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pivotTables/pivotTable20.xml" ContentType="application/vnd.openxmlformats-officedocument.spreadsheetml.pivotTable+xml"/>
  <Override PartName="/xl/pivotTables/pivotTable21.xml" ContentType="application/vnd.openxmlformats-officedocument.spreadsheetml.pivotTable+xml"/>
  <Override PartName="/xl/pivotTables/pivotTable22.xml" ContentType="application/vnd.openxmlformats-officedocument.spreadsheetml.pivotTable+xml"/>
  <Override PartName="/xl/pivotTables/pivotTable23.xml" ContentType="application/vnd.openxmlformats-officedocument.spreadsheetml.pivotTable+xml"/>
  <Override PartName="/xl/pivotTables/pivotTable24.xml" ContentType="application/vnd.openxmlformats-officedocument.spreadsheetml.pivotTable+xml"/>
  <Override PartName="/xl/pivotTables/pivotTable25.xml" ContentType="application/vnd.openxmlformats-officedocument.spreadsheetml.pivotTable+xml"/>
  <Override PartName="/xl/pivotTables/pivotTable26.xml" ContentType="application/vnd.openxmlformats-officedocument.spreadsheetml.pivotTable+xml"/>
  <Override PartName="/xl/pivotTables/pivotTable27.xml" ContentType="application/vnd.openxmlformats-officedocument.spreadsheetml.pivotTable+xml"/>
  <Override PartName="/xl/pivotTables/pivotTable28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slicers/slicer2.xml" ContentType="application/vnd.ms-excel.slicer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slicers/slicer3.xml" ContentType="application/vnd.ms-excel.slicer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slicers/slicer4.xml" ContentType="application/vnd.ms-excel.slicer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6.xml" ContentType="application/vnd.openxmlformats-officedocument.drawing+xml"/>
  <Override PartName="/xl/slicers/slicer5.xml" ContentType="application/vnd.ms-excel.slicer+xml"/>
  <Override PartName="/xl/drawings/drawing7.xml" ContentType="application/vnd.openxmlformats-officedocument.drawing+xml"/>
  <Override PartName="/xl/slicers/slicer6.xml" ContentType="application/vnd.ms-excel.slicer+xml"/>
  <Override PartName="/xl/charts/chart10.xml" ContentType="application/vnd.openxmlformats-officedocument.drawingml.chart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ЭтаКнига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60StolnikovVS\AppData\Local\Temp\DesktopServiceTemp\"/>
    </mc:Choice>
  </mc:AlternateContent>
  <bookViews>
    <workbookView xWindow="0" yWindow="0" windowWidth="20730" windowHeight="11760" tabRatio="915" firstSheet="3" activeTab="3"/>
  </bookViews>
  <sheets>
    <sheet name="Лист1" sheetId="21" state="hidden" r:id="rId1"/>
    <sheet name="База данных_основная" sheetId="5" state="hidden" r:id="rId2"/>
    <sheet name="Сводная таблица для диаграмм" sheetId="6" state="hidden" r:id="rId3"/>
    <sheet name="Титульный" sheetId="10" r:id="rId4"/>
    <sheet name="Данные по региону" sheetId="7" r:id="rId5"/>
    <sheet name="Данные по региону (детально)" sheetId="13" r:id="rId6"/>
    <sheet name="Муниципалитеты" sheetId="8" r:id="rId7"/>
    <sheet name="Обеспеченность" sheetId="11" r:id="rId8"/>
    <sheet name="Реестр ТСТ" sheetId="22" r:id="rId9"/>
    <sheet name="Рейтинг по показателям" sheetId="16" r:id="rId10"/>
    <sheet name="Глоссарий" sheetId="19" r:id="rId11"/>
  </sheets>
  <definedNames>
    <definedName name="_xlnm._FilterDatabase" localSheetId="1" hidden="1">'База данных_основная'!$C$1:$F$1761</definedName>
    <definedName name="_xlnm.Print_Area" localSheetId="10">Глоссарий!$A$1:$AU$133</definedName>
    <definedName name="_xlnm.Print_Area" localSheetId="4">'Данные по региону'!$A$1:$AT$64</definedName>
    <definedName name="_xlnm.Print_Area" localSheetId="5">'Данные по региону (детально)'!$A$1:$AR$61</definedName>
    <definedName name="_xlnm.Print_Area" localSheetId="6">Муниципалитеты!$A$1:$AL$64</definedName>
    <definedName name="_xlnm.Print_Area" localSheetId="7">Обеспеченность!$A$1:$AK$62</definedName>
    <definedName name="_xlnm.Print_Area" localSheetId="8">'Реестр ТСТ'!$A$6:$D$2011</definedName>
    <definedName name="_xlnm.Print_Area" localSheetId="9">'Рейтинг по показателям'!$A$1:$AT$62</definedName>
    <definedName name="_xlnm.Print_Area" localSheetId="3">Титульный!$A$1:$AK$65</definedName>
    <definedName name="Срез_Дата1">#N/A</definedName>
    <definedName name="Срез_Дата2">#N/A</definedName>
    <definedName name="Срез_Дата3">#N/A</definedName>
    <definedName name="Срез_Дата4">#N/A</definedName>
    <definedName name="Срез_Дата5">#N/A</definedName>
    <definedName name="Срез_Муниципальное_образование1">#N/A</definedName>
    <definedName name="Срез_Муниципальное_образование2">#N/A</definedName>
    <definedName name="Срез_Показатель">#N/A</definedName>
    <definedName name="Срез_Показатель2">#N/A</definedName>
  </definedNames>
  <calcPr calcId="162913"/>
  <pivotCaches>
    <pivotCache cacheId="5" r:id="rId12"/>
    <pivotCache cacheId="10" r:id="rId13"/>
    <pivotCache cacheId="13" r:id="rId14"/>
  </pivotCaches>
  <extLst>
    <ext xmlns:x14="http://schemas.microsoft.com/office/spreadsheetml/2009/9/main" uri="{BBE1A952-AA13-448e-AADC-164F8A28A991}">
      <x14:slicerCaches>
        <x14:slicerCache r:id="rId15"/>
        <x14:slicerCache r:id="rId16"/>
        <x14:slicerCache r:id="rId17"/>
        <x14:slicerCache r:id="rId18"/>
        <x14:slicerCache r:id="rId19"/>
        <x14:slicerCache r:id="rId20"/>
        <x14:slicerCache r:id="rId21"/>
        <x14:slicerCache r:id="rId22"/>
        <x14:slicerCache r:id="rId23"/>
      </x14:slicerCaches>
    </ext>
    <ext xmlns:x14="http://schemas.microsoft.com/office/spreadsheetml/2009/9/main" uri="{79F54976-1DA5-4618-B147-4CDE4B953A38}">
      <x14:workbookPr/>
    </ext>
  </extLst>
</workbook>
</file>

<file path=xl/calcChain.xml><?xml version="1.0" encoding="utf-8"?>
<calcChain xmlns="http://schemas.openxmlformats.org/spreadsheetml/2006/main">
  <c r="Q1708" i="5" l="1"/>
  <c r="Q1709" i="5" s="1"/>
  <c r="Q1707" i="5"/>
  <c r="Q1653" i="5"/>
  <c r="R1653" i="5" s="1"/>
  <c r="Q1652" i="5"/>
  <c r="Q1598" i="5"/>
  <c r="Q1599" i="5" s="1"/>
  <c r="Q1597" i="5"/>
  <c r="Q1543" i="5"/>
  <c r="Q1544" i="5" s="1"/>
  <c r="Q1542" i="5"/>
  <c r="Q1488" i="5"/>
  <c r="Q1489" i="5" s="1"/>
  <c r="Q1487" i="5"/>
  <c r="Q1433" i="5"/>
  <c r="Q1434" i="5" s="1"/>
  <c r="Q1435" i="5" s="1"/>
  <c r="Q1432" i="5"/>
  <c r="Q1378" i="5"/>
  <c r="Q1379" i="5" s="1"/>
  <c r="Q1377" i="5"/>
  <c r="Q1323" i="5"/>
  <c r="R1323" i="5" s="1"/>
  <c r="Q1322" i="5"/>
  <c r="Q1268" i="5"/>
  <c r="Q1269" i="5" s="1"/>
  <c r="Q1267" i="5"/>
  <c r="Q1213" i="5"/>
  <c r="Q1214" i="5" s="1"/>
  <c r="Q1212" i="5"/>
  <c r="Q1158" i="5"/>
  <c r="Q1159" i="5" s="1"/>
  <c r="Q1157" i="5"/>
  <c r="Q1103" i="5"/>
  <c r="Q1104" i="5" s="1"/>
  <c r="Q1102" i="5"/>
  <c r="Q1048" i="5"/>
  <c r="R1048" i="5" s="1"/>
  <c r="Q1047" i="5"/>
  <c r="Q993" i="5"/>
  <c r="Q994" i="5" s="1"/>
  <c r="Q992" i="5"/>
  <c r="Q938" i="5"/>
  <c r="Q939" i="5" s="1"/>
  <c r="Q940" i="5" s="1"/>
  <c r="Q937" i="5"/>
  <c r="Q883" i="5"/>
  <c r="Q884" i="5" s="1"/>
  <c r="Q882" i="5"/>
  <c r="Q828" i="5"/>
  <c r="R828" i="5" s="1"/>
  <c r="Q827" i="5"/>
  <c r="Q773" i="5"/>
  <c r="Q774" i="5" s="1"/>
  <c r="Q772" i="5"/>
  <c r="Q718" i="5"/>
  <c r="Q719" i="5" s="1"/>
  <c r="Q720" i="5" s="1"/>
  <c r="Q717" i="5"/>
  <c r="Q663" i="5"/>
  <c r="Q664" i="5" s="1"/>
  <c r="Q662" i="5"/>
  <c r="Q608" i="5"/>
  <c r="R608" i="5" s="1"/>
  <c r="Q607" i="5"/>
  <c r="Q553" i="5"/>
  <c r="R553" i="5" s="1"/>
  <c r="Q552" i="5"/>
  <c r="Q498" i="5"/>
  <c r="Q499" i="5" s="1"/>
  <c r="Q497" i="5"/>
  <c r="Q443" i="5"/>
  <c r="Q444" i="5" s="1"/>
  <c r="Q442" i="5"/>
  <c r="Q388" i="5"/>
  <c r="Q389" i="5" s="1"/>
  <c r="Q387" i="5"/>
  <c r="Q333" i="5"/>
  <c r="Q334" i="5" s="1"/>
  <c r="Q335" i="5" s="1"/>
  <c r="Q332" i="5"/>
  <c r="Q278" i="5"/>
  <c r="Q279" i="5" s="1"/>
  <c r="Q277" i="5"/>
  <c r="Q223" i="5"/>
  <c r="Q224" i="5" s="1"/>
  <c r="Q168" i="5"/>
  <c r="Q169" i="5" s="1"/>
  <c r="Q170" i="5" s="1"/>
  <c r="Q171" i="5" s="1"/>
  <c r="Q172" i="5" s="1"/>
  <c r="Q173" i="5" s="1"/>
  <c r="Q174" i="5" s="1"/>
  <c r="Q175" i="5" s="1"/>
  <c r="Q176" i="5" s="1"/>
  <c r="Q177" i="5" s="1"/>
  <c r="Q178" i="5" s="1"/>
  <c r="Q179" i="5" s="1"/>
  <c r="Q180" i="5" s="1"/>
  <c r="Q181" i="5" s="1"/>
  <c r="Q182" i="5" s="1"/>
  <c r="Q183" i="5" s="1"/>
  <c r="Q184" i="5" s="1"/>
  <c r="Q185" i="5" s="1"/>
  <c r="Q186" i="5" s="1"/>
  <c r="Q187" i="5" s="1"/>
  <c r="Q188" i="5" s="1"/>
  <c r="Q189" i="5" s="1"/>
  <c r="Q190" i="5" s="1"/>
  <c r="Q191" i="5" s="1"/>
  <c r="Q192" i="5" s="1"/>
  <c r="Q193" i="5" s="1"/>
  <c r="Q194" i="5" s="1"/>
  <c r="Q195" i="5" s="1"/>
  <c r="Q196" i="5" s="1"/>
  <c r="Q197" i="5" s="1"/>
  <c r="Q198" i="5" s="1"/>
  <c r="Q199" i="5" s="1"/>
  <c r="Q200" i="5" s="1"/>
  <c r="Q201" i="5" s="1"/>
  <c r="Q202" i="5" s="1"/>
  <c r="Q203" i="5" s="1"/>
  <c r="Q204" i="5" s="1"/>
  <c r="Q205" i="5" s="1"/>
  <c r="Q206" i="5" s="1"/>
  <c r="Q207" i="5" s="1"/>
  <c r="Q208" i="5" s="1"/>
  <c r="Q209" i="5" s="1"/>
  <c r="Q210" i="5" s="1"/>
  <c r="Q211" i="5" s="1"/>
  <c r="Q212" i="5" s="1"/>
  <c r="Q213" i="5" s="1"/>
  <c r="Q214" i="5" s="1"/>
  <c r="Q215" i="5" s="1"/>
  <c r="Q216" i="5" s="1"/>
  <c r="Q217" i="5" s="1"/>
  <c r="Q218" i="5" s="1"/>
  <c r="Q219" i="5" s="1"/>
  <c r="Q220" i="5" s="1"/>
  <c r="Q221" i="5" s="1"/>
  <c r="Q167" i="5"/>
  <c r="Q113" i="5"/>
  <c r="Q114" i="5" s="1"/>
  <c r="Q115" i="5" s="1"/>
  <c r="Q116" i="5" s="1"/>
  <c r="Q117" i="5" s="1"/>
  <c r="Q118" i="5" s="1"/>
  <c r="Q119" i="5" s="1"/>
  <c r="Q120" i="5" s="1"/>
  <c r="Q121" i="5" s="1"/>
  <c r="Q122" i="5" s="1"/>
  <c r="Q123" i="5" s="1"/>
  <c r="Q124" i="5" s="1"/>
  <c r="Q125" i="5" s="1"/>
  <c r="Q126" i="5" s="1"/>
  <c r="Q127" i="5" s="1"/>
  <c r="Q128" i="5" s="1"/>
  <c r="Q129" i="5" s="1"/>
  <c r="Q130" i="5" s="1"/>
  <c r="Q131" i="5" s="1"/>
  <c r="Q132" i="5" s="1"/>
  <c r="Q133" i="5" s="1"/>
  <c r="Q134" i="5" s="1"/>
  <c r="Q135" i="5" s="1"/>
  <c r="Q136" i="5" s="1"/>
  <c r="Q137" i="5" s="1"/>
  <c r="Q138" i="5" s="1"/>
  <c r="Q139" i="5" s="1"/>
  <c r="Q140" i="5" s="1"/>
  <c r="Q141" i="5" s="1"/>
  <c r="Q142" i="5" s="1"/>
  <c r="Q143" i="5" s="1"/>
  <c r="Q144" i="5" s="1"/>
  <c r="Q145" i="5" s="1"/>
  <c r="Q146" i="5" s="1"/>
  <c r="Q147" i="5" s="1"/>
  <c r="Q148" i="5" s="1"/>
  <c r="Q149" i="5" s="1"/>
  <c r="Q150" i="5" s="1"/>
  <c r="Q151" i="5" s="1"/>
  <c r="Q152" i="5" s="1"/>
  <c r="Q153" i="5" s="1"/>
  <c r="Q154" i="5" s="1"/>
  <c r="Q155" i="5" s="1"/>
  <c r="Q156" i="5" s="1"/>
  <c r="Q157" i="5" s="1"/>
  <c r="Q158" i="5" s="1"/>
  <c r="Q159" i="5" s="1"/>
  <c r="Q160" i="5" s="1"/>
  <c r="Q161" i="5" s="1"/>
  <c r="Q162" i="5" s="1"/>
  <c r="Q163" i="5" s="1"/>
  <c r="Q164" i="5" s="1"/>
  <c r="Q165" i="5" s="1"/>
  <c r="Q166" i="5" s="1"/>
  <c r="Q112" i="5"/>
  <c r="Q58" i="5"/>
  <c r="Q59" i="5" s="1"/>
  <c r="Q57" i="5"/>
  <c r="Q3" i="5"/>
  <c r="R3" i="5" s="1"/>
  <c r="R2" i="5"/>
  <c r="R57" i="5"/>
  <c r="R222" i="5"/>
  <c r="R277" i="5"/>
  <c r="R332" i="5"/>
  <c r="R387" i="5"/>
  <c r="R442" i="5"/>
  <c r="R497" i="5"/>
  <c r="R498" i="5"/>
  <c r="R552" i="5"/>
  <c r="R607" i="5"/>
  <c r="R662" i="5"/>
  <c r="R717" i="5"/>
  <c r="R718" i="5"/>
  <c r="R772" i="5"/>
  <c r="R827" i="5"/>
  <c r="R882" i="5"/>
  <c r="R937" i="5"/>
  <c r="R992" i="5"/>
  <c r="R1047" i="5"/>
  <c r="R1102" i="5"/>
  <c r="R1157" i="5"/>
  <c r="R1212" i="5"/>
  <c r="R1267" i="5"/>
  <c r="R1268" i="5"/>
  <c r="R1322" i="5"/>
  <c r="R1377" i="5"/>
  <c r="R1432" i="5"/>
  <c r="R1487" i="5"/>
  <c r="R1488" i="5"/>
  <c r="R1542" i="5"/>
  <c r="R1597" i="5"/>
  <c r="R1598" i="5"/>
  <c r="R1652" i="5"/>
  <c r="R1707" i="5"/>
  <c r="R1708" i="5"/>
  <c r="Q2" i="5"/>
  <c r="R1378" i="5" l="1"/>
  <c r="R58" i="5"/>
  <c r="R1103" i="5"/>
  <c r="R223" i="5"/>
  <c r="Q4" i="5"/>
  <c r="R333" i="5"/>
  <c r="Q1215" i="5"/>
  <c r="R1215" i="5" s="1"/>
  <c r="R1214" i="5"/>
  <c r="R1213" i="5"/>
  <c r="R773" i="5"/>
  <c r="R883" i="5"/>
  <c r="R993" i="5"/>
  <c r="Q445" i="5"/>
  <c r="Q446" i="5" s="1"/>
  <c r="R444" i="5"/>
  <c r="R938" i="5"/>
  <c r="R443" i="5"/>
  <c r="R1433" i="5"/>
  <c r="R719" i="5"/>
  <c r="R1158" i="5"/>
  <c r="R1434" i="5"/>
  <c r="Q1654" i="5"/>
  <c r="R1543" i="5"/>
  <c r="R663" i="5"/>
  <c r="R939" i="5"/>
  <c r="Q390" i="5"/>
  <c r="R389" i="5"/>
  <c r="Q775" i="5"/>
  <c r="Q776" i="5" s="1"/>
  <c r="R774" i="5"/>
  <c r="Q885" i="5"/>
  <c r="R885" i="5" s="1"/>
  <c r="R884" i="5"/>
  <c r="Q1270" i="5"/>
  <c r="R1270" i="5" s="1"/>
  <c r="R1269" i="5"/>
  <c r="Q1380" i="5"/>
  <c r="Q1381" i="5" s="1"/>
  <c r="R1379" i="5"/>
  <c r="Q225" i="5"/>
  <c r="R225" i="5" s="1"/>
  <c r="R224" i="5"/>
  <c r="Q500" i="5"/>
  <c r="Q501" i="5" s="1"/>
  <c r="R499" i="5"/>
  <c r="Q995" i="5"/>
  <c r="Q996" i="5" s="1"/>
  <c r="R994" i="5"/>
  <c r="Q1105" i="5"/>
  <c r="Q1106" i="5" s="1"/>
  <c r="R1104" i="5"/>
  <c r="Q1490" i="5"/>
  <c r="Q1491" i="5" s="1"/>
  <c r="R1489" i="5"/>
  <c r="Q1600" i="5"/>
  <c r="Q1601" i="5" s="1"/>
  <c r="R1599" i="5"/>
  <c r="Q280" i="5"/>
  <c r="R280" i="5" s="1"/>
  <c r="R279" i="5"/>
  <c r="Q665" i="5"/>
  <c r="Q666" i="5" s="1"/>
  <c r="R664" i="5"/>
  <c r="Q1160" i="5"/>
  <c r="R1160" i="5" s="1"/>
  <c r="R1159" i="5"/>
  <c r="Q1545" i="5"/>
  <c r="R1545" i="5" s="1"/>
  <c r="R1544" i="5"/>
  <c r="Q60" i="5"/>
  <c r="Q61" i="5" s="1"/>
  <c r="Q62" i="5" s="1"/>
  <c r="Q63" i="5" s="1"/>
  <c r="Q64" i="5" s="1"/>
  <c r="Q65" i="5" s="1"/>
  <c r="Q66" i="5" s="1"/>
  <c r="Q67" i="5" s="1"/>
  <c r="Q68" i="5" s="1"/>
  <c r="Q69" i="5" s="1"/>
  <c r="Q70" i="5" s="1"/>
  <c r="Q71" i="5" s="1"/>
  <c r="Q72" i="5" s="1"/>
  <c r="Q73" i="5" s="1"/>
  <c r="Q74" i="5" s="1"/>
  <c r="Q75" i="5" s="1"/>
  <c r="Q76" i="5" s="1"/>
  <c r="Q77" i="5" s="1"/>
  <c r="Q78" i="5" s="1"/>
  <c r="Q79" i="5" s="1"/>
  <c r="Q80" i="5" s="1"/>
  <c r="Q81" i="5" s="1"/>
  <c r="Q82" i="5" s="1"/>
  <c r="Q83" i="5" s="1"/>
  <c r="Q84" i="5" s="1"/>
  <c r="Q85" i="5" s="1"/>
  <c r="Q86" i="5" s="1"/>
  <c r="Q87" i="5" s="1"/>
  <c r="Q88" i="5" s="1"/>
  <c r="Q89" i="5" s="1"/>
  <c r="Q90" i="5" s="1"/>
  <c r="Q91" i="5" s="1"/>
  <c r="Q92" i="5" s="1"/>
  <c r="Q93" i="5" s="1"/>
  <c r="Q94" i="5" s="1"/>
  <c r="Q95" i="5" s="1"/>
  <c r="Q96" i="5" s="1"/>
  <c r="Q97" i="5" s="1"/>
  <c r="Q98" i="5" s="1"/>
  <c r="Q99" i="5" s="1"/>
  <c r="Q100" i="5" s="1"/>
  <c r="Q101" i="5" s="1"/>
  <c r="Q102" i="5" s="1"/>
  <c r="Q103" i="5" s="1"/>
  <c r="Q104" i="5" s="1"/>
  <c r="Q105" i="5" s="1"/>
  <c r="Q106" i="5" s="1"/>
  <c r="Q107" i="5" s="1"/>
  <c r="Q108" i="5" s="1"/>
  <c r="Q109" i="5" s="1"/>
  <c r="Q110" i="5" s="1"/>
  <c r="Q111" i="5" s="1"/>
  <c r="R59" i="5"/>
  <c r="Q1710" i="5"/>
  <c r="R1710" i="5" s="1"/>
  <c r="R1709" i="5"/>
  <c r="R388" i="5"/>
  <c r="R334" i="5"/>
  <c r="R278" i="5"/>
  <c r="Q554" i="5"/>
  <c r="Q609" i="5"/>
  <c r="Q829" i="5"/>
  <c r="Q1049" i="5"/>
  <c r="Q1324" i="5"/>
  <c r="R1490" i="5"/>
  <c r="R1435" i="5"/>
  <c r="Q1436" i="5"/>
  <c r="Q1216" i="5"/>
  <c r="R940" i="5"/>
  <c r="Q941" i="5"/>
  <c r="R720" i="5"/>
  <c r="Q721" i="5"/>
  <c r="Q336" i="5"/>
  <c r="R335" i="5"/>
  <c r="R445" i="5" l="1"/>
  <c r="R500" i="5"/>
  <c r="R1380" i="5"/>
  <c r="Q1546" i="5"/>
  <c r="Q1547" i="5" s="1"/>
  <c r="R665" i="5"/>
  <c r="Q5" i="5"/>
  <c r="R4" i="5"/>
  <c r="R1105" i="5"/>
  <c r="Q1711" i="5"/>
  <c r="Q1712" i="5" s="1"/>
  <c r="Q886" i="5"/>
  <c r="R1600" i="5"/>
  <c r="Q226" i="5"/>
  <c r="R226" i="5" s="1"/>
  <c r="Q1655" i="5"/>
  <c r="R1654" i="5"/>
  <c r="Q281" i="5"/>
  <c r="Q282" i="5" s="1"/>
  <c r="R775" i="5"/>
  <c r="Q1161" i="5"/>
  <c r="R1161" i="5" s="1"/>
  <c r="Q1271" i="5"/>
  <c r="R1271" i="5" s="1"/>
  <c r="R995" i="5"/>
  <c r="R60" i="5"/>
  <c r="Q610" i="5"/>
  <c r="R609" i="5"/>
  <c r="Q1325" i="5"/>
  <c r="R1324" i="5"/>
  <c r="Q555" i="5"/>
  <c r="R554" i="5"/>
  <c r="Q830" i="5"/>
  <c r="R829" i="5"/>
  <c r="Q1050" i="5"/>
  <c r="R1049" i="5"/>
  <c r="Q391" i="5"/>
  <c r="R390" i="5"/>
  <c r="R1711" i="5"/>
  <c r="R1601" i="5"/>
  <c r="Q1602" i="5"/>
  <c r="R1546" i="5"/>
  <c r="R1491" i="5"/>
  <c r="Q1492" i="5"/>
  <c r="R1436" i="5"/>
  <c r="Q1437" i="5"/>
  <c r="R1381" i="5"/>
  <c r="Q1382" i="5"/>
  <c r="Q1272" i="5"/>
  <c r="R1216" i="5"/>
  <c r="Q1217" i="5"/>
  <c r="R1106" i="5"/>
  <c r="Q1107" i="5"/>
  <c r="R996" i="5"/>
  <c r="Q997" i="5"/>
  <c r="R941" i="5"/>
  <c r="Q942" i="5"/>
  <c r="R886" i="5"/>
  <c r="Q887" i="5"/>
  <c r="R776" i="5"/>
  <c r="Q777" i="5"/>
  <c r="R721" i="5"/>
  <c r="Q722" i="5"/>
  <c r="R666" i="5"/>
  <c r="Q667" i="5"/>
  <c r="R501" i="5"/>
  <c r="Q502" i="5"/>
  <c r="R446" i="5"/>
  <c r="Q447" i="5"/>
  <c r="R336" i="5"/>
  <c r="Q337" i="5"/>
  <c r="R61" i="5"/>
  <c r="R281" i="5" l="1"/>
  <c r="Q1162" i="5"/>
  <c r="Q227" i="5"/>
  <c r="Q6" i="5"/>
  <c r="R5" i="5"/>
  <c r="R1655" i="5"/>
  <c r="Q1656" i="5"/>
  <c r="R391" i="5"/>
  <c r="Q392" i="5"/>
  <c r="R830" i="5"/>
  <c r="Q831" i="5"/>
  <c r="R1325" i="5"/>
  <c r="Q1326" i="5"/>
  <c r="R1050" i="5"/>
  <c r="Q1051" i="5"/>
  <c r="Q556" i="5"/>
  <c r="R555" i="5"/>
  <c r="R610" i="5"/>
  <c r="Q611" i="5"/>
  <c r="Q1713" i="5"/>
  <c r="R1712" i="5"/>
  <c r="Q1603" i="5"/>
  <c r="R1602" i="5"/>
  <c r="Q1548" i="5"/>
  <c r="R1547" i="5"/>
  <c r="Q1493" i="5"/>
  <c r="R1492" i="5"/>
  <c r="Q1438" i="5"/>
  <c r="R1437" i="5"/>
  <c r="Q1383" i="5"/>
  <c r="R1382" i="5"/>
  <c r="Q1273" i="5"/>
  <c r="R1272" i="5"/>
  <c r="Q1218" i="5"/>
  <c r="R1217" i="5"/>
  <c r="Q1163" i="5"/>
  <c r="R1162" i="5"/>
  <c r="Q1108" i="5"/>
  <c r="R1107" i="5"/>
  <c r="Q998" i="5"/>
  <c r="R997" i="5"/>
  <c r="Q943" i="5"/>
  <c r="R942" i="5"/>
  <c r="Q888" i="5"/>
  <c r="R887" i="5"/>
  <c r="Q778" i="5"/>
  <c r="R777" i="5"/>
  <c r="Q723" i="5"/>
  <c r="R722" i="5"/>
  <c r="Q668" i="5"/>
  <c r="R667" i="5"/>
  <c r="Q503" i="5"/>
  <c r="R502" i="5"/>
  <c r="Q448" i="5"/>
  <c r="R447" i="5"/>
  <c r="Q338" i="5"/>
  <c r="R337" i="5"/>
  <c r="Q283" i="5"/>
  <c r="R282" i="5"/>
  <c r="Q228" i="5"/>
  <c r="R227" i="5"/>
  <c r="R62" i="5"/>
  <c r="R6" i="5" l="1"/>
  <c r="Q7" i="5"/>
  <c r="R1656" i="5"/>
  <c r="Q1657" i="5"/>
  <c r="R611" i="5"/>
  <c r="Q612" i="5"/>
  <c r="R1051" i="5"/>
  <c r="Q1052" i="5"/>
  <c r="Q1327" i="5"/>
  <c r="R1326" i="5"/>
  <c r="Q393" i="5"/>
  <c r="R392" i="5"/>
  <c r="R831" i="5"/>
  <c r="Q832" i="5"/>
  <c r="R556" i="5"/>
  <c r="Q557" i="5"/>
  <c r="Q1714" i="5"/>
  <c r="R1713" i="5"/>
  <c r="Q1604" i="5"/>
  <c r="R1603" i="5"/>
  <c r="R1548" i="5"/>
  <c r="Q1549" i="5"/>
  <c r="Q1494" i="5"/>
  <c r="R1493" i="5"/>
  <c r="R1438" i="5"/>
  <c r="Q1439" i="5"/>
  <c r="Q1384" i="5"/>
  <c r="R1383" i="5"/>
  <c r="Q1274" i="5"/>
  <c r="R1273" i="5"/>
  <c r="R1218" i="5"/>
  <c r="Q1219" i="5"/>
  <c r="Q1164" i="5"/>
  <c r="R1163" i="5"/>
  <c r="R1108" i="5"/>
  <c r="Q1109" i="5"/>
  <c r="Q999" i="5"/>
  <c r="R998" i="5"/>
  <c r="R943" i="5"/>
  <c r="Q944" i="5"/>
  <c r="Q889" i="5"/>
  <c r="R888" i="5"/>
  <c r="Q779" i="5"/>
  <c r="R778" i="5"/>
  <c r="R723" i="5"/>
  <c r="Q724" i="5"/>
  <c r="Q669" i="5"/>
  <c r="R668" i="5"/>
  <c r="Q504" i="5"/>
  <c r="R503" i="5"/>
  <c r="R448" i="5"/>
  <c r="Q449" i="5"/>
  <c r="Q339" i="5"/>
  <c r="R338" i="5"/>
  <c r="R283" i="5"/>
  <c r="Q284" i="5"/>
  <c r="Q229" i="5"/>
  <c r="R228" i="5"/>
  <c r="R63" i="5"/>
  <c r="R7" i="5" l="1"/>
  <c r="Q8" i="5"/>
  <c r="Q1658" i="5"/>
  <c r="R1657" i="5"/>
  <c r="Q1053" i="5"/>
  <c r="R1052" i="5"/>
  <c r="Q394" i="5"/>
  <c r="R393" i="5"/>
  <c r="Q833" i="5"/>
  <c r="R832" i="5"/>
  <c r="Q613" i="5"/>
  <c r="R612" i="5"/>
  <c r="Q558" i="5"/>
  <c r="R557" i="5"/>
  <c r="R1327" i="5"/>
  <c r="Q1328" i="5"/>
  <c r="R1714" i="5"/>
  <c r="Q1715" i="5"/>
  <c r="Q1605" i="5"/>
  <c r="R1604" i="5"/>
  <c r="R1549" i="5"/>
  <c r="Q1550" i="5"/>
  <c r="Q1495" i="5"/>
  <c r="R1494" i="5"/>
  <c r="R1439" i="5"/>
  <c r="Q1440" i="5"/>
  <c r="Q1385" i="5"/>
  <c r="R1384" i="5"/>
  <c r="R1274" i="5"/>
  <c r="Q1275" i="5"/>
  <c r="R1219" i="5"/>
  <c r="Q1220" i="5"/>
  <c r="Q1165" i="5"/>
  <c r="R1164" i="5"/>
  <c r="R1109" i="5"/>
  <c r="Q1110" i="5"/>
  <c r="Q1000" i="5"/>
  <c r="R999" i="5"/>
  <c r="R944" i="5"/>
  <c r="Q945" i="5"/>
  <c r="R889" i="5"/>
  <c r="Q890" i="5"/>
  <c r="Q780" i="5"/>
  <c r="R779" i="5"/>
  <c r="R724" i="5"/>
  <c r="Q725" i="5"/>
  <c r="R669" i="5"/>
  <c r="Q670" i="5"/>
  <c r="Q505" i="5"/>
  <c r="R504" i="5"/>
  <c r="R449" i="5"/>
  <c r="Q450" i="5"/>
  <c r="R339" i="5"/>
  <c r="Q340" i="5"/>
  <c r="R284" i="5"/>
  <c r="Q285" i="5"/>
  <c r="R229" i="5"/>
  <c r="Q230" i="5"/>
  <c r="R64" i="5"/>
  <c r="R8" i="5" l="1"/>
  <c r="Q9" i="5"/>
  <c r="R1658" i="5"/>
  <c r="Q1659" i="5"/>
  <c r="Q1329" i="5"/>
  <c r="R1328" i="5"/>
  <c r="R613" i="5"/>
  <c r="Q614" i="5"/>
  <c r="Q395" i="5"/>
  <c r="R394" i="5"/>
  <c r="Q559" i="5"/>
  <c r="R558" i="5"/>
  <c r="R833" i="5"/>
  <c r="Q834" i="5"/>
  <c r="R1053" i="5"/>
  <c r="Q1054" i="5"/>
  <c r="R1715" i="5"/>
  <c r="Q1716" i="5"/>
  <c r="R1605" i="5"/>
  <c r="Q1606" i="5"/>
  <c r="Q1551" i="5"/>
  <c r="R1550" i="5"/>
  <c r="R1495" i="5"/>
  <c r="Q1496" i="5"/>
  <c r="Q1441" i="5"/>
  <c r="R1440" i="5"/>
  <c r="R1385" i="5"/>
  <c r="Q1386" i="5"/>
  <c r="R1275" i="5"/>
  <c r="Q1276" i="5"/>
  <c r="Q1221" i="5"/>
  <c r="R1220" i="5"/>
  <c r="R1165" i="5"/>
  <c r="Q1166" i="5"/>
  <c r="Q1111" i="5"/>
  <c r="R1110" i="5"/>
  <c r="R1000" i="5"/>
  <c r="Q1001" i="5"/>
  <c r="Q946" i="5"/>
  <c r="R945" i="5"/>
  <c r="R890" i="5"/>
  <c r="Q891" i="5"/>
  <c r="R780" i="5"/>
  <c r="Q781" i="5"/>
  <c r="Q726" i="5"/>
  <c r="R725" i="5"/>
  <c r="R670" i="5"/>
  <c r="Q671" i="5"/>
  <c r="R505" i="5"/>
  <c r="Q506" i="5"/>
  <c r="Q451" i="5"/>
  <c r="R450" i="5"/>
  <c r="R340" i="5"/>
  <c r="Q341" i="5"/>
  <c r="Q286" i="5"/>
  <c r="R285" i="5"/>
  <c r="R230" i="5"/>
  <c r="Q231" i="5"/>
  <c r="R65" i="5"/>
  <c r="Q10" i="5" l="1"/>
  <c r="R9" i="5"/>
  <c r="R1659" i="5"/>
  <c r="Q1660" i="5"/>
  <c r="R559" i="5"/>
  <c r="Q560" i="5"/>
  <c r="R834" i="5"/>
  <c r="Q835" i="5"/>
  <c r="R1054" i="5"/>
  <c r="Q1055" i="5"/>
  <c r="R614" i="5"/>
  <c r="Q615" i="5"/>
  <c r="R395" i="5"/>
  <c r="Q396" i="5"/>
  <c r="Q1330" i="5"/>
  <c r="R1329" i="5"/>
  <c r="Q1717" i="5"/>
  <c r="R1716" i="5"/>
  <c r="Q1607" i="5"/>
  <c r="R1606" i="5"/>
  <c r="Q1552" i="5"/>
  <c r="R1551" i="5"/>
  <c r="Q1497" i="5"/>
  <c r="R1496" i="5"/>
  <c r="Q1442" i="5"/>
  <c r="R1441" i="5"/>
  <c r="Q1387" i="5"/>
  <c r="R1386" i="5"/>
  <c r="Q1277" i="5"/>
  <c r="R1276" i="5"/>
  <c r="Q1222" i="5"/>
  <c r="R1221" i="5"/>
  <c r="Q1167" i="5"/>
  <c r="R1166" i="5"/>
  <c r="Q1112" i="5"/>
  <c r="R1111" i="5"/>
  <c r="Q1002" i="5"/>
  <c r="R1001" i="5"/>
  <c r="Q947" i="5"/>
  <c r="R946" i="5"/>
  <c r="Q892" i="5"/>
  <c r="R891" i="5"/>
  <c r="Q782" i="5"/>
  <c r="R781" i="5"/>
  <c r="Q727" i="5"/>
  <c r="R726" i="5"/>
  <c r="Q672" i="5"/>
  <c r="R671" i="5"/>
  <c r="Q507" i="5"/>
  <c r="R506" i="5"/>
  <c r="Q452" i="5"/>
  <c r="R451" i="5"/>
  <c r="Q342" i="5"/>
  <c r="R341" i="5"/>
  <c r="Q287" i="5"/>
  <c r="R286" i="5"/>
  <c r="Q232" i="5"/>
  <c r="R231" i="5"/>
  <c r="R66" i="5"/>
  <c r="Q11" i="5" l="1"/>
  <c r="R10" i="5"/>
  <c r="Q1661" i="5"/>
  <c r="R1660" i="5"/>
  <c r="Q616" i="5"/>
  <c r="R615" i="5"/>
  <c r="Q836" i="5"/>
  <c r="R835" i="5"/>
  <c r="R1330" i="5"/>
  <c r="Q1331" i="5"/>
  <c r="Q397" i="5"/>
  <c r="R396" i="5"/>
  <c r="Q1056" i="5"/>
  <c r="R1055" i="5"/>
  <c r="Q561" i="5"/>
  <c r="R560" i="5"/>
  <c r="R342" i="5"/>
  <c r="Q343" i="5"/>
  <c r="Q1718" i="5"/>
  <c r="R1717" i="5"/>
  <c r="Q1608" i="5"/>
  <c r="R1607" i="5"/>
  <c r="R1552" i="5"/>
  <c r="Q1553" i="5"/>
  <c r="Q1498" i="5"/>
  <c r="R1497" i="5"/>
  <c r="R1442" i="5"/>
  <c r="Q1443" i="5"/>
  <c r="Q1388" i="5"/>
  <c r="R1387" i="5"/>
  <c r="Q1278" i="5"/>
  <c r="R1277" i="5"/>
  <c r="R1222" i="5"/>
  <c r="Q1223" i="5"/>
  <c r="Q1168" i="5"/>
  <c r="R1167" i="5"/>
  <c r="R1112" i="5"/>
  <c r="Q1113" i="5"/>
  <c r="Q1003" i="5"/>
  <c r="R1002" i="5"/>
  <c r="R947" i="5"/>
  <c r="Q948" i="5"/>
  <c r="Q893" i="5"/>
  <c r="R892" i="5"/>
  <c r="Q783" i="5"/>
  <c r="R782" i="5"/>
  <c r="R727" i="5"/>
  <c r="Q728" i="5"/>
  <c r="Q673" i="5"/>
  <c r="R672" i="5"/>
  <c r="Q508" i="5"/>
  <c r="R507" i="5"/>
  <c r="R452" i="5"/>
  <c r="Q453" i="5"/>
  <c r="R287" i="5"/>
  <c r="Q288" i="5"/>
  <c r="Q233" i="5"/>
  <c r="R232" i="5"/>
  <c r="R67" i="5"/>
  <c r="R11" i="5" l="1"/>
  <c r="Q12" i="5"/>
  <c r="Q1662" i="5"/>
  <c r="R1661" i="5"/>
  <c r="Q562" i="5"/>
  <c r="R561" i="5"/>
  <c r="Q398" i="5"/>
  <c r="R397" i="5"/>
  <c r="Q837" i="5"/>
  <c r="R836" i="5"/>
  <c r="Q344" i="5"/>
  <c r="R343" i="5"/>
  <c r="R1331" i="5"/>
  <c r="Q1332" i="5"/>
  <c r="Q1057" i="5"/>
  <c r="R1056" i="5"/>
  <c r="Q617" i="5"/>
  <c r="R616" i="5"/>
  <c r="R1718" i="5"/>
  <c r="Q1719" i="5"/>
  <c r="R1608" i="5"/>
  <c r="Q1609" i="5"/>
  <c r="R1553" i="5"/>
  <c r="Q1554" i="5"/>
  <c r="R1498" i="5"/>
  <c r="Q1499" i="5"/>
  <c r="R1443" i="5"/>
  <c r="Q1444" i="5"/>
  <c r="R1388" i="5"/>
  <c r="Q1389" i="5"/>
  <c r="Q1279" i="5"/>
  <c r="R1278" i="5"/>
  <c r="R1223" i="5"/>
  <c r="Q1224" i="5"/>
  <c r="R1168" i="5"/>
  <c r="Q1169" i="5"/>
  <c r="R1113" i="5"/>
  <c r="Q1114" i="5"/>
  <c r="R1003" i="5"/>
  <c r="Q1004" i="5"/>
  <c r="R948" i="5"/>
  <c r="Q949" i="5"/>
  <c r="Q894" i="5"/>
  <c r="R893" i="5"/>
  <c r="R783" i="5"/>
  <c r="Q784" i="5"/>
  <c r="R728" i="5"/>
  <c r="Q729" i="5"/>
  <c r="Q674" i="5"/>
  <c r="R673" i="5"/>
  <c r="R508" i="5"/>
  <c r="Q509" i="5"/>
  <c r="R453" i="5"/>
  <c r="Q454" i="5"/>
  <c r="R288" i="5"/>
  <c r="Q289" i="5"/>
  <c r="Q234" i="5"/>
  <c r="R233" i="5"/>
  <c r="R68" i="5"/>
  <c r="R12" i="5" l="1"/>
  <c r="Q13" i="5"/>
  <c r="Q1663" i="5"/>
  <c r="R1662" i="5"/>
  <c r="Q1058" i="5"/>
  <c r="R1057" i="5"/>
  <c r="R344" i="5"/>
  <c r="Q345" i="5"/>
  <c r="Q399" i="5"/>
  <c r="R398" i="5"/>
  <c r="R1332" i="5"/>
  <c r="Q1333" i="5"/>
  <c r="R617" i="5"/>
  <c r="Q618" i="5"/>
  <c r="R837" i="5"/>
  <c r="Q838" i="5"/>
  <c r="Q563" i="5"/>
  <c r="R562" i="5"/>
  <c r="R1719" i="5"/>
  <c r="Q1720" i="5"/>
  <c r="R1609" i="5"/>
  <c r="Q1610" i="5"/>
  <c r="Q1555" i="5"/>
  <c r="R1554" i="5"/>
  <c r="R1499" i="5"/>
  <c r="Q1500" i="5"/>
  <c r="Q1445" i="5"/>
  <c r="R1444" i="5"/>
  <c r="R1389" i="5"/>
  <c r="Q1390" i="5"/>
  <c r="R1279" i="5"/>
  <c r="Q1280" i="5"/>
  <c r="Q1225" i="5"/>
  <c r="R1224" i="5"/>
  <c r="R1169" i="5"/>
  <c r="Q1170" i="5"/>
  <c r="Q1115" i="5"/>
  <c r="R1114" i="5"/>
  <c r="R1004" i="5"/>
  <c r="Q1005" i="5"/>
  <c r="Q950" i="5"/>
  <c r="R949" i="5"/>
  <c r="R894" i="5"/>
  <c r="Q895" i="5"/>
  <c r="R784" i="5"/>
  <c r="Q785" i="5"/>
  <c r="Q730" i="5"/>
  <c r="R729" i="5"/>
  <c r="R674" i="5"/>
  <c r="Q675" i="5"/>
  <c r="R509" i="5"/>
  <c r="Q510" i="5"/>
  <c r="Q455" i="5"/>
  <c r="R454" i="5"/>
  <c r="Q290" i="5"/>
  <c r="R289" i="5"/>
  <c r="R234" i="5"/>
  <c r="Q235" i="5"/>
  <c r="R69" i="5"/>
  <c r="Q14" i="5" l="1"/>
  <c r="R13" i="5"/>
  <c r="R1663" i="5"/>
  <c r="Q1664" i="5"/>
  <c r="R1333" i="5"/>
  <c r="Q1334" i="5"/>
  <c r="R345" i="5"/>
  <c r="Q346" i="5"/>
  <c r="R618" i="5"/>
  <c r="Q619" i="5"/>
  <c r="R838" i="5"/>
  <c r="Q839" i="5"/>
  <c r="Q564" i="5"/>
  <c r="R563" i="5"/>
  <c r="R399" i="5"/>
  <c r="Q400" i="5"/>
  <c r="Q1059" i="5"/>
  <c r="R1058" i="5"/>
  <c r="Q1721" i="5"/>
  <c r="R1720" i="5"/>
  <c r="Q1611" i="5"/>
  <c r="R1610" i="5"/>
  <c r="Q1556" i="5"/>
  <c r="R1555" i="5"/>
  <c r="Q1501" i="5"/>
  <c r="R1500" i="5"/>
  <c r="Q1446" i="5"/>
  <c r="R1445" i="5"/>
  <c r="Q1391" i="5"/>
  <c r="R1390" i="5"/>
  <c r="Q1281" i="5"/>
  <c r="R1280" i="5"/>
  <c r="Q1226" i="5"/>
  <c r="R1225" i="5"/>
  <c r="Q1171" i="5"/>
  <c r="R1170" i="5"/>
  <c r="Q1116" i="5"/>
  <c r="R1115" i="5"/>
  <c r="Q1006" i="5"/>
  <c r="R1005" i="5"/>
  <c r="Q951" i="5"/>
  <c r="R950" i="5"/>
  <c r="Q896" i="5"/>
  <c r="R895" i="5"/>
  <c r="Q786" i="5"/>
  <c r="R785" i="5"/>
  <c r="Q731" i="5"/>
  <c r="R730" i="5"/>
  <c r="Q676" i="5"/>
  <c r="R675" i="5"/>
  <c r="Q511" i="5"/>
  <c r="R510" i="5"/>
  <c r="Q456" i="5"/>
  <c r="R455" i="5"/>
  <c r="Q291" i="5"/>
  <c r="R290" i="5"/>
  <c r="Q236" i="5"/>
  <c r="R235" i="5"/>
  <c r="R70" i="5"/>
  <c r="Q15" i="5" l="1"/>
  <c r="R14" i="5"/>
  <c r="R1664" i="5"/>
  <c r="Q1665" i="5"/>
  <c r="R839" i="5"/>
  <c r="Q840" i="5"/>
  <c r="Q401" i="5"/>
  <c r="R400" i="5"/>
  <c r="R619" i="5"/>
  <c r="Q620" i="5"/>
  <c r="Q1335" i="5"/>
  <c r="R1334" i="5"/>
  <c r="Q347" i="5"/>
  <c r="R346" i="5"/>
  <c r="Q1060" i="5"/>
  <c r="R1059" i="5"/>
  <c r="R564" i="5"/>
  <c r="Q565" i="5"/>
  <c r="Q1722" i="5"/>
  <c r="R1721" i="5"/>
  <c r="Q1612" i="5"/>
  <c r="R1611" i="5"/>
  <c r="R1556" i="5"/>
  <c r="Q1557" i="5"/>
  <c r="Q1502" i="5"/>
  <c r="R1501" i="5"/>
  <c r="R1446" i="5"/>
  <c r="Q1447" i="5"/>
  <c r="Q1392" i="5"/>
  <c r="R1391" i="5"/>
  <c r="Q1282" i="5"/>
  <c r="R1281" i="5"/>
  <c r="R1226" i="5"/>
  <c r="Q1227" i="5"/>
  <c r="Q1172" i="5"/>
  <c r="R1171" i="5"/>
  <c r="R1116" i="5"/>
  <c r="Q1117" i="5"/>
  <c r="Q1007" i="5"/>
  <c r="R1006" i="5"/>
  <c r="R951" i="5"/>
  <c r="Q952" i="5"/>
  <c r="Q897" i="5"/>
  <c r="R896" i="5"/>
  <c r="Q787" i="5"/>
  <c r="R786" i="5"/>
  <c r="R731" i="5"/>
  <c r="Q732" i="5"/>
  <c r="Q677" i="5"/>
  <c r="R676" i="5"/>
  <c r="Q512" i="5"/>
  <c r="R511" i="5"/>
  <c r="R456" i="5"/>
  <c r="Q457" i="5"/>
  <c r="R291" i="5"/>
  <c r="Q292" i="5"/>
  <c r="Q237" i="5"/>
  <c r="R236" i="5"/>
  <c r="R71" i="5"/>
  <c r="R15" i="5" l="1"/>
  <c r="Q16" i="5"/>
  <c r="R1665" i="5"/>
  <c r="Q1666" i="5"/>
  <c r="R1060" i="5"/>
  <c r="Q1061" i="5"/>
  <c r="Q1336" i="5"/>
  <c r="R1335" i="5"/>
  <c r="R401" i="5"/>
  <c r="Q402" i="5"/>
  <c r="Q566" i="5"/>
  <c r="R565" i="5"/>
  <c r="Q621" i="5"/>
  <c r="R620" i="5"/>
  <c r="R840" i="5"/>
  <c r="Q841" i="5"/>
  <c r="Q348" i="5"/>
  <c r="R347" i="5"/>
  <c r="R1722" i="5"/>
  <c r="Q1723" i="5"/>
  <c r="Q1613" i="5"/>
  <c r="R1612" i="5"/>
  <c r="R1557" i="5"/>
  <c r="Q1558" i="5"/>
  <c r="R1502" i="5"/>
  <c r="Q1503" i="5"/>
  <c r="R1447" i="5"/>
  <c r="Q1448" i="5"/>
  <c r="R1392" i="5"/>
  <c r="Q1393" i="5"/>
  <c r="R1282" i="5"/>
  <c r="Q1283" i="5"/>
  <c r="R1227" i="5"/>
  <c r="Q1228" i="5"/>
  <c r="R1172" i="5"/>
  <c r="Q1173" i="5"/>
  <c r="R1117" i="5"/>
  <c r="Q1118" i="5"/>
  <c r="R1007" i="5"/>
  <c r="Q1008" i="5"/>
  <c r="R952" i="5"/>
  <c r="Q953" i="5"/>
  <c r="R897" i="5"/>
  <c r="Q898" i="5"/>
  <c r="R787" i="5"/>
  <c r="Q788" i="5"/>
  <c r="R732" i="5"/>
  <c r="Q733" i="5"/>
  <c r="R677" i="5"/>
  <c r="Q678" i="5"/>
  <c r="R512" i="5"/>
  <c r="Q513" i="5"/>
  <c r="R457" i="5"/>
  <c r="Q458" i="5"/>
  <c r="R292" i="5"/>
  <c r="Q293" i="5"/>
  <c r="R237" i="5"/>
  <c r="Q238" i="5"/>
  <c r="R72" i="5"/>
  <c r="R16" i="5" l="1"/>
  <c r="Q17" i="5"/>
  <c r="R1666" i="5"/>
  <c r="Q1667" i="5"/>
  <c r="Q567" i="5"/>
  <c r="R566" i="5"/>
  <c r="R1336" i="5"/>
  <c r="Q1337" i="5"/>
  <c r="Q842" i="5"/>
  <c r="R841" i="5"/>
  <c r="Q403" i="5"/>
  <c r="R402" i="5"/>
  <c r="Q1062" i="5"/>
  <c r="R1061" i="5"/>
  <c r="Q349" i="5"/>
  <c r="R348" i="5"/>
  <c r="Q622" i="5"/>
  <c r="R621" i="5"/>
  <c r="R1723" i="5"/>
  <c r="Q1724" i="5"/>
  <c r="R1613" i="5"/>
  <c r="Q1614" i="5"/>
  <c r="Q1559" i="5"/>
  <c r="R1558" i="5"/>
  <c r="R1503" i="5"/>
  <c r="Q1504" i="5"/>
  <c r="R1448" i="5"/>
  <c r="Q1449" i="5"/>
  <c r="R1393" i="5"/>
  <c r="Q1394" i="5"/>
  <c r="R1283" i="5"/>
  <c r="Q1284" i="5"/>
  <c r="R1228" i="5"/>
  <c r="Q1229" i="5"/>
  <c r="R1173" i="5"/>
  <c r="Q1174" i="5"/>
  <c r="Q1119" i="5"/>
  <c r="R1118" i="5"/>
  <c r="R1008" i="5"/>
  <c r="Q1009" i="5"/>
  <c r="Q954" i="5"/>
  <c r="R953" i="5"/>
  <c r="R898" i="5"/>
  <c r="Q899" i="5"/>
  <c r="R788" i="5"/>
  <c r="Q789" i="5"/>
  <c r="R733" i="5"/>
  <c r="Q734" i="5"/>
  <c r="R678" i="5"/>
  <c r="Q679" i="5"/>
  <c r="R513" i="5"/>
  <c r="Q514" i="5"/>
  <c r="Q459" i="5"/>
  <c r="R458" i="5"/>
  <c r="Q294" i="5"/>
  <c r="R293" i="5"/>
  <c r="R238" i="5"/>
  <c r="Q239" i="5"/>
  <c r="R73" i="5"/>
  <c r="Q18" i="5" l="1"/>
  <c r="R17" i="5"/>
  <c r="Q1668" i="5"/>
  <c r="R1667" i="5"/>
  <c r="R349" i="5"/>
  <c r="Q350" i="5"/>
  <c r="R403" i="5"/>
  <c r="Q404" i="5"/>
  <c r="R1337" i="5"/>
  <c r="Q1338" i="5"/>
  <c r="R622" i="5"/>
  <c r="Q623" i="5"/>
  <c r="Q1063" i="5"/>
  <c r="R1062" i="5"/>
  <c r="Q843" i="5"/>
  <c r="R842" i="5"/>
  <c r="Q568" i="5"/>
  <c r="R567" i="5"/>
  <c r="Q1725" i="5"/>
  <c r="R1724" i="5"/>
  <c r="Q1615" i="5"/>
  <c r="R1614" i="5"/>
  <c r="Q1560" i="5"/>
  <c r="R1559" i="5"/>
  <c r="Q1505" i="5"/>
  <c r="R1504" i="5"/>
  <c r="Q1450" i="5"/>
  <c r="R1449" i="5"/>
  <c r="Q1395" i="5"/>
  <c r="R1394" i="5"/>
  <c r="Q1285" i="5"/>
  <c r="R1284" i="5"/>
  <c r="Q1230" i="5"/>
  <c r="R1229" i="5"/>
  <c r="Q1175" i="5"/>
  <c r="R1174" i="5"/>
  <c r="Q1120" i="5"/>
  <c r="R1119" i="5"/>
  <c r="Q1010" i="5"/>
  <c r="R1009" i="5"/>
  <c r="Q955" i="5"/>
  <c r="R954" i="5"/>
  <c r="Q900" i="5"/>
  <c r="R899" i="5"/>
  <c r="Q790" i="5"/>
  <c r="R789" i="5"/>
  <c r="Q735" i="5"/>
  <c r="R734" i="5"/>
  <c r="Q680" i="5"/>
  <c r="R679" i="5"/>
  <c r="Q515" i="5"/>
  <c r="R514" i="5"/>
  <c r="Q460" i="5"/>
  <c r="R459" i="5"/>
  <c r="Q295" i="5"/>
  <c r="R294" i="5"/>
  <c r="Q240" i="5"/>
  <c r="R239" i="5"/>
  <c r="R74" i="5"/>
  <c r="Q19" i="5" l="1"/>
  <c r="R18" i="5"/>
  <c r="Q1669" i="5"/>
  <c r="R1668" i="5"/>
  <c r="R843" i="5"/>
  <c r="Q844" i="5"/>
  <c r="Q624" i="5"/>
  <c r="R623" i="5"/>
  <c r="Q1339" i="5"/>
  <c r="R1338" i="5"/>
  <c r="R350" i="5"/>
  <c r="Q351" i="5"/>
  <c r="Q405" i="5"/>
  <c r="R404" i="5"/>
  <c r="R568" i="5"/>
  <c r="Q569" i="5"/>
  <c r="Q1064" i="5"/>
  <c r="R1063" i="5"/>
  <c r="Q1726" i="5"/>
  <c r="R1725" i="5"/>
  <c r="Q1616" i="5"/>
  <c r="R1615" i="5"/>
  <c r="R1560" i="5"/>
  <c r="Q1561" i="5"/>
  <c r="Q1506" i="5"/>
  <c r="R1505" i="5"/>
  <c r="R1450" i="5"/>
  <c r="Q1451" i="5"/>
  <c r="Q1396" i="5"/>
  <c r="R1395" i="5"/>
  <c r="Q1286" i="5"/>
  <c r="R1285" i="5"/>
  <c r="R1230" i="5"/>
  <c r="Q1231" i="5"/>
  <c r="Q1176" i="5"/>
  <c r="R1175" i="5"/>
  <c r="R1120" i="5"/>
  <c r="Q1121" i="5"/>
  <c r="Q1011" i="5"/>
  <c r="R1010" i="5"/>
  <c r="R955" i="5"/>
  <c r="Q956" i="5"/>
  <c r="Q901" i="5"/>
  <c r="R900" i="5"/>
  <c r="Q791" i="5"/>
  <c r="R790" i="5"/>
  <c r="R735" i="5"/>
  <c r="Q736" i="5"/>
  <c r="Q681" i="5"/>
  <c r="R680" i="5"/>
  <c r="Q516" i="5"/>
  <c r="R515" i="5"/>
  <c r="R460" i="5"/>
  <c r="Q461" i="5"/>
  <c r="R295" i="5"/>
  <c r="Q296" i="5"/>
  <c r="Q241" i="5"/>
  <c r="R240" i="5"/>
  <c r="R75" i="5"/>
  <c r="R19" i="5" l="1"/>
  <c r="Q20" i="5"/>
  <c r="Q1670" i="5"/>
  <c r="R1669" i="5"/>
  <c r="R624" i="5"/>
  <c r="Q625" i="5"/>
  <c r="R844" i="5"/>
  <c r="Q845" i="5"/>
  <c r="Q570" i="5"/>
  <c r="R569" i="5"/>
  <c r="Q352" i="5"/>
  <c r="R351" i="5"/>
  <c r="Q1065" i="5"/>
  <c r="R1064" i="5"/>
  <c r="Q406" i="5"/>
  <c r="R405" i="5"/>
  <c r="Q1340" i="5"/>
  <c r="R1339" i="5"/>
  <c r="Q1727" i="5"/>
  <c r="R1726" i="5"/>
  <c r="R1616" i="5"/>
  <c r="Q1617" i="5"/>
  <c r="R1561" i="5"/>
  <c r="Q1562" i="5"/>
  <c r="Q1507" i="5"/>
  <c r="R1506" i="5"/>
  <c r="R1451" i="5"/>
  <c r="Q1452" i="5"/>
  <c r="Q1397" i="5"/>
  <c r="R1396" i="5"/>
  <c r="Q1287" i="5"/>
  <c r="R1286" i="5"/>
  <c r="R1231" i="5"/>
  <c r="Q1232" i="5"/>
  <c r="Q1177" i="5"/>
  <c r="R1176" i="5"/>
  <c r="R1121" i="5"/>
  <c r="Q1122" i="5"/>
  <c r="R1011" i="5"/>
  <c r="Q1012" i="5"/>
  <c r="R956" i="5"/>
  <c r="Q957" i="5"/>
  <c r="R901" i="5"/>
  <c r="Q902" i="5"/>
  <c r="Q792" i="5"/>
  <c r="R791" i="5"/>
  <c r="R736" i="5"/>
  <c r="Q737" i="5"/>
  <c r="R681" i="5"/>
  <c r="Q682" i="5"/>
  <c r="Q517" i="5"/>
  <c r="R516" i="5"/>
  <c r="R461" i="5"/>
  <c r="Q462" i="5"/>
  <c r="R296" i="5"/>
  <c r="Q297" i="5"/>
  <c r="R241" i="5"/>
  <c r="Q242" i="5"/>
  <c r="R76" i="5"/>
  <c r="R20" i="5" l="1"/>
  <c r="Q21" i="5"/>
  <c r="Q1671" i="5"/>
  <c r="R1670" i="5"/>
  <c r="Q407" i="5"/>
  <c r="R406" i="5"/>
  <c r="Q353" i="5"/>
  <c r="R352" i="5"/>
  <c r="Q626" i="5"/>
  <c r="R625" i="5"/>
  <c r="Q846" i="5"/>
  <c r="R845" i="5"/>
  <c r="R1340" i="5"/>
  <c r="Q1341" i="5"/>
  <c r="Q1066" i="5"/>
  <c r="R1065" i="5"/>
  <c r="Q571" i="5"/>
  <c r="R570" i="5"/>
  <c r="R1727" i="5"/>
  <c r="Q1728" i="5"/>
  <c r="R1617" i="5"/>
  <c r="Q1618" i="5"/>
  <c r="R1562" i="5"/>
  <c r="Q1563" i="5"/>
  <c r="R1507" i="5"/>
  <c r="Q1508" i="5"/>
  <c r="Q1453" i="5"/>
  <c r="R1452" i="5"/>
  <c r="R1397" i="5"/>
  <c r="Q1398" i="5"/>
  <c r="R1287" i="5"/>
  <c r="Q1288" i="5"/>
  <c r="Q1233" i="5"/>
  <c r="R1232" i="5"/>
  <c r="R1177" i="5"/>
  <c r="Q1178" i="5"/>
  <c r="R1122" i="5"/>
  <c r="Q1123" i="5"/>
  <c r="R1012" i="5"/>
  <c r="Q1013" i="5"/>
  <c r="Q958" i="5"/>
  <c r="R957" i="5"/>
  <c r="R902" i="5"/>
  <c r="Q903" i="5"/>
  <c r="R792" i="5"/>
  <c r="Q793" i="5"/>
  <c r="Q738" i="5"/>
  <c r="R737" i="5"/>
  <c r="R682" i="5"/>
  <c r="Q683" i="5"/>
  <c r="R517" i="5"/>
  <c r="Q518" i="5"/>
  <c r="R462" i="5"/>
  <c r="Q463" i="5"/>
  <c r="R297" i="5"/>
  <c r="Q298" i="5"/>
  <c r="R242" i="5"/>
  <c r="Q243" i="5"/>
  <c r="R77" i="5"/>
  <c r="R21" i="5" l="1"/>
  <c r="Q22" i="5"/>
  <c r="Q1672" i="5"/>
  <c r="R1671" i="5"/>
  <c r="Q1067" i="5"/>
  <c r="R1066" i="5"/>
  <c r="R846" i="5"/>
  <c r="Q847" i="5"/>
  <c r="Q354" i="5"/>
  <c r="R353" i="5"/>
  <c r="R1341" i="5"/>
  <c r="Q1342" i="5"/>
  <c r="R571" i="5"/>
  <c r="Q572" i="5"/>
  <c r="Q627" i="5"/>
  <c r="R626" i="5"/>
  <c r="R407" i="5"/>
  <c r="Q408" i="5"/>
  <c r="Q1729" i="5"/>
  <c r="R1728" i="5"/>
  <c r="Q1619" i="5"/>
  <c r="R1618" i="5"/>
  <c r="Q1564" i="5"/>
  <c r="R1563" i="5"/>
  <c r="Q1509" i="5"/>
  <c r="R1508" i="5"/>
  <c r="Q1454" i="5"/>
  <c r="R1453" i="5"/>
  <c r="Q1399" i="5"/>
  <c r="R1398" i="5"/>
  <c r="Q1289" i="5"/>
  <c r="R1288" i="5"/>
  <c r="Q1234" i="5"/>
  <c r="R1233" i="5"/>
  <c r="Q1179" i="5"/>
  <c r="R1178" i="5"/>
  <c r="Q1124" i="5"/>
  <c r="R1123" i="5"/>
  <c r="Q1014" i="5"/>
  <c r="R1013" i="5"/>
  <c r="Q959" i="5"/>
  <c r="R958" i="5"/>
  <c r="Q904" i="5"/>
  <c r="R903" i="5"/>
  <c r="Q794" i="5"/>
  <c r="R793" i="5"/>
  <c r="Q739" i="5"/>
  <c r="R738" i="5"/>
  <c r="Q684" i="5"/>
  <c r="R683" i="5"/>
  <c r="Q519" i="5"/>
  <c r="R518" i="5"/>
  <c r="Q464" i="5"/>
  <c r="R463" i="5"/>
  <c r="Q299" i="5"/>
  <c r="R298" i="5"/>
  <c r="Q244" i="5"/>
  <c r="R243" i="5"/>
  <c r="R78" i="5"/>
  <c r="Q23" i="5" l="1"/>
  <c r="R22" i="5"/>
  <c r="R1672" i="5"/>
  <c r="Q1673" i="5"/>
  <c r="R847" i="5"/>
  <c r="Q848" i="5"/>
  <c r="Q628" i="5"/>
  <c r="R627" i="5"/>
  <c r="Q409" i="5"/>
  <c r="R408" i="5"/>
  <c r="R572" i="5"/>
  <c r="Q573" i="5"/>
  <c r="R1342" i="5"/>
  <c r="Q1343" i="5"/>
  <c r="Q355" i="5"/>
  <c r="R354" i="5"/>
  <c r="R1067" i="5"/>
  <c r="Q1068" i="5"/>
  <c r="Q1730" i="5"/>
  <c r="R1729" i="5"/>
  <c r="Q1620" i="5"/>
  <c r="R1619" i="5"/>
  <c r="R1564" i="5"/>
  <c r="Q1565" i="5"/>
  <c r="Q1510" i="5"/>
  <c r="R1509" i="5"/>
  <c r="R1454" i="5"/>
  <c r="Q1455" i="5"/>
  <c r="Q1400" i="5"/>
  <c r="R1399" i="5"/>
  <c r="Q1290" i="5"/>
  <c r="R1289" i="5"/>
  <c r="R1234" i="5"/>
  <c r="Q1235" i="5"/>
  <c r="Q1180" i="5"/>
  <c r="R1179" i="5"/>
  <c r="R1124" i="5"/>
  <c r="Q1125" i="5"/>
  <c r="Q1015" i="5"/>
  <c r="R1014" i="5"/>
  <c r="R959" i="5"/>
  <c r="Q960" i="5"/>
  <c r="Q905" i="5"/>
  <c r="R904" i="5"/>
  <c r="Q795" i="5"/>
  <c r="R794" i="5"/>
  <c r="R739" i="5"/>
  <c r="Q740" i="5"/>
  <c r="Q685" i="5"/>
  <c r="R684" i="5"/>
  <c r="Q520" i="5"/>
  <c r="R519" i="5"/>
  <c r="R464" i="5"/>
  <c r="Q465" i="5"/>
  <c r="R299" i="5"/>
  <c r="Q300" i="5"/>
  <c r="Q245" i="5"/>
  <c r="R244" i="5"/>
  <c r="R79" i="5"/>
  <c r="R23" i="5" l="1"/>
  <c r="Q24" i="5"/>
  <c r="R1673" i="5"/>
  <c r="Q1674" i="5"/>
  <c r="Q356" i="5"/>
  <c r="R355" i="5"/>
  <c r="Q629" i="5"/>
  <c r="R628" i="5"/>
  <c r="Q574" i="5"/>
  <c r="R573" i="5"/>
  <c r="R1068" i="5"/>
  <c r="Q1069" i="5"/>
  <c r="Q1344" i="5"/>
  <c r="R1343" i="5"/>
  <c r="R848" i="5"/>
  <c r="Q849" i="5"/>
  <c r="R409" i="5"/>
  <c r="Q410" i="5"/>
  <c r="R1730" i="5"/>
  <c r="Q1731" i="5"/>
  <c r="R1620" i="5"/>
  <c r="Q1621" i="5"/>
  <c r="R1565" i="5"/>
  <c r="Q1566" i="5"/>
  <c r="R1510" i="5"/>
  <c r="Q1511" i="5"/>
  <c r="R1455" i="5"/>
  <c r="Q1456" i="5"/>
  <c r="R1400" i="5"/>
  <c r="Q1401" i="5"/>
  <c r="R1290" i="5"/>
  <c r="Q1291" i="5"/>
  <c r="R1235" i="5"/>
  <c r="Q1236" i="5"/>
  <c r="R1180" i="5"/>
  <c r="Q1181" i="5"/>
  <c r="R1125" i="5"/>
  <c r="Q1126" i="5"/>
  <c r="Q1016" i="5"/>
  <c r="R1015" i="5"/>
  <c r="R960" i="5"/>
  <c r="Q961" i="5"/>
  <c r="Q906" i="5"/>
  <c r="R905" i="5"/>
  <c r="R795" i="5"/>
  <c r="Q796" i="5"/>
  <c r="R740" i="5"/>
  <c r="Q741" i="5"/>
  <c r="Q686" i="5"/>
  <c r="R685" i="5"/>
  <c r="R520" i="5"/>
  <c r="Q521" i="5"/>
  <c r="R465" i="5"/>
  <c r="Q466" i="5"/>
  <c r="R300" i="5"/>
  <c r="Q301" i="5"/>
  <c r="Q246" i="5"/>
  <c r="R245" i="5"/>
  <c r="R80" i="5"/>
  <c r="R24" i="5" l="1"/>
  <c r="Q25" i="5"/>
  <c r="Q1675" i="5"/>
  <c r="R1674" i="5"/>
  <c r="Q1070" i="5"/>
  <c r="R1069" i="5"/>
  <c r="Q630" i="5"/>
  <c r="R629" i="5"/>
  <c r="Q411" i="5"/>
  <c r="R410" i="5"/>
  <c r="R849" i="5"/>
  <c r="Q850" i="5"/>
  <c r="R1344" i="5"/>
  <c r="Q1345" i="5"/>
  <c r="Q575" i="5"/>
  <c r="R574" i="5"/>
  <c r="Q357" i="5"/>
  <c r="R356" i="5"/>
  <c r="R1731" i="5"/>
  <c r="Q1732" i="5"/>
  <c r="R1621" i="5"/>
  <c r="Q1622" i="5"/>
  <c r="Q1567" i="5"/>
  <c r="R1566" i="5"/>
  <c r="R1511" i="5"/>
  <c r="Q1512" i="5"/>
  <c r="R1456" i="5"/>
  <c r="Q1457" i="5"/>
  <c r="R1401" i="5"/>
  <c r="Q1402" i="5"/>
  <c r="R1291" i="5"/>
  <c r="Q1292" i="5"/>
  <c r="R1236" i="5"/>
  <c r="Q1237" i="5"/>
  <c r="R1181" i="5"/>
  <c r="Q1182" i="5"/>
  <c r="Q1127" i="5"/>
  <c r="R1126" i="5"/>
  <c r="R1016" i="5"/>
  <c r="Q1017" i="5"/>
  <c r="Q962" i="5"/>
  <c r="R961" i="5"/>
  <c r="R906" i="5"/>
  <c r="Q907" i="5"/>
  <c r="R796" i="5"/>
  <c r="Q797" i="5"/>
  <c r="Q742" i="5"/>
  <c r="R741" i="5"/>
  <c r="R686" i="5"/>
  <c r="Q687" i="5"/>
  <c r="R521" i="5"/>
  <c r="Q522" i="5"/>
  <c r="Q467" i="5"/>
  <c r="R466" i="5"/>
  <c r="Q302" i="5"/>
  <c r="R301" i="5"/>
  <c r="R246" i="5"/>
  <c r="Q247" i="5"/>
  <c r="R81" i="5"/>
  <c r="Q26" i="5" l="1"/>
  <c r="R25" i="5"/>
  <c r="R1675" i="5"/>
  <c r="Q1676" i="5"/>
  <c r="Q851" i="5"/>
  <c r="R850" i="5"/>
  <c r="R575" i="5"/>
  <c r="Q576" i="5"/>
  <c r="Q631" i="5"/>
  <c r="R630" i="5"/>
  <c r="R1345" i="5"/>
  <c r="Q1346" i="5"/>
  <c r="R357" i="5"/>
  <c r="Q358" i="5"/>
  <c r="R411" i="5"/>
  <c r="Q412" i="5"/>
  <c r="Q1071" i="5"/>
  <c r="R1070" i="5"/>
  <c r="Q1733" i="5"/>
  <c r="R1732" i="5"/>
  <c r="Q1623" i="5"/>
  <c r="R1622" i="5"/>
  <c r="Q1568" i="5"/>
  <c r="R1567" i="5"/>
  <c r="Q1513" i="5"/>
  <c r="R1512" i="5"/>
  <c r="Q1458" i="5"/>
  <c r="R1457" i="5"/>
  <c r="Q1403" i="5"/>
  <c r="R1402" i="5"/>
  <c r="Q1293" i="5"/>
  <c r="R1292" i="5"/>
  <c r="Q1238" i="5"/>
  <c r="R1237" i="5"/>
  <c r="Q1183" i="5"/>
  <c r="R1182" i="5"/>
  <c r="Q1128" i="5"/>
  <c r="R1127" i="5"/>
  <c r="Q1018" i="5"/>
  <c r="R1017" i="5"/>
  <c r="Q963" i="5"/>
  <c r="R962" i="5"/>
  <c r="Q908" i="5"/>
  <c r="R907" i="5"/>
  <c r="Q798" i="5"/>
  <c r="R797" i="5"/>
  <c r="Q743" i="5"/>
  <c r="R742" i="5"/>
  <c r="Q688" i="5"/>
  <c r="R687" i="5"/>
  <c r="Q523" i="5"/>
  <c r="R522" i="5"/>
  <c r="Q468" i="5"/>
  <c r="R467" i="5"/>
  <c r="Q303" i="5"/>
  <c r="R302" i="5"/>
  <c r="Q248" i="5"/>
  <c r="R247" i="5"/>
  <c r="R82" i="5"/>
  <c r="Q27" i="5" l="1"/>
  <c r="R26" i="5"/>
  <c r="R1676" i="5"/>
  <c r="Q1677" i="5"/>
  <c r="Q413" i="5"/>
  <c r="R412" i="5"/>
  <c r="Q1347" i="5"/>
  <c r="R1346" i="5"/>
  <c r="R576" i="5"/>
  <c r="Q577" i="5"/>
  <c r="Q359" i="5"/>
  <c r="R358" i="5"/>
  <c r="Q1072" i="5"/>
  <c r="R1071" i="5"/>
  <c r="Q632" i="5"/>
  <c r="R631" i="5"/>
  <c r="R851" i="5"/>
  <c r="Q852" i="5"/>
  <c r="Q1734" i="5"/>
  <c r="R1733" i="5"/>
  <c r="Q1624" i="5"/>
  <c r="R1623" i="5"/>
  <c r="R1568" i="5"/>
  <c r="Q1569" i="5"/>
  <c r="Q1514" i="5"/>
  <c r="R1513" i="5"/>
  <c r="R1458" i="5"/>
  <c r="Q1459" i="5"/>
  <c r="Q1404" i="5"/>
  <c r="R1403" i="5"/>
  <c r="Q1294" i="5"/>
  <c r="R1293" i="5"/>
  <c r="R1238" i="5"/>
  <c r="Q1239" i="5"/>
  <c r="Q1184" i="5"/>
  <c r="R1183" i="5"/>
  <c r="R1128" i="5"/>
  <c r="Q1129" i="5"/>
  <c r="Q1019" i="5"/>
  <c r="R1018" i="5"/>
  <c r="R963" i="5"/>
  <c r="Q964" i="5"/>
  <c r="Q909" i="5"/>
  <c r="R908" i="5"/>
  <c r="Q799" i="5"/>
  <c r="R798" i="5"/>
  <c r="R743" i="5"/>
  <c r="Q744" i="5"/>
  <c r="Q689" i="5"/>
  <c r="R688" i="5"/>
  <c r="Q524" i="5"/>
  <c r="R523" i="5"/>
  <c r="R468" i="5"/>
  <c r="Q469" i="5"/>
  <c r="R303" i="5"/>
  <c r="Q304" i="5"/>
  <c r="Q249" i="5"/>
  <c r="R248" i="5"/>
  <c r="R83" i="5"/>
  <c r="R27" i="5" l="1"/>
  <c r="Q28" i="5"/>
  <c r="R1677" i="5"/>
  <c r="Q1678" i="5"/>
  <c r="Q633" i="5"/>
  <c r="R632" i="5"/>
  <c r="R359" i="5"/>
  <c r="Q360" i="5"/>
  <c r="Q1348" i="5"/>
  <c r="R1347" i="5"/>
  <c r="Q853" i="5"/>
  <c r="R852" i="5"/>
  <c r="Q578" i="5"/>
  <c r="R577" i="5"/>
  <c r="Q1073" i="5"/>
  <c r="R1072" i="5"/>
  <c r="Q414" i="5"/>
  <c r="R413" i="5"/>
  <c r="Q1735" i="5"/>
  <c r="R1734" i="5"/>
  <c r="Q1625" i="5"/>
  <c r="R1624" i="5"/>
  <c r="R1569" i="5"/>
  <c r="Q1570" i="5"/>
  <c r="R1514" i="5"/>
  <c r="Q1515" i="5"/>
  <c r="R1459" i="5"/>
  <c r="Q1460" i="5"/>
  <c r="R1404" i="5"/>
  <c r="Q1405" i="5"/>
  <c r="Q1295" i="5"/>
  <c r="R1294" i="5"/>
  <c r="R1239" i="5"/>
  <c r="Q1240" i="5"/>
  <c r="R1184" i="5"/>
  <c r="Q1185" i="5"/>
  <c r="R1129" i="5"/>
  <c r="Q1130" i="5"/>
  <c r="R1019" i="5"/>
  <c r="Q1020" i="5"/>
  <c r="R964" i="5"/>
  <c r="Q965" i="5"/>
  <c r="R909" i="5"/>
  <c r="Q910" i="5"/>
  <c r="R799" i="5"/>
  <c r="Q800" i="5"/>
  <c r="R744" i="5"/>
  <c r="Q745" i="5"/>
  <c r="R689" i="5"/>
  <c r="Q690" i="5"/>
  <c r="R524" i="5"/>
  <c r="Q525" i="5"/>
  <c r="R469" i="5"/>
  <c r="Q470" i="5"/>
  <c r="R304" i="5"/>
  <c r="Q305" i="5"/>
  <c r="R249" i="5"/>
  <c r="Q250" i="5"/>
  <c r="R84" i="5"/>
  <c r="R28" i="5" l="1"/>
  <c r="Q29" i="5"/>
  <c r="R1678" i="5"/>
  <c r="Q1679" i="5"/>
  <c r="Q361" i="5"/>
  <c r="R360" i="5"/>
  <c r="Q1074" i="5"/>
  <c r="R1073" i="5"/>
  <c r="Q854" i="5"/>
  <c r="R853" i="5"/>
  <c r="Q415" i="5"/>
  <c r="R414" i="5"/>
  <c r="Q579" i="5"/>
  <c r="R578" i="5"/>
  <c r="R1348" i="5"/>
  <c r="Q1349" i="5"/>
  <c r="R633" i="5"/>
  <c r="Q634" i="5"/>
  <c r="R1735" i="5"/>
  <c r="Q1736" i="5"/>
  <c r="R1625" i="5"/>
  <c r="Q1626" i="5"/>
  <c r="R1570" i="5"/>
  <c r="Q1571" i="5"/>
  <c r="R1515" i="5"/>
  <c r="Q1516" i="5"/>
  <c r="Q1461" i="5"/>
  <c r="R1460" i="5"/>
  <c r="R1405" i="5"/>
  <c r="Q1406" i="5"/>
  <c r="R1295" i="5"/>
  <c r="Q1296" i="5"/>
  <c r="Q1241" i="5"/>
  <c r="R1240" i="5"/>
  <c r="R1185" i="5"/>
  <c r="Q1186" i="5"/>
  <c r="R1130" i="5"/>
  <c r="Q1131" i="5"/>
  <c r="R1020" i="5"/>
  <c r="Q1021" i="5"/>
  <c r="Q966" i="5"/>
  <c r="R965" i="5"/>
  <c r="R910" i="5"/>
  <c r="Q911" i="5"/>
  <c r="R800" i="5"/>
  <c r="Q801" i="5"/>
  <c r="R745" i="5"/>
  <c r="Q746" i="5"/>
  <c r="R690" i="5"/>
  <c r="Q691" i="5"/>
  <c r="R525" i="5"/>
  <c r="Q526" i="5"/>
  <c r="R470" i="5"/>
  <c r="Q471" i="5"/>
  <c r="R305" i="5"/>
  <c r="Q306" i="5"/>
  <c r="R250" i="5"/>
  <c r="Q251" i="5"/>
  <c r="R85" i="5"/>
  <c r="Q30" i="5" l="1"/>
  <c r="R29" i="5"/>
  <c r="Q1680" i="5"/>
  <c r="R1679" i="5"/>
  <c r="R1349" i="5"/>
  <c r="Q1350" i="5"/>
  <c r="R415" i="5"/>
  <c r="Q416" i="5"/>
  <c r="R1074" i="5"/>
  <c r="Q1075" i="5"/>
  <c r="Q635" i="5"/>
  <c r="R634" i="5"/>
  <c r="Q580" i="5"/>
  <c r="R579" i="5"/>
  <c r="R854" i="5"/>
  <c r="Q855" i="5"/>
  <c r="Q362" i="5"/>
  <c r="R361" i="5"/>
  <c r="Q1737" i="5"/>
  <c r="R1736" i="5"/>
  <c r="Q1627" i="5"/>
  <c r="R1626" i="5"/>
  <c r="Q1572" i="5"/>
  <c r="R1571" i="5"/>
  <c r="Q1517" i="5"/>
  <c r="R1516" i="5"/>
  <c r="Q1462" i="5"/>
  <c r="R1461" i="5"/>
  <c r="Q1407" i="5"/>
  <c r="R1406" i="5"/>
  <c r="Q1297" i="5"/>
  <c r="R1296" i="5"/>
  <c r="Q1242" i="5"/>
  <c r="R1241" i="5"/>
  <c r="Q1187" i="5"/>
  <c r="R1186" i="5"/>
  <c r="Q1132" i="5"/>
  <c r="R1131" i="5"/>
  <c r="Q1022" i="5"/>
  <c r="R1021" i="5"/>
  <c r="Q967" i="5"/>
  <c r="R966" i="5"/>
  <c r="Q912" i="5"/>
  <c r="R911" i="5"/>
  <c r="Q802" i="5"/>
  <c r="R801" i="5"/>
  <c r="Q747" i="5"/>
  <c r="R746" i="5"/>
  <c r="Q692" i="5"/>
  <c r="R691" i="5"/>
  <c r="Q527" i="5"/>
  <c r="R526" i="5"/>
  <c r="Q472" i="5"/>
  <c r="R471" i="5"/>
  <c r="Q307" i="5"/>
  <c r="R306" i="5"/>
  <c r="Q252" i="5"/>
  <c r="R251" i="5"/>
  <c r="R86" i="5"/>
  <c r="Q31" i="5" l="1"/>
  <c r="R30" i="5"/>
  <c r="Q1681" i="5"/>
  <c r="R1680" i="5"/>
  <c r="Q417" i="5"/>
  <c r="R416" i="5"/>
  <c r="Q636" i="5"/>
  <c r="R635" i="5"/>
  <c r="R855" i="5"/>
  <c r="Q856" i="5"/>
  <c r="R1075" i="5"/>
  <c r="Q1076" i="5"/>
  <c r="R1350" i="5"/>
  <c r="Q1351" i="5"/>
  <c r="Q363" i="5"/>
  <c r="R362" i="5"/>
  <c r="R580" i="5"/>
  <c r="Q581" i="5"/>
  <c r="Q1738" i="5"/>
  <c r="R1737" i="5"/>
  <c r="Q1628" i="5"/>
  <c r="R1627" i="5"/>
  <c r="R1572" i="5"/>
  <c r="Q1573" i="5"/>
  <c r="Q1518" i="5"/>
  <c r="R1517" i="5"/>
  <c r="R1462" i="5"/>
  <c r="Q1463" i="5"/>
  <c r="Q1408" i="5"/>
  <c r="R1407" i="5"/>
  <c r="Q1298" i="5"/>
  <c r="R1297" i="5"/>
  <c r="R1242" i="5"/>
  <c r="Q1243" i="5"/>
  <c r="Q1188" i="5"/>
  <c r="R1187" i="5"/>
  <c r="R1132" i="5"/>
  <c r="Q1133" i="5"/>
  <c r="Q1023" i="5"/>
  <c r="R1022" i="5"/>
  <c r="R967" i="5"/>
  <c r="Q968" i="5"/>
  <c r="Q913" i="5"/>
  <c r="R912" i="5"/>
  <c r="Q803" i="5"/>
  <c r="R802" i="5"/>
  <c r="R747" i="5"/>
  <c r="Q748" i="5"/>
  <c r="Q693" i="5"/>
  <c r="R692" i="5"/>
  <c r="Q528" i="5"/>
  <c r="R527" i="5"/>
  <c r="R472" i="5"/>
  <c r="Q473" i="5"/>
  <c r="R307" i="5"/>
  <c r="Q308" i="5"/>
  <c r="Q253" i="5"/>
  <c r="R252" i="5"/>
  <c r="R87" i="5"/>
  <c r="R31" i="5" l="1"/>
  <c r="Q32" i="5"/>
  <c r="Q1682" i="5"/>
  <c r="R1681" i="5"/>
  <c r="Q364" i="5"/>
  <c r="R363" i="5"/>
  <c r="Q637" i="5"/>
  <c r="R636" i="5"/>
  <c r="R1076" i="5"/>
  <c r="Q1077" i="5"/>
  <c r="Q582" i="5"/>
  <c r="R581" i="5"/>
  <c r="Q1352" i="5"/>
  <c r="R1351" i="5"/>
  <c r="Q857" i="5"/>
  <c r="R856" i="5"/>
  <c r="R417" i="5"/>
  <c r="Q418" i="5"/>
  <c r="R1738" i="5"/>
  <c r="Q1739" i="5"/>
  <c r="R1628" i="5"/>
  <c r="Q1629" i="5"/>
  <c r="R1573" i="5"/>
  <c r="Q1574" i="5"/>
  <c r="Q1519" i="5"/>
  <c r="R1518" i="5"/>
  <c r="R1463" i="5"/>
  <c r="Q1464" i="5"/>
  <c r="Q1409" i="5"/>
  <c r="R1408" i="5"/>
  <c r="R1298" i="5"/>
  <c r="Q1299" i="5"/>
  <c r="R1243" i="5"/>
  <c r="Q1244" i="5"/>
  <c r="Q1189" i="5"/>
  <c r="R1188" i="5"/>
  <c r="R1133" i="5"/>
  <c r="Q1134" i="5"/>
  <c r="Q1024" i="5"/>
  <c r="R1023" i="5"/>
  <c r="R968" i="5"/>
  <c r="Q969" i="5"/>
  <c r="R913" i="5"/>
  <c r="Q914" i="5"/>
  <c r="Q804" i="5"/>
  <c r="R803" i="5"/>
  <c r="R748" i="5"/>
  <c r="Q749" i="5"/>
  <c r="R693" i="5"/>
  <c r="Q694" i="5"/>
  <c r="Q529" i="5"/>
  <c r="R528" i="5"/>
  <c r="R473" i="5"/>
  <c r="Q474" i="5"/>
  <c r="R308" i="5"/>
  <c r="Q309" i="5"/>
  <c r="R253" i="5"/>
  <c r="Q254" i="5"/>
  <c r="R88" i="5"/>
  <c r="R32" i="5" l="1"/>
  <c r="Q33" i="5"/>
  <c r="R1682" i="5"/>
  <c r="Q1683" i="5"/>
  <c r="Q858" i="5"/>
  <c r="R857" i="5"/>
  <c r="Q583" i="5"/>
  <c r="R582" i="5"/>
  <c r="R637" i="5"/>
  <c r="Q638" i="5"/>
  <c r="Q419" i="5"/>
  <c r="R418" i="5"/>
  <c r="Q1078" i="5"/>
  <c r="R1077" i="5"/>
  <c r="R1352" i="5"/>
  <c r="Q1353" i="5"/>
  <c r="R364" i="5"/>
  <c r="Q365" i="5"/>
  <c r="R1739" i="5"/>
  <c r="Q1740" i="5"/>
  <c r="R1629" i="5"/>
  <c r="Q1630" i="5"/>
  <c r="Q1575" i="5"/>
  <c r="R1574" i="5"/>
  <c r="R1519" i="5"/>
  <c r="Q1520" i="5"/>
  <c r="R1464" i="5"/>
  <c r="Q1465" i="5"/>
  <c r="R1409" i="5"/>
  <c r="Q1410" i="5"/>
  <c r="R1299" i="5"/>
  <c r="Q1300" i="5"/>
  <c r="R1244" i="5"/>
  <c r="Q1245" i="5"/>
  <c r="R1189" i="5"/>
  <c r="Q1190" i="5"/>
  <c r="Q1135" i="5"/>
  <c r="R1134" i="5"/>
  <c r="R1024" i="5"/>
  <c r="Q1025" i="5"/>
  <c r="Q970" i="5"/>
  <c r="R969" i="5"/>
  <c r="R914" i="5"/>
  <c r="Q915" i="5"/>
  <c r="R804" i="5"/>
  <c r="Q805" i="5"/>
  <c r="Q750" i="5"/>
  <c r="R749" i="5"/>
  <c r="R694" i="5"/>
  <c r="Q695" i="5"/>
  <c r="R529" i="5"/>
  <c r="Q530" i="5"/>
  <c r="Q475" i="5"/>
  <c r="R474" i="5"/>
  <c r="R309" i="5"/>
  <c r="Q310" i="5"/>
  <c r="R254" i="5"/>
  <c r="Q255" i="5"/>
  <c r="R89" i="5"/>
  <c r="R33" i="5" l="1"/>
  <c r="Q34" i="5"/>
  <c r="R1683" i="5"/>
  <c r="Q1684" i="5"/>
  <c r="R365" i="5"/>
  <c r="Q366" i="5"/>
  <c r="Q1079" i="5"/>
  <c r="R1078" i="5"/>
  <c r="R583" i="5"/>
  <c r="Q584" i="5"/>
  <c r="R1353" i="5"/>
  <c r="Q1354" i="5"/>
  <c r="R638" i="5"/>
  <c r="Q639" i="5"/>
  <c r="Q420" i="5"/>
  <c r="R419" i="5"/>
  <c r="R858" i="5"/>
  <c r="Q859" i="5"/>
  <c r="Q1741" i="5"/>
  <c r="R1740" i="5"/>
  <c r="Q1631" i="5"/>
  <c r="R1630" i="5"/>
  <c r="Q1576" i="5"/>
  <c r="R1575" i="5"/>
  <c r="Q1521" i="5"/>
  <c r="R1520" i="5"/>
  <c r="Q1466" i="5"/>
  <c r="R1465" i="5"/>
  <c r="Q1411" i="5"/>
  <c r="R1410" i="5"/>
  <c r="Q1301" i="5"/>
  <c r="R1300" i="5"/>
  <c r="Q1246" i="5"/>
  <c r="R1245" i="5"/>
  <c r="Q1191" i="5"/>
  <c r="R1190" i="5"/>
  <c r="Q1136" i="5"/>
  <c r="R1135" i="5"/>
  <c r="Q1026" i="5"/>
  <c r="R1025" i="5"/>
  <c r="Q971" i="5"/>
  <c r="R970" i="5"/>
  <c r="Q916" i="5"/>
  <c r="R915" i="5"/>
  <c r="Q806" i="5"/>
  <c r="R805" i="5"/>
  <c r="Q751" i="5"/>
  <c r="R750" i="5"/>
  <c r="Q696" i="5"/>
  <c r="R695" i="5"/>
  <c r="Q531" i="5"/>
  <c r="R530" i="5"/>
  <c r="Q476" i="5"/>
  <c r="R475" i="5"/>
  <c r="Q311" i="5"/>
  <c r="R310" i="5"/>
  <c r="Q256" i="5"/>
  <c r="R255" i="5"/>
  <c r="R90" i="5"/>
  <c r="R34" i="5" l="1"/>
  <c r="Q35" i="5"/>
  <c r="Q1685" i="5"/>
  <c r="R1684" i="5"/>
  <c r="Q640" i="5"/>
  <c r="R639" i="5"/>
  <c r="Q585" i="5"/>
  <c r="R584" i="5"/>
  <c r="Q1355" i="5"/>
  <c r="R1354" i="5"/>
  <c r="Q367" i="5"/>
  <c r="R366" i="5"/>
  <c r="Q860" i="5"/>
  <c r="R859" i="5"/>
  <c r="R420" i="5"/>
  <c r="Q421" i="5"/>
  <c r="R1079" i="5"/>
  <c r="Q1080" i="5"/>
  <c r="Q1742" i="5"/>
  <c r="R1741" i="5"/>
  <c r="Q1632" i="5"/>
  <c r="R1631" i="5"/>
  <c r="R1576" i="5"/>
  <c r="Q1577" i="5"/>
  <c r="Q1522" i="5"/>
  <c r="R1521" i="5"/>
  <c r="R1466" i="5"/>
  <c r="Q1467" i="5"/>
  <c r="Q1412" i="5"/>
  <c r="R1411" i="5"/>
  <c r="Q1302" i="5"/>
  <c r="R1301" i="5"/>
  <c r="R1246" i="5"/>
  <c r="Q1247" i="5"/>
  <c r="Q1192" i="5"/>
  <c r="R1191" i="5"/>
  <c r="R1136" i="5"/>
  <c r="Q1137" i="5"/>
  <c r="Q1027" i="5"/>
  <c r="R1026" i="5"/>
  <c r="R971" i="5"/>
  <c r="Q972" i="5"/>
  <c r="Q917" i="5"/>
  <c r="R916" i="5"/>
  <c r="Q807" i="5"/>
  <c r="R806" i="5"/>
  <c r="R751" i="5"/>
  <c r="Q752" i="5"/>
  <c r="Q697" i="5"/>
  <c r="R696" i="5"/>
  <c r="Q532" i="5"/>
  <c r="R531" i="5"/>
  <c r="R476" i="5"/>
  <c r="Q477" i="5"/>
  <c r="R311" i="5"/>
  <c r="Q312" i="5"/>
  <c r="Q257" i="5"/>
  <c r="R256" i="5"/>
  <c r="R91" i="5"/>
  <c r="Q36" i="5" l="1"/>
  <c r="R35" i="5"/>
  <c r="Q1686" i="5"/>
  <c r="R1685" i="5"/>
  <c r="Q861" i="5"/>
  <c r="R860" i="5"/>
  <c r="R1355" i="5"/>
  <c r="Q1356" i="5"/>
  <c r="Q586" i="5"/>
  <c r="R585" i="5"/>
  <c r="R421" i="5"/>
  <c r="Q422" i="5"/>
  <c r="Q1081" i="5"/>
  <c r="R1080" i="5"/>
  <c r="Q368" i="5"/>
  <c r="R367" i="5"/>
  <c r="Q641" i="5"/>
  <c r="R640" i="5"/>
  <c r="R1742" i="5"/>
  <c r="Q1743" i="5"/>
  <c r="R1632" i="5"/>
  <c r="Q1633" i="5"/>
  <c r="R1577" i="5"/>
  <c r="Q1578" i="5"/>
  <c r="R1522" i="5"/>
  <c r="Q1523" i="5"/>
  <c r="R1467" i="5"/>
  <c r="Q1468" i="5"/>
  <c r="R1412" i="5"/>
  <c r="Q1413" i="5"/>
  <c r="R1302" i="5"/>
  <c r="Q1303" i="5"/>
  <c r="R1247" i="5"/>
  <c r="Q1248" i="5"/>
  <c r="R1192" i="5"/>
  <c r="Q1193" i="5"/>
  <c r="R1137" i="5"/>
  <c r="Q1138" i="5"/>
  <c r="R1027" i="5"/>
  <c r="Q1028" i="5"/>
  <c r="R972" i="5"/>
  <c r="Q973" i="5"/>
  <c r="Q918" i="5"/>
  <c r="R917" i="5"/>
  <c r="R807" i="5"/>
  <c r="Q808" i="5"/>
  <c r="R752" i="5"/>
  <c r="Q753" i="5"/>
  <c r="Q698" i="5"/>
  <c r="R697" i="5"/>
  <c r="R532" i="5"/>
  <c r="Q533" i="5"/>
  <c r="R477" i="5"/>
  <c r="Q478" i="5"/>
  <c r="R312" i="5"/>
  <c r="Q313" i="5"/>
  <c r="Q258" i="5"/>
  <c r="R257" i="5"/>
  <c r="R92" i="5"/>
  <c r="R36" i="5" l="1"/>
  <c r="Q37" i="5"/>
  <c r="R1686" i="5"/>
  <c r="Q1687" i="5"/>
  <c r="R641" i="5"/>
  <c r="Q642" i="5"/>
  <c r="R1081" i="5"/>
  <c r="Q1082" i="5"/>
  <c r="R422" i="5"/>
  <c r="Q423" i="5"/>
  <c r="Q1357" i="5"/>
  <c r="R1356" i="5"/>
  <c r="Q369" i="5"/>
  <c r="R368" i="5"/>
  <c r="Q587" i="5"/>
  <c r="R586" i="5"/>
  <c r="R861" i="5"/>
  <c r="Q862" i="5"/>
  <c r="R1743" i="5"/>
  <c r="Q1744" i="5"/>
  <c r="R1633" i="5"/>
  <c r="Q1634" i="5"/>
  <c r="R1578" i="5"/>
  <c r="Q1579" i="5"/>
  <c r="R1523" i="5"/>
  <c r="Q1524" i="5"/>
  <c r="Q1469" i="5"/>
  <c r="R1468" i="5"/>
  <c r="R1413" i="5"/>
  <c r="Q1414" i="5"/>
  <c r="R1303" i="5"/>
  <c r="Q1304" i="5"/>
  <c r="Q1249" i="5"/>
  <c r="R1248" i="5"/>
  <c r="R1193" i="5"/>
  <c r="Q1194" i="5"/>
  <c r="Q1139" i="5"/>
  <c r="R1138" i="5"/>
  <c r="R1028" i="5"/>
  <c r="Q1029" i="5"/>
  <c r="Q974" i="5"/>
  <c r="R973" i="5"/>
  <c r="R918" i="5"/>
  <c r="Q919" i="5"/>
  <c r="R808" i="5"/>
  <c r="Q809" i="5"/>
  <c r="R753" i="5"/>
  <c r="Q754" i="5"/>
  <c r="R698" i="5"/>
  <c r="Q699" i="5"/>
  <c r="R533" i="5"/>
  <c r="Q534" i="5"/>
  <c r="R478" i="5"/>
  <c r="Q479" i="5"/>
  <c r="Q314" i="5"/>
  <c r="R313" i="5"/>
  <c r="R258" i="5"/>
  <c r="Q259" i="5"/>
  <c r="R93" i="5"/>
  <c r="Q38" i="5" l="1"/>
  <c r="R37" i="5"/>
  <c r="R1687" i="5"/>
  <c r="Q1688" i="5"/>
  <c r="R862" i="5"/>
  <c r="Q863" i="5"/>
  <c r="R1082" i="5"/>
  <c r="Q1083" i="5"/>
  <c r="R1357" i="5"/>
  <c r="Q1358" i="5"/>
  <c r="Q424" i="5"/>
  <c r="R423" i="5"/>
  <c r="R642" i="5"/>
  <c r="Q643" i="5"/>
  <c r="Q588" i="5"/>
  <c r="R587" i="5"/>
  <c r="Q370" i="5"/>
  <c r="R369" i="5"/>
  <c r="Q1745" i="5"/>
  <c r="R1744" i="5"/>
  <c r="Q1635" i="5"/>
  <c r="R1634" i="5"/>
  <c r="Q1580" i="5"/>
  <c r="R1579" i="5"/>
  <c r="Q1525" i="5"/>
  <c r="R1524" i="5"/>
  <c r="Q1470" i="5"/>
  <c r="R1469" i="5"/>
  <c r="Q1415" i="5"/>
  <c r="R1414" i="5"/>
  <c r="Q1305" i="5"/>
  <c r="R1304" i="5"/>
  <c r="Q1250" i="5"/>
  <c r="R1249" i="5"/>
  <c r="Q1195" i="5"/>
  <c r="R1194" i="5"/>
  <c r="Q1140" i="5"/>
  <c r="R1139" i="5"/>
  <c r="Q1030" i="5"/>
  <c r="R1029" i="5"/>
  <c r="Q975" i="5"/>
  <c r="R974" i="5"/>
  <c r="Q920" i="5"/>
  <c r="R919" i="5"/>
  <c r="Q810" i="5"/>
  <c r="R809" i="5"/>
  <c r="Q755" i="5"/>
  <c r="R754" i="5"/>
  <c r="Q700" i="5"/>
  <c r="R699" i="5"/>
  <c r="Q535" i="5"/>
  <c r="R534" i="5"/>
  <c r="Q480" i="5"/>
  <c r="R479" i="5"/>
  <c r="Q315" i="5"/>
  <c r="R314" i="5"/>
  <c r="Q260" i="5"/>
  <c r="R259" i="5"/>
  <c r="R94" i="5"/>
  <c r="R38" i="5" l="1"/>
  <c r="Q39" i="5"/>
  <c r="Q1689" i="5"/>
  <c r="R1688" i="5"/>
  <c r="R643" i="5"/>
  <c r="Q644" i="5"/>
  <c r="R370" i="5"/>
  <c r="Q371" i="5"/>
  <c r="Q1084" i="5"/>
  <c r="R1083" i="5"/>
  <c r="Q1359" i="5"/>
  <c r="R1358" i="5"/>
  <c r="R863" i="5"/>
  <c r="Q864" i="5"/>
  <c r="Q589" i="5"/>
  <c r="R588" i="5"/>
  <c r="R424" i="5"/>
  <c r="Q425" i="5"/>
  <c r="Q1746" i="5"/>
  <c r="R1745" i="5"/>
  <c r="Q1636" i="5"/>
  <c r="R1635" i="5"/>
  <c r="R1580" i="5"/>
  <c r="Q1581" i="5"/>
  <c r="Q1526" i="5"/>
  <c r="R1525" i="5"/>
  <c r="R1470" i="5"/>
  <c r="Q1471" i="5"/>
  <c r="Q1416" i="5"/>
  <c r="R1415" i="5"/>
  <c r="Q1306" i="5"/>
  <c r="R1305" i="5"/>
  <c r="R1250" i="5"/>
  <c r="Q1251" i="5"/>
  <c r="Q1196" i="5"/>
  <c r="R1195" i="5"/>
  <c r="R1140" i="5"/>
  <c r="Q1141" i="5"/>
  <c r="Q1031" i="5"/>
  <c r="R1030" i="5"/>
  <c r="R975" i="5"/>
  <c r="Q976" i="5"/>
  <c r="Q921" i="5"/>
  <c r="R920" i="5"/>
  <c r="Q811" i="5"/>
  <c r="R810" i="5"/>
  <c r="R755" i="5"/>
  <c r="Q756" i="5"/>
  <c r="Q701" i="5"/>
  <c r="R700" i="5"/>
  <c r="Q536" i="5"/>
  <c r="R535" i="5"/>
  <c r="R480" i="5"/>
  <c r="Q481" i="5"/>
  <c r="R315" i="5"/>
  <c r="Q316" i="5"/>
  <c r="Q261" i="5"/>
  <c r="R260" i="5"/>
  <c r="R95" i="5"/>
  <c r="Q40" i="5" l="1"/>
  <c r="R39" i="5"/>
  <c r="Q1690" i="5"/>
  <c r="R1689" i="5"/>
  <c r="R1359" i="5"/>
  <c r="Q1360" i="5"/>
  <c r="R425" i="5"/>
  <c r="Q426" i="5"/>
  <c r="Q372" i="5"/>
  <c r="R371" i="5"/>
  <c r="Q865" i="5"/>
  <c r="R864" i="5"/>
  <c r="Q645" i="5"/>
  <c r="R644" i="5"/>
  <c r="Q590" i="5"/>
  <c r="R589" i="5"/>
  <c r="Q1085" i="5"/>
  <c r="R1084" i="5"/>
  <c r="Q1747" i="5"/>
  <c r="R1746" i="5"/>
  <c r="R1636" i="5"/>
  <c r="Q1637" i="5"/>
  <c r="R1581" i="5"/>
  <c r="Q1582" i="5"/>
  <c r="R1526" i="5"/>
  <c r="Q1527" i="5"/>
  <c r="R1471" i="5"/>
  <c r="Q1472" i="5"/>
  <c r="R1416" i="5"/>
  <c r="Q1417" i="5"/>
  <c r="Q1307" i="5"/>
  <c r="R1306" i="5"/>
  <c r="R1251" i="5"/>
  <c r="Q1252" i="5"/>
  <c r="Q1197" i="5"/>
  <c r="R1196" i="5"/>
  <c r="R1141" i="5"/>
  <c r="Q1142" i="5"/>
  <c r="R1031" i="5"/>
  <c r="Q1032" i="5"/>
  <c r="R976" i="5"/>
  <c r="Q977" i="5"/>
  <c r="R921" i="5"/>
  <c r="Q922" i="5"/>
  <c r="Q812" i="5"/>
  <c r="R811" i="5"/>
  <c r="R756" i="5"/>
  <c r="Q757" i="5"/>
  <c r="R701" i="5"/>
  <c r="Q702" i="5"/>
  <c r="Q537" i="5"/>
  <c r="R536" i="5"/>
  <c r="R481" i="5"/>
  <c r="Q482" i="5"/>
  <c r="R316" i="5"/>
  <c r="Q317" i="5"/>
  <c r="R261" i="5"/>
  <c r="Q262" i="5"/>
  <c r="R96" i="5"/>
  <c r="Q41" i="5" l="1"/>
  <c r="R40" i="5"/>
  <c r="R1690" i="5"/>
  <c r="Q1691" i="5"/>
  <c r="Q427" i="5"/>
  <c r="R426" i="5"/>
  <c r="R1085" i="5"/>
  <c r="Q1086" i="5"/>
  <c r="R865" i="5"/>
  <c r="Q866" i="5"/>
  <c r="Q1361" i="5"/>
  <c r="R1360" i="5"/>
  <c r="R590" i="5"/>
  <c r="Q591" i="5"/>
  <c r="R645" i="5"/>
  <c r="Q646" i="5"/>
  <c r="R372" i="5"/>
  <c r="Q373" i="5"/>
  <c r="R1747" i="5"/>
  <c r="Q1748" i="5"/>
  <c r="R1637" i="5"/>
  <c r="Q1638" i="5"/>
  <c r="Q1583" i="5"/>
  <c r="R1582" i="5"/>
  <c r="R1527" i="5"/>
  <c r="Q1528" i="5"/>
  <c r="R1472" i="5"/>
  <c r="Q1473" i="5"/>
  <c r="R1417" i="5"/>
  <c r="Q1418" i="5"/>
  <c r="R1307" i="5"/>
  <c r="Q1308" i="5"/>
  <c r="R1252" i="5"/>
  <c r="Q1253" i="5"/>
  <c r="R1197" i="5"/>
  <c r="Q1198" i="5"/>
  <c r="R1142" i="5"/>
  <c r="Q1143" i="5"/>
  <c r="R1032" i="5"/>
  <c r="Q1033" i="5"/>
  <c r="R977" i="5"/>
  <c r="Q978" i="5"/>
  <c r="R922" i="5"/>
  <c r="Q923" i="5"/>
  <c r="R812" i="5"/>
  <c r="Q813" i="5"/>
  <c r="Q758" i="5"/>
  <c r="R757" i="5"/>
  <c r="R702" i="5"/>
  <c r="Q703" i="5"/>
  <c r="R537" i="5"/>
  <c r="Q538" i="5"/>
  <c r="Q483" i="5"/>
  <c r="R482" i="5"/>
  <c r="R317" i="5"/>
  <c r="Q318" i="5"/>
  <c r="R262" i="5"/>
  <c r="Q263" i="5"/>
  <c r="R97" i="5"/>
  <c r="R41" i="5" l="1"/>
  <c r="Q42" i="5"/>
  <c r="R1691" i="5"/>
  <c r="Q1692" i="5"/>
  <c r="Q592" i="5"/>
  <c r="R591" i="5"/>
  <c r="R427" i="5"/>
  <c r="Q428" i="5"/>
  <c r="Q374" i="5"/>
  <c r="R373" i="5"/>
  <c r="R866" i="5"/>
  <c r="Q867" i="5"/>
  <c r="R646" i="5"/>
  <c r="Q647" i="5"/>
  <c r="R1086" i="5"/>
  <c r="Q1087" i="5"/>
  <c r="R1361" i="5"/>
  <c r="Q1362" i="5"/>
  <c r="Q1749" i="5"/>
  <c r="R1748" i="5"/>
  <c r="Q1639" i="5"/>
  <c r="R1638" i="5"/>
  <c r="Q1584" i="5"/>
  <c r="R1583" i="5"/>
  <c r="Q1529" i="5"/>
  <c r="R1528" i="5"/>
  <c r="Q1474" i="5"/>
  <c r="R1473" i="5"/>
  <c r="Q1419" i="5"/>
  <c r="R1418" i="5"/>
  <c r="Q1309" i="5"/>
  <c r="R1308" i="5"/>
  <c r="Q1254" i="5"/>
  <c r="R1253" i="5"/>
  <c r="Q1199" i="5"/>
  <c r="R1198" i="5"/>
  <c r="Q1144" i="5"/>
  <c r="R1143" i="5"/>
  <c r="Q1034" i="5"/>
  <c r="R1033" i="5"/>
  <c r="Q979" i="5"/>
  <c r="R978" i="5"/>
  <c r="Q924" i="5"/>
  <c r="R923" i="5"/>
  <c r="Q814" i="5"/>
  <c r="R813" i="5"/>
  <c r="Q759" i="5"/>
  <c r="R758" i="5"/>
  <c r="Q704" i="5"/>
  <c r="R703" i="5"/>
  <c r="Q539" i="5"/>
  <c r="R538" i="5"/>
  <c r="Q484" i="5"/>
  <c r="R483" i="5"/>
  <c r="Q319" i="5"/>
  <c r="R318" i="5"/>
  <c r="Q264" i="5"/>
  <c r="R263" i="5"/>
  <c r="R98" i="5"/>
  <c r="R42" i="5" l="1"/>
  <c r="Q43" i="5"/>
  <c r="R1692" i="5"/>
  <c r="Q1693" i="5"/>
  <c r="Q1363" i="5"/>
  <c r="R1362" i="5"/>
  <c r="R1087" i="5"/>
  <c r="Q1088" i="5"/>
  <c r="Q868" i="5"/>
  <c r="R867" i="5"/>
  <c r="Q429" i="5"/>
  <c r="R428" i="5"/>
  <c r="Q648" i="5"/>
  <c r="R647" i="5"/>
  <c r="Q375" i="5"/>
  <c r="R374" i="5"/>
  <c r="R592" i="5"/>
  <c r="Q593" i="5"/>
  <c r="Q1750" i="5"/>
  <c r="R1749" i="5"/>
  <c r="Q1640" i="5"/>
  <c r="R1639" i="5"/>
  <c r="R1584" i="5"/>
  <c r="Q1585" i="5"/>
  <c r="Q1530" i="5"/>
  <c r="R1529" i="5"/>
  <c r="R1474" i="5"/>
  <c r="Q1475" i="5"/>
  <c r="Q1420" i="5"/>
  <c r="R1419" i="5"/>
  <c r="Q1310" i="5"/>
  <c r="R1309" i="5"/>
  <c r="R1254" i="5"/>
  <c r="Q1255" i="5"/>
  <c r="Q1200" i="5"/>
  <c r="R1199" i="5"/>
  <c r="R1144" i="5"/>
  <c r="Q1145" i="5"/>
  <c r="Q1035" i="5"/>
  <c r="R1034" i="5"/>
  <c r="R979" i="5"/>
  <c r="Q980" i="5"/>
  <c r="Q925" i="5"/>
  <c r="R924" i="5"/>
  <c r="Q815" i="5"/>
  <c r="R814" i="5"/>
  <c r="R759" i="5"/>
  <c r="Q760" i="5"/>
  <c r="Q705" i="5"/>
  <c r="R704" i="5"/>
  <c r="Q540" i="5"/>
  <c r="R539" i="5"/>
  <c r="R484" i="5"/>
  <c r="Q485" i="5"/>
  <c r="R319" i="5"/>
  <c r="Q320" i="5"/>
  <c r="Q265" i="5"/>
  <c r="R264" i="5"/>
  <c r="R99" i="5"/>
  <c r="R43" i="5" l="1"/>
  <c r="Q44" i="5"/>
  <c r="Q1694" i="5"/>
  <c r="R1693" i="5"/>
  <c r="Q649" i="5"/>
  <c r="R648" i="5"/>
  <c r="R429" i="5"/>
  <c r="Q430" i="5"/>
  <c r="Q594" i="5"/>
  <c r="R593" i="5"/>
  <c r="Q1089" i="5"/>
  <c r="R1088" i="5"/>
  <c r="Q376" i="5"/>
  <c r="R375" i="5"/>
  <c r="Q869" i="5"/>
  <c r="R868" i="5"/>
  <c r="R1363" i="5"/>
  <c r="Q1364" i="5"/>
  <c r="R1750" i="5"/>
  <c r="Q1751" i="5"/>
  <c r="R1640" i="5"/>
  <c r="Q1641" i="5"/>
  <c r="R1585" i="5"/>
  <c r="Q1586" i="5"/>
  <c r="Q1531" i="5"/>
  <c r="R1530" i="5"/>
  <c r="R1475" i="5"/>
  <c r="Q1476" i="5"/>
  <c r="Q1421" i="5"/>
  <c r="R1420" i="5"/>
  <c r="R1310" i="5"/>
  <c r="Q1311" i="5"/>
  <c r="R1255" i="5"/>
  <c r="Q1256" i="5"/>
  <c r="R1200" i="5"/>
  <c r="Q1201" i="5"/>
  <c r="R1145" i="5"/>
  <c r="Q1146" i="5"/>
  <c r="Q1036" i="5"/>
  <c r="R1035" i="5"/>
  <c r="R980" i="5"/>
  <c r="Q981" i="5"/>
  <c r="R925" i="5"/>
  <c r="Q926" i="5"/>
  <c r="R815" i="5"/>
  <c r="Q816" i="5"/>
  <c r="R760" i="5"/>
  <c r="Q761" i="5"/>
  <c r="R705" i="5"/>
  <c r="Q706" i="5"/>
  <c r="R540" i="5"/>
  <c r="Q541" i="5"/>
  <c r="R485" i="5"/>
  <c r="Q486" i="5"/>
  <c r="R320" i="5"/>
  <c r="Q321" i="5"/>
  <c r="R265" i="5"/>
  <c r="Q266" i="5"/>
  <c r="R100" i="5"/>
  <c r="R44" i="5" l="1"/>
  <c r="Q45" i="5"/>
  <c r="R1694" i="5"/>
  <c r="Q1695" i="5"/>
  <c r="Q1365" i="5"/>
  <c r="R1364" i="5"/>
  <c r="R376" i="5"/>
  <c r="Q377" i="5"/>
  <c r="Q595" i="5"/>
  <c r="R594" i="5"/>
  <c r="R430" i="5"/>
  <c r="Q431" i="5"/>
  <c r="R869" i="5"/>
  <c r="Q870" i="5"/>
  <c r="R1089" i="5"/>
  <c r="Q1090" i="5"/>
  <c r="R649" i="5"/>
  <c r="Q650" i="5"/>
  <c r="R1751" i="5"/>
  <c r="Q1752" i="5"/>
  <c r="R1641" i="5"/>
  <c r="Q1642" i="5"/>
  <c r="Q1587" i="5"/>
  <c r="R1586" i="5"/>
  <c r="R1531" i="5"/>
  <c r="Q1532" i="5"/>
  <c r="Q1477" i="5"/>
  <c r="R1476" i="5"/>
  <c r="R1421" i="5"/>
  <c r="Q1422" i="5"/>
  <c r="R1311" i="5"/>
  <c r="Q1312" i="5"/>
  <c r="Q1257" i="5"/>
  <c r="R1256" i="5"/>
  <c r="R1201" i="5"/>
  <c r="Q1202" i="5"/>
  <c r="Q1147" i="5"/>
  <c r="R1146" i="5"/>
  <c r="R1036" i="5"/>
  <c r="Q1037" i="5"/>
  <c r="Q982" i="5"/>
  <c r="R981" i="5"/>
  <c r="R926" i="5"/>
  <c r="Q927" i="5"/>
  <c r="R816" i="5"/>
  <c r="Q817" i="5"/>
  <c r="R761" i="5"/>
  <c r="Q762" i="5"/>
  <c r="R706" i="5"/>
  <c r="Q707" i="5"/>
  <c r="R541" i="5"/>
  <c r="Q542" i="5"/>
  <c r="R486" i="5"/>
  <c r="Q487" i="5"/>
  <c r="Q322" i="5"/>
  <c r="R321" i="5"/>
  <c r="R266" i="5"/>
  <c r="Q267" i="5"/>
  <c r="R101" i="5"/>
  <c r="R45" i="5" l="1"/>
  <c r="Q46" i="5"/>
  <c r="R1695" i="5"/>
  <c r="Q1696" i="5"/>
  <c r="R870" i="5"/>
  <c r="Q871" i="5"/>
  <c r="R431" i="5"/>
  <c r="Q432" i="5"/>
  <c r="R650" i="5"/>
  <c r="Q651" i="5"/>
  <c r="R1090" i="5"/>
  <c r="Q1091" i="5"/>
  <c r="Q378" i="5"/>
  <c r="R377" i="5"/>
  <c r="R595" i="5"/>
  <c r="Q596" i="5"/>
  <c r="R1365" i="5"/>
  <c r="Q1366" i="5"/>
  <c r="Q1753" i="5"/>
  <c r="R1752" i="5"/>
  <c r="Q1643" i="5"/>
  <c r="R1642" i="5"/>
  <c r="Q1588" i="5"/>
  <c r="R1587" i="5"/>
  <c r="Q1533" i="5"/>
  <c r="R1532" i="5"/>
  <c r="Q1478" i="5"/>
  <c r="R1477" i="5"/>
  <c r="Q1423" i="5"/>
  <c r="R1422" i="5"/>
  <c r="Q1313" i="5"/>
  <c r="R1312" i="5"/>
  <c r="Q1258" i="5"/>
  <c r="R1257" i="5"/>
  <c r="Q1203" i="5"/>
  <c r="R1202" i="5"/>
  <c r="Q1148" i="5"/>
  <c r="R1147" i="5"/>
  <c r="Q1038" i="5"/>
  <c r="R1037" i="5"/>
  <c r="Q983" i="5"/>
  <c r="R982" i="5"/>
  <c r="Q928" i="5"/>
  <c r="R927" i="5"/>
  <c r="Q818" i="5"/>
  <c r="R817" i="5"/>
  <c r="Q763" i="5"/>
  <c r="R762" i="5"/>
  <c r="Q708" i="5"/>
  <c r="R707" i="5"/>
  <c r="Q543" i="5"/>
  <c r="R542" i="5"/>
  <c r="Q488" i="5"/>
  <c r="R487" i="5"/>
  <c r="Q323" i="5"/>
  <c r="R322" i="5"/>
  <c r="Q268" i="5"/>
  <c r="R267" i="5"/>
  <c r="R102" i="5"/>
  <c r="Q47" i="5" l="1"/>
  <c r="R46" i="5"/>
  <c r="Q1697" i="5"/>
  <c r="R1696" i="5"/>
  <c r="Q433" i="5"/>
  <c r="R432" i="5"/>
  <c r="Q1367" i="5"/>
  <c r="R1366" i="5"/>
  <c r="Q1092" i="5"/>
  <c r="R1091" i="5"/>
  <c r="R596" i="5"/>
  <c r="Q597" i="5"/>
  <c r="R651" i="5"/>
  <c r="Q652" i="5"/>
  <c r="R871" i="5"/>
  <c r="Q872" i="5"/>
  <c r="R378" i="5"/>
  <c r="Q379" i="5"/>
  <c r="Q1754" i="5"/>
  <c r="R1753" i="5"/>
  <c r="Q1644" i="5"/>
  <c r="R1643" i="5"/>
  <c r="R1588" i="5"/>
  <c r="Q1589" i="5"/>
  <c r="Q1534" i="5"/>
  <c r="R1533" i="5"/>
  <c r="R1478" i="5"/>
  <c r="Q1479" i="5"/>
  <c r="Q1424" i="5"/>
  <c r="R1423" i="5"/>
  <c r="Q1314" i="5"/>
  <c r="R1313" i="5"/>
  <c r="R1258" i="5"/>
  <c r="Q1259" i="5"/>
  <c r="Q1204" i="5"/>
  <c r="R1203" i="5"/>
  <c r="R1148" i="5"/>
  <c r="Q1149" i="5"/>
  <c r="Q1039" i="5"/>
  <c r="R1038" i="5"/>
  <c r="R983" i="5"/>
  <c r="Q984" i="5"/>
  <c r="Q929" i="5"/>
  <c r="R928" i="5"/>
  <c r="Q819" i="5"/>
  <c r="R818" i="5"/>
  <c r="R763" i="5"/>
  <c r="Q764" i="5"/>
  <c r="Q709" i="5"/>
  <c r="R708" i="5"/>
  <c r="Q544" i="5"/>
  <c r="R543" i="5"/>
  <c r="R488" i="5"/>
  <c r="Q489" i="5"/>
  <c r="R323" i="5"/>
  <c r="Q324" i="5"/>
  <c r="Q269" i="5"/>
  <c r="R268" i="5"/>
  <c r="R103" i="5"/>
  <c r="R47" i="5" l="1"/>
  <c r="Q48" i="5"/>
  <c r="Q1698" i="5"/>
  <c r="R1697" i="5"/>
  <c r="R379" i="5"/>
  <c r="Q380" i="5"/>
  <c r="R1367" i="5"/>
  <c r="Q1368" i="5"/>
  <c r="Q653" i="5"/>
  <c r="R652" i="5"/>
  <c r="Q873" i="5"/>
  <c r="R872" i="5"/>
  <c r="R597" i="5"/>
  <c r="Q598" i="5"/>
  <c r="Q1093" i="5"/>
  <c r="R1092" i="5"/>
  <c r="Q434" i="5"/>
  <c r="R433" i="5"/>
  <c r="R1754" i="5"/>
  <c r="Q1755" i="5"/>
  <c r="Q1645" i="5"/>
  <c r="R1644" i="5"/>
  <c r="R1589" i="5"/>
  <c r="Q1590" i="5"/>
  <c r="R1534" i="5"/>
  <c r="Q1535" i="5"/>
  <c r="R1479" i="5"/>
  <c r="Q1480" i="5"/>
  <c r="R1424" i="5"/>
  <c r="Q1425" i="5"/>
  <c r="R1314" i="5"/>
  <c r="Q1315" i="5"/>
  <c r="R1259" i="5"/>
  <c r="Q1260" i="5"/>
  <c r="R1204" i="5"/>
  <c r="Q1205" i="5"/>
  <c r="R1149" i="5"/>
  <c r="Q1150" i="5"/>
  <c r="R1039" i="5"/>
  <c r="Q1040" i="5"/>
  <c r="R984" i="5"/>
  <c r="Q985" i="5"/>
  <c r="Q930" i="5"/>
  <c r="R929" i="5"/>
  <c r="R819" i="5"/>
  <c r="Q820" i="5"/>
  <c r="R764" i="5"/>
  <c r="Q765" i="5"/>
  <c r="Q710" i="5"/>
  <c r="R709" i="5"/>
  <c r="R544" i="5"/>
  <c r="Q545" i="5"/>
  <c r="R489" i="5"/>
  <c r="Q490" i="5"/>
  <c r="R324" i="5"/>
  <c r="Q325" i="5"/>
  <c r="Q270" i="5"/>
  <c r="R269" i="5"/>
  <c r="R104" i="5"/>
  <c r="R48" i="5" l="1"/>
  <c r="Q49" i="5"/>
  <c r="R1698" i="5"/>
  <c r="Q1699" i="5"/>
  <c r="Q1369" i="5"/>
  <c r="R1368" i="5"/>
  <c r="Q435" i="5"/>
  <c r="R434" i="5"/>
  <c r="R653" i="5"/>
  <c r="Q654" i="5"/>
  <c r="R598" i="5"/>
  <c r="Q599" i="5"/>
  <c r="R380" i="5"/>
  <c r="Q381" i="5"/>
  <c r="R1093" i="5"/>
  <c r="Q1094" i="5"/>
  <c r="R873" i="5"/>
  <c r="Q874" i="5"/>
  <c r="R1755" i="5"/>
  <c r="Q1756" i="5"/>
  <c r="R1645" i="5"/>
  <c r="Q1646" i="5"/>
  <c r="R1590" i="5"/>
  <c r="Q1591" i="5"/>
  <c r="R1535" i="5"/>
  <c r="Q1536" i="5"/>
  <c r="Q1481" i="5"/>
  <c r="R1480" i="5"/>
  <c r="R1425" i="5"/>
  <c r="Q1426" i="5"/>
  <c r="R1315" i="5"/>
  <c r="Q1316" i="5"/>
  <c r="R1260" i="5"/>
  <c r="Q1261" i="5"/>
  <c r="R1205" i="5"/>
  <c r="Q1206" i="5"/>
  <c r="R1150" i="5"/>
  <c r="Q1151" i="5"/>
  <c r="R1040" i="5"/>
  <c r="Q1041" i="5"/>
  <c r="Q986" i="5"/>
  <c r="R985" i="5"/>
  <c r="R930" i="5"/>
  <c r="Q931" i="5"/>
  <c r="R820" i="5"/>
  <c r="Q821" i="5"/>
  <c r="Q766" i="5"/>
  <c r="R765" i="5"/>
  <c r="R710" i="5"/>
  <c r="Q711" i="5"/>
  <c r="R545" i="5"/>
  <c r="Q546" i="5"/>
  <c r="Q491" i="5"/>
  <c r="R490" i="5"/>
  <c r="Q326" i="5"/>
  <c r="R325" i="5"/>
  <c r="R270" i="5"/>
  <c r="Q271" i="5"/>
  <c r="R105" i="5"/>
  <c r="R49" i="5" l="1"/>
  <c r="Q50" i="5"/>
  <c r="R1699" i="5"/>
  <c r="Q1700" i="5"/>
  <c r="Q382" i="5"/>
  <c r="R381" i="5"/>
  <c r="R435" i="5"/>
  <c r="Q436" i="5"/>
  <c r="R874" i="5"/>
  <c r="Q875" i="5"/>
  <c r="R599" i="5"/>
  <c r="Q600" i="5"/>
  <c r="R1094" i="5"/>
  <c r="Q1095" i="5"/>
  <c r="R654" i="5"/>
  <c r="Q655" i="5"/>
  <c r="Q1370" i="5"/>
  <c r="R1369" i="5"/>
  <c r="Q1757" i="5"/>
  <c r="R1756" i="5"/>
  <c r="Q1647" i="5"/>
  <c r="R1646" i="5"/>
  <c r="Q1592" i="5"/>
  <c r="R1591" i="5"/>
  <c r="Q1537" i="5"/>
  <c r="R1536" i="5"/>
  <c r="Q1482" i="5"/>
  <c r="R1481" i="5"/>
  <c r="Q1427" i="5"/>
  <c r="R1426" i="5"/>
  <c r="Q1317" i="5"/>
  <c r="R1316" i="5"/>
  <c r="Q1262" i="5"/>
  <c r="R1261" i="5"/>
  <c r="Q1207" i="5"/>
  <c r="R1206" i="5"/>
  <c r="Q1152" i="5"/>
  <c r="R1151" i="5"/>
  <c r="Q1042" i="5"/>
  <c r="R1041" i="5"/>
  <c r="Q987" i="5"/>
  <c r="R986" i="5"/>
  <c r="Q932" i="5"/>
  <c r="R931" i="5"/>
  <c r="Q822" i="5"/>
  <c r="R821" i="5"/>
  <c r="Q767" i="5"/>
  <c r="R766" i="5"/>
  <c r="Q712" i="5"/>
  <c r="R711" i="5"/>
  <c r="Q547" i="5"/>
  <c r="R546" i="5"/>
  <c r="Q492" i="5"/>
  <c r="R491" i="5"/>
  <c r="Q327" i="5"/>
  <c r="R326" i="5"/>
  <c r="Q272" i="5"/>
  <c r="R271" i="5"/>
  <c r="R106" i="5"/>
  <c r="R50" i="5" l="1"/>
  <c r="Q51" i="5"/>
  <c r="Q1701" i="5"/>
  <c r="R1700" i="5"/>
  <c r="R436" i="5"/>
  <c r="Q437" i="5"/>
  <c r="R1370" i="5"/>
  <c r="Q1371" i="5"/>
  <c r="Q656" i="5"/>
  <c r="R655" i="5"/>
  <c r="Q1096" i="5"/>
  <c r="R1095" i="5"/>
  <c r="Q876" i="5"/>
  <c r="R875" i="5"/>
  <c r="R600" i="5"/>
  <c r="Q601" i="5"/>
  <c r="R382" i="5"/>
  <c r="Q383" i="5"/>
  <c r="Q1758" i="5"/>
  <c r="R1757" i="5"/>
  <c r="Q1648" i="5"/>
  <c r="R1647" i="5"/>
  <c r="R1592" i="5"/>
  <c r="Q1593" i="5"/>
  <c r="Q1538" i="5"/>
  <c r="R1537" i="5"/>
  <c r="R1482" i="5"/>
  <c r="Q1483" i="5"/>
  <c r="Q1428" i="5"/>
  <c r="R1427" i="5"/>
  <c r="Q1318" i="5"/>
  <c r="R1317" i="5"/>
  <c r="R1262" i="5"/>
  <c r="Q1263" i="5"/>
  <c r="Q1208" i="5"/>
  <c r="R1207" i="5"/>
  <c r="R1152" i="5"/>
  <c r="Q1153" i="5"/>
  <c r="Q1043" i="5"/>
  <c r="R1042" i="5"/>
  <c r="R987" i="5"/>
  <c r="Q988" i="5"/>
  <c r="Q933" i="5"/>
  <c r="R932" i="5"/>
  <c r="Q823" i="5"/>
  <c r="R822" i="5"/>
  <c r="R767" i="5"/>
  <c r="Q768" i="5"/>
  <c r="Q713" i="5"/>
  <c r="R712" i="5"/>
  <c r="Q548" i="5"/>
  <c r="R547" i="5"/>
  <c r="R492" i="5"/>
  <c r="Q493" i="5"/>
  <c r="R327" i="5"/>
  <c r="Q328" i="5"/>
  <c r="Q273" i="5"/>
  <c r="R272" i="5"/>
  <c r="R107" i="5"/>
  <c r="Q52" i="5" l="1"/>
  <c r="R51" i="5"/>
  <c r="Q1702" i="5"/>
  <c r="R1701" i="5"/>
  <c r="R1371" i="5"/>
  <c r="Q1372" i="5"/>
  <c r="Q877" i="5"/>
  <c r="R876" i="5"/>
  <c r="Q657" i="5"/>
  <c r="R656" i="5"/>
  <c r="Q384" i="5"/>
  <c r="R383" i="5"/>
  <c r="Q602" i="5"/>
  <c r="R601" i="5"/>
  <c r="R437" i="5"/>
  <c r="Q438" i="5"/>
  <c r="Q1097" i="5"/>
  <c r="R1096" i="5"/>
  <c r="Q1759" i="5"/>
  <c r="R1758" i="5"/>
  <c r="R1648" i="5"/>
  <c r="Q1649" i="5"/>
  <c r="R1593" i="5"/>
  <c r="Q1594" i="5"/>
  <c r="Q1539" i="5"/>
  <c r="R1538" i="5"/>
  <c r="R1483" i="5"/>
  <c r="Q1484" i="5"/>
  <c r="R1428" i="5"/>
  <c r="Q1429" i="5"/>
  <c r="R1318" i="5"/>
  <c r="Q1319" i="5"/>
  <c r="R1263" i="5"/>
  <c r="Q1264" i="5"/>
  <c r="R1208" i="5"/>
  <c r="Q1209" i="5"/>
  <c r="R1153" i="5"/>
  <c r="Q1154" i="5"/>
  <c r="R1043" i="5"/>
  <c r="Q1044" i="5"/>
  <c r="R988" i="5"/>
  <c r="Q989" i="5"/>
  <c r="R933" i="5"/>
  <c r="Q934" i="5"/>
  <c r="R823" i="5"/>
  <c r="Q824" i="5"/>
  <c r="R768" i="5"/>
  <c r="Q769" i="5"/>
  <c r="R713" i="5"/>
  <c r="Q714" i="5"/>
  <c r="Q549" i="5"/>
  <c r="R548" i="5"/>
  <c r="R493" i="5"/>
  <c r="Q494" i="5"/>
  <c r="R328" i="5"/>
  <c r="Q329" i="5"/>
  <c r="R273" i="5"/>
  <c r="Q274" i="5"/>
  <c r="R108" i="5"/>
  <c r="Q53" i="5" l="1"/>
  <c r="R52" i="5"/>
  <c r="R1702" i="5"/>
  <c r="Q1703" i="5"/>
  <c r="Q385" i="5"/>
  <c r="R384" i="5"/>
  <c r="R877" i="5"/>
  <c r="Q878" i="5"/>
  <c r="R1154" i="5"/>
  <c r="Q1155" i="5"/>
  <c r="R438" i="5"/>
  <c r="Q439" i="5"/>
  <c r="Q1373" i="5"/>
  <c r="R1372" i="5"/>
  <c r="R1097" i="5"/>
  <c r="Q1098" i="5"/>
  <c r="R602" i="5"/>
  <c r="Q603" i="5"/>
  <c r="R657" i="5"/>
  <c r="Q658" i="5"/>
  <c r="R1759" i="5"/>
  <c r="Q1760" i="5"/>
  <c r="R1649" i="5"/>
  <c r="Q1650" i="5"/>
  <c r="Q1595" i="5"/>
  <c r="R1594" i="5"/>
  <c r="R1539" i="5"/>
  <c r="Q1540" i="5"/>
  <c r="R1484" i="5"/>
  <c r="Q1485" i="5"/>
  <c r="R1429" i="5"/>
  <c r="Q1430" i="5"/>
  <c r="R1319" i="5"/>
  <c r="Q1320" i="5"/>
  <c r="Q1265" i="5"/>
  <c r="R1264" i="5"/>
  <c r="R1209" i="5"/>
  <c r="Q1210" i="5"/>
  <c r="R1044" i="5"/>
  <c r="Q1045" i="5"/>
  <c r="R989" i="5"/>
  <c r="Q990" i="5"/>
  <c r="R934" i="5"/>
  <c r="Q935" i="5"/>
  <c r="R824" i="5"/>
  <c r="Q825" i="5"/>
  <c r="R769" i="5"/>
  <c r="Q770" i="5"/>
  <c r="R714" i="5"/>
  <c r="Q715" i="5"/>
  <c r="R549" i="5"/>
  <c r="Q550" i="5"/>
  <c r="R494" i="5"/>
  <c r="Q495" i="5"/>
  <c r="R329" i="5"/>
  <c r="Q330" i="5"/>
  <c r="R274" i="5"/>
  <c r="Q275" i="5"/>
  <c r="R109" i="5"/>
  <c r="R53" i="5" l="1"/>
  <c r="Q54" i="5"/>
  <c r="R1703" i="5"/>
  <c r="Q1704" i="5"/>
  <c r="R603" i="5"/>
  <c r="Q604" i="5"/>
  <c r="R658" i="5"/>
  <c r="Q659" i="5"/>
  <c r="R1098" i="5"/>
  <c r="Q1099" i="5"/>
  <c r="Q1156" i="5"/>
  <c r="R1156" i="5" s="1"/>
  <c r="R1155" i="5"/>
  <c r="Q440" i="5"/>
  <c r="R439" i="5"/>
  <c r="R878" i="5"/>
  <c r="Q879" i="5"/>
  <c r="R1373" i="5"/>
  <c r="Q1374" i="5"/>
  <c r="R385" i="5"/>
  <c r="Q386" i="5"/>
  <c r="R386" i="5" s="1"/>
  <c r="Q1761" i="5"/>
  <c r="R1761" i="5" s="1"/>
  <c r="R1760" i="5"/>
  <c r="Q1651" i="5"/>
  <c r="R1651" i="5" s="1"/>
  <c r="R1650" i="5"/>
  <c r="Q1596" i="5"/>
  <c r="R1596" i="5" s="1"/>
  <c r="R1595" i="5"/>
  <c r="Q1541" i="5"/>
  <c r="R1541" i="5" s="1"/>
  <c r="R1540" i="5"/>
  <c r="Q1486" i="5"/>
  <c r="R1486" i="5" s="1"/>
  <c r="R1485" i="5"/>
  <c r="Q1431" i="5"/>
  <c r="R1431" i="5" s="1"/>
  <c r="R1430" i="5"/>
  <c r="Q1321" i="5"/>
  <c r="R1321" i="5" s="1"/>
  <c r="R1320" i="5"/>
  <c r="Q1266" i="5"/>
  <c r="R1266" i="5" s="1"/>
  <c r="R1265" i="5"/>
  <c r="Q1211" i="5"/>
  <c r="R1211" i="5" s="1"/>
  <c r="R1210" i="5"/>
  <c r="Q1046" i="5"/>
  <c r="R1046" i="5" s="1"/>
  <c r="R1045" i="5"/>
  <c r="Q991" i="5"/>
  <c r="R991" i="5" s="1"/>
  <c r="R990" i="5"/>
  <c r="Q936" i="5"/>
  <c r="R936" i="5" s="1"/>
  <c r="R935" i="5"/>
  <c r="Q826" i="5"/>
  <c r="R826" i="5" s="1"/>
  <c r="R825" i="5"/>
  <c r="Q771" i="5"/>
  <c r="R771" i="5" s="1"/>
  <c r="R770" i="5"/>
  <c r="Q716" i="5"/>
  <c r="R716" i="5" s="1"/>
  <c r="R715" i="5"/>
  <c r="Q551" i="5"/>
  <c r="R551" i="5" s="1"/>
  <c r="R550" i="5"/>
  <c r="Q496" i="5"/>
  <c r="R496" i="5" s="1"/>
  <c r="R495" i="5"/>
  <c r="Q331" i="5"/>
  <c r="R331" i="5" s="1"/>
  <c r="R330" i="5"/>
  <c r="Q276" i="5"/>
  <c r="R276" i="5" s="1"/>
  <c r="R275" i="5"/>
  <c r="R110" i="5"/>
  <c r="Q55" i="5" l="1"/>
  <c r="R54" i="5"/>
  <c r="R1704" i="5"/>
  <c r="Q1705" i="5"/>
  <c r="R440" i="5"/>
  <c r="Q441" i="5"/>
  <c r="R441" i="5" s="1"/>
  <c r="R879" i="5"/>
  <c r="Q880" i="5"/>
  <c r="R659" i="5"/>
  <c r="Q660" i="5"/>
  <c r="R604" i="5"/>
  <c r="Q605" i="5"/>
  <c r="R1374" i="5"/>
  <c r="Q1375" i="5"/>
  <c r="R1099" i="5"/>
  <c r="Q1100" i="5"/>
  <c r="R111" i="5"/>
  <c r="R55" i="5" l="1"/>
  <c r="Q56" i="5"/>
  <c r="R56" i="5" s="1"/>
  <c r="R1705" i="5"/>
  <c r="Q1706" i="5"/>
  <c r="R1706" i="5" s="1"/>
  <c r="Q606" i="5"/>
  <c r="R606" i="5" s="1"/>
  <c r="R605" i="5"/>
  <c r="Q881" i="5"/>
  <c r="R881" i="5" s="1"/>
  <c r="R880" i="5"/>
  <c r="Q1101" i="5"/>
  <c r="R1101" i="5" s="1"/>
  <c r="R1100" i="5"/>
  <c r="Q1376" i="5"/>
  <c r="R1376" i="5" s="1"/>
  <c r="R1375" i="5"/>
  <c r="Q661" i="5"/>
  <c r="R661" i="5" s="1"/>
  <c r="R660" i="5"/>
  <c r="R112" i="5"/>
  <c r="R113" i="5" l="1"/>
  <c r="R114" i="5" l="1"/>
  <c r="R115" i="5" l="1"/>
  <c r="R116" i="5" l="1"/>
  <c r="R117" i="5" l="1"/>
  <c r="R118" i="5" l="1"/>
  <c r="R119" i="5" l="1"/>
  <c r="R120" i="5" l="1"/>
  <c r="R121" i="5" l="1"/>
  <c r="R122" i="5" l="1"/>
  <c r="R123" i="5" l="1"/>
  <c r="R124" i="5" l="1"/>
  <c r="R125" i="5" l="1"/>
  <c r="R126" i="5" l="1"/>
  <c r="R127" i="5" l="1"/>
  <c r="R128" i="5" l="1"/>
  <c r="R129" i="5" l="1"/>
  <c r="R130" i="5" l="1"/>
  <c r="R131" i="5" l="1"/>
  <c r="R132" i="5" l="1"/>
  <c r="R133" i="5" l="1"/>
  <c r="R134" i="5" l="1"/>
  <c r="R135" i="5" l="1"/>
  <c r="R136" i="5" l="1"/>
  <c r="R137" i="5" l="1"/>
  <c r="R138" i="5" l="1"/>
  <c r="R139" i="5" l="1"/>
  <c r="R140" i="5" l="1"/>
  <c r="R141" i="5" l="1"/>
  <c r="R142" i="5" l="1"/>
  <c r="R143" i="5" l="1"/>
  <c r="R144" i="5" l="1"/>
  <c r="R145" i="5" l="1"/>
  <c r="R146" i="5" l="1"/>
  <c r="R147" i="5" l="1"/>
  <c r="R148" i="5" l="1"/>
  <c r="R149" i="5" l="1"/>
  <c r="R150" i="5" l="1"/>
  <c r="R151" i="5" l="1"/>
  <c r="R152" i="5" l="1"/>
  <c r="R153" i="5" l="1"/>
  <c r="R154" i="5" l="1"/>
  <c r="R155" i="5" l="1"/>
  <c r="R156" i="5" l="1"/>
  <c r="R157" i="5" l="1"/>
  <c r="R158" i="5" l="1"/>
  <c r="R159" i="5" l="1"/>
  <c r="R160" i="5" l="1"/>
  <c r="R161" i="5" l="1"/>
  <c r="R162" i="5" l="1"/>
  <c r="R163" i="5" l="1"/>
  <c r="R164" i="5" l="1"/>
  <c r="R165" i="5" l="1"/>
  <c r="R166" i="5" l="1"/>
  <c r="R167" i="5" l="1"/>
  <c r="R168" i="5" l="1"/>
  <c r="R169" i="5" l="1"/>
  <c r="R170" i="5" l="1"/>
  <c r="R171" i="5" l="1"/>
  <c r="R172" i="5" l="1"/>
  <c r="R173" i="5" l="1"/>
  <c r="R174" i="5" l="1"/>
  <c r="R175" i="5" l="1"/>
  <c r="R176" i="5" l="1"/>
  <c r="R177" i="5" l="1"/>
  <c r="R178" i="5" l="1"/>
  <c r="R179" i="5" l="1"/>
  <c r="R180" i="5" l="1"/>
  <c r="R181" i="5" l="1"/>
  <c r="R182" i="5" l="1"/>
  <c r="R183" i="5" l="1"/>
  <c r="R184" i="5" l="1"/>
  <c r="R185" i="5" l="1"/>
  <c r="R186" i="5" l="1"/>
  <c r="R187" i="5" l="1"/>
  <c r="R188" i="5" l="1"/>
  <c r="R189" i="5" l="1"/>
  <c r="R190" i="5" l="1"/>
  <c r="R191" i="5" l="1"/>
  <c r="R192" i="5" l="1"/>
  <c r="R193" i="5" l="1"/>
  <c r="R194" i="5" l="1"/>
  <c r="R195" i="5" l="1"/>
  <c r="R196" i="5" l="1"/>
  <c r="R197" i="5" l="1"/>
  <c r="R198" i="5" l="1"/>
  <c r="R199" i="5" l="1"/>
  <c r="R200" i="5" l="1"/>
  <c r="R201" i="5" l="1"/>
  <c r="R202" i="5" l="1"/>
  <c r="R203" i="5" l="1"/>
  <c r="R204" i="5" l="1"/>
  <c r="R205" i="5" l="1"/>
  <c r="R206" i="5" l="1"/>
  <c r="R207" i="5" l="1"/>
  <c r="R208" i="5" l="1"/>
  <c r="R209" i="5" l="1"/>
  <c r="R210" i="5" l="1"/>
  <c r="R211" i="5" l="1"/>
  <c r="R212" i="5" l="1"/>
  <c r="R213" i="5" l="1"/>
  <c r="R214" i="5" l="1"/>
  <c r="R215" i="5" l="1"/>
  <c r="R216" i="5" l="1"/>
  <c r="R217" i="5" l="1"/>
  <c r="R218" i="5" l="1"/>
  <c r="R219" i="5" l="1"/>
  <c r="R220" i="5" l="1"/>
  <c r="R221" i="5"/>
  <c r="O74" i="5" l="1"/>
  <c r="A699" i="6" l="1"/>
  <c r="A691" i="6"/>
  <c r="A692" i="6"/>
  <c r="A693" i="6"/>
  <c r="A694" i="6"/>
  <c r="A695" i="6"/>
  <c r="A696" i="6"/>
  <c r="A697" i="6"/>
  <c r="A698" i="6"/>
  <c r="A700" i="6"/>
  <c r="A701" i="6"/>
  <c r="E306" i="6" l="1"/>
  <c r="F306" i="6" s="1"/>
  <c r="O277" i="5" l="1"/>
  <c r="O278" i="5"/>
  <c r="O279" i="5"/>
  <c r="O280" i="5"/>
  <c r="O282" i="5"/>
  <c r="O283" i="5"/>
  <c r="O297" i="5"/>
  <c r="O300" i="5"/>
  <c r="O301" i="5"/>
  <c r="O302" i="5"/>
  <c r="O303" i="5"/>
  <c r="O304" i="5"/>
  <c r="O305" i="5"/>
  <c r="O306" i="5"/>
  <c r="O309" i="5"/>
  <c r="O310" i="5"/>
  <c r="O311" i="5"/>
  <c r="O312" i="5"/>
  <c r="O316" i="5"/>
  <c r="O318" i="5"/>
  <c r="O319" i="5"/>
  <c r="O322" i="5"/>
  <c r="O328" i="5"/>
  <c r="O329" i="5"/>
  <c r="O330" i="5"/>
  <c r="O281" i="5"/>
  <c r="O284" i="5"/>
  <c r="O299" i="5"/>
  <c r="O307" i="5"/>
  <c r="O308" i="5"/>
  <c r="O314" i="5"/>
  <c r="O315" i="5"/>
  <c r="O317" i="5"/>
  <c r="O320" i="5"/>
  <c r="O323" i="5"/>
  <c r="O325" i="5"/>
  <c r="O326" i="5"/>
  <c r="O327" i="5"/>
  <c r="O331" i="5"/>
  <c r="O321" i="5"/>
  <c r="O298" i="5"/>
  <c r="O313" i="5"/>
  <c r="O324" i="5"/>
  <c r="O285" i="5"/>
  <c r="O286" i="5"/>
  <c r="O287" i="5"/>
  <c r="O288" i="5"/>
  <c r="O289" i="5"/>
  <c r="O290" i="5"/>
  <c r="O291" i="5"/>
  <c r="O292" i="5"/>
  <c r="O293" i="5"/>
  <c r="O294" i="5"/>
  <c r="O295" i="5"/>
  <c r="O296" i="5"/>
  <c r="O387" i="5"/>
  <c r="O388" i="5"/>
  <c r="O389" i="5"/>
  <c r="O390" i="5"/>
  <c r="O392" i="5"/>
  <c r="O393" i="5"/>
  <c r="O407" i="5"/>
  <c r="O410" i="5"/>
  <c r="O411" i="5"/>
  <c r="O412" i="5"/>
  <c r="O413" i="5"/>
  <c r="O414" i="5"/>
  <c r="O415" i="5"/>
  <c r="O416" i="5"/>
  <c r="O419" i="5"/>
  <c r="O420" i="5"/>
  <c r="O421" i="5"/>
  <c r="O422" i="5"/>
  <c r="O426" i="5"/>
  <c r="O428" i="5"/>
  <c r="O429" i="5"/>
  <c r="O432" i="5"/>
  <c r="O438" i="5"/>
  <c r="O439" i="5"/>
  <c r="O440" i="5"/>
  <c r="O391" i="5"/>
  <c r="O394" i="5"/>
  <c r="O409" i="5"/>
  <c r="O417" i="5"/>
  <c r="O418" i="5"/>
  <c r="O424" i="5"/>
  <c r="O425" i="5"/>
  <c r="O427" i="5"/>
  <c r="O430" i="5"/>
  <c r="O433" i="5"/>
  <c r="O435" i="5"/>
  <c r="O436" i="5"/>
  <c r="O437" i="5"/>
  <c r="O441" i="5"/>
  <c r="O431" i="5"/>
  <c r="O408" i="5"/>
  <c r="O423" i="5"/>
  <c r="O434" i="5"/>
  <c r="O395" i="5"/>
  <c r="O396" i="5"/>
  <c r="O397" i="5"/>
  <c r="O398" i="5"/>
  <c r="O399" i="5"/>
  <c r="O400" i="5"/>
  <c r="O401" i="5"/>
  <c r="O402" i="5"/>
  <c r="O403" i="5"/>
  <c r="O404" i="5"/>
  <c r="O405" i="5"/>
  <c r="O406" i="5"/>
  <c r="O57" i="5"/>
  <c r="O58" i="5"/>
  <c r="O59" i="5"/>
  <c r="O60" i="5"/>
  <c r="O62" i="5"/>
  <c r="O63" i="5"/>
  <c r="O77" i="5"/>
  <c r="O80" i="5"/>
  <c r="O81" i="5"/>
  <c r="O82" i="5"/>
  <c r="O83" i="5"/>
  <c r="O84" i="5"/>
  <c r="O85" i="5"/>
  <c r="O86" i="5"/>
  <c r="O89" i="5"/>
  <c r="O90" i="5"/>
  <c r="O91" i="5"/>
  <c r="O92" i="5"/>
  <c r="O96" i="5"/>
  <c r="O98" i="5"/>
  <c r="O99" i="5"/>
  <c r="O102" i="5"/>
  <c r="O108" i="5"/>
  <c r="O109" i="5"/>
  <c r="O110" i="5"/>
  <c r="O61" i="5"/>
  <c r="O64" i="5"/>
  <c r="O79" i="5"/>
  <c r="O87" i="5"/>
  <c r="O88" i="5"/>
  <c r="O94" i="5"/>
  <c r="O95" i="5"/>
  <c r="O97" i="5"/>
  <c r="O100" i="5"/>
  <c r="O103" i="5"/>
  <c r="O105" i="5"/>
  <c r="O106" i="5"/>
  <c r="O107" i="5"/>
  <c r="O111" i="5"/>
  <c r="O101" i="5"/>
  <c r="O78" i="5"/>
  <c r="O93" i="5"/>
  <c r="O104" i="5"/>
  <c r="O65" i="5"/>
  <c r="O66" i="5"/>
  <c r="O67" i="5"/>
  <c r="O68" i="5"/>
  <c r="O69" i="5"/>
  <c r="O70" i="5"/>
  <c r="O71" i="5"/>
  <c r="O72" i="5"/>
  <c r="O73" i="5"/>
  <c r="O75" i="5"/>
  <c r="O76" i="5"/>
  <c r="O167" i="5"/>
  <c r="O168" i="5"/>
  <c r="O169" i="5"/>
  <c r="O170" i="5"/>
  <c r="O172" i="5"/>
  <c r="O173" i="5"/>
  <c r="O187" i="5"/>
  <c r="O190" i="5"/>
  <c r="O191" i="5"/>
  <c r="O192" i="5"/>
  <c r="O193" i="5"/>
  <c r="O194" i="5"/>
  <c r="O195" i="5"/>
  <c r="O196" i="5"/>
  <c r="O199" i="5"/>
  <c r="O200" i="5"/>
  <c r="O201" i="5"/>
  <c r="O202" i="5"/>
  <c r="O206" i="5"/>
  <c r="O208" i="5"/>
  <c r="O209" i="5"/>
  <c r="O212" i="5"/>
  <c r="O218" i="5"/>
  <c r="O219" i="5"/>
  <c r="O220" i="5"/>
  <c r="O171" i="5"/>
  <c r="O174" i="5"/>
  <c r="O189" i="5"/>
  <c r="O197" i="5"/>
  <c r="O198" i="5"/>
  <c r="O204" i="5"/>
  <c r="O205" i="5"/>
  <c r="O207" i="5"/>
  <c r="O210" i="5"/>
  <c r="O213" i="5"/>
  <c r="O215" i="5"/>
  <c r="O216" i="5"/>
  <c r="O217" i="5"/>
  <c r="O221" i="5"/>
  <c r="O211" i="5"/>
  <c r="O188" i="5"/>
  <c r="O203" i="5"/>
  <c r="O214" i="5"/>
  <c r="O175" i="5"/>
  <c r="O176" i="5"/>
  <c r="O177" i="5"/>
  <c r="O178" i="5"/>
  <c r="O179" i="5"/>
  <c r="O180" i="5"/>
  <c r="O181" i="5"/>
  <c r="O182" i="5"/>
  <c r="O183" i="5"/>
  <c r="O184" i="5"/>
  <c r="O185" i="5"/>
  <c r="O186" i="5"/>
  <c r="O1267" i="5"/>
  <c r="O1268" i="5"/>
  <c r="O1269" i="5"/>
  <c r="O1270" i="5"/>
  <c r="O1272" i="5"/>
  <c r="O1273" i="5"/>
  <c r="O1287" i="5"/>
  <c r="O1290" i="5"/>
  <c r="O1291" i="5"/>
  <c r="O1292" i="5"/>
  <c r="O1293" i="5"/>
  <c r="O1294" i="5"/>
  <c r="O1295" i="5"/>
  <c r="O1296" i="5"/>
  <c r="O1299" i="5"/>
  <c r="O1300" i="5"/>
  <c r="O1301" i="5"/>
  <c r="O1302" i="5"/>
  <c r="O1306" i="5"/>
  <c r="O1308" i="5"/>
  <c r="O1309" i="5"/>
  <c r="O1312" i="5"/>
  <c r="O1318" i="5"/>
  <c r="O1319" i="5"/>
  <c r="O1320" i="5"/>
  <c r="O1271" i="5"/>
  <c r="O1274" i="5"/>
  <c r="O1289" i="5"/>
  <c r="O1297" i="5"/>
  <c r="O1298" i="5"/>
  <c r="O1304" i="5"/>
  <c r="O1305" i="5"/>
  <c r="O1307" i="5"/>
  <c r="O1310" i="5"/>
  <c r="O1313" i="5"/>
  <c r="O1315" i="5"/>
  <c r="O1316" i="5"/>
  <c r="O1317" i="5"/>
  <c r="O1321" i="5"/>
  <c r="O1311" i="5"/>
  <c r="O1288" i="5"/>
  <c r="O1303" i="5"/>
  <c r="O1314" i="5"/>
  <c r="O1275" i="5"/>
  <c r="O1276" i="5"/>
  <c r="O1277" i="5"/>
  <c r="O1278" i="5"/>
  <c r="O1279" i="5"/>
  <c r="O1280" i="5"/>
  <c r="O1281" i="5"/>
  <c r="O1282" i="5"/>
  <c r="O1283" i="5"/>
  <c r="O1284" i="5"/>
  <c r="O1285" i="5"/>
  <c r="O1286" i="5"/>
  <c r="O717" i="5"/>
  <c r="O718" i="5"/>
  <c r="O719" i="5"/>
  <c r="O720" i="5"/>
  <c r="O722" i="5"/>
  <c r="O723" i="5"/>
  <c r="O737" i="5"/>
  <c r="O740" i="5"/>
  <c r="O741" i="5"/>
  <c r="O742" i="5"/>
  <c r="O743" i="5"/>
  <c r="O744" i="5"/>
  <c r="O745" i="5"/>
  <c r="O746" i="5"/>
  <c r="O749" i="5"/>
  <c r="O750" i="5"/>
  <c r="O751" i="5"/>
  <c r="O752" i="5"/>
  <c r="O756" i="5"/>
  <c r="O758" i="5"/>
  <c r="O759" i="5"/>
  <c r="O762" i="5"/>
  <c r="O768" i="5"/>
  <c r="O769" i="5"/>
  <c r="O770" i="5"/>
  <c r="O721" i="5"/>
  <c r="O724" i="5"/>
  <c r="O739" i="5"/>
  <c r="O747" i="5"/>
  <c r="O748" i="5"/>
  <c r="O754" i="5"/>
  <c r="O755" i="5"/>
  <c r="O757" i="5"/>
  <c r="O760" i="5"/>
  <c r="O763" i="5"/>
  <c r="O765" i="5"/>
  <c r="O766" i="5"/>
  <c r="O767" i="5"/>
  <c r="O771" i="5"/>
  <c r="O761" i="5"/>
  <c r="O738" i="5"/>
  <c r="O753" i="5"/>
  <c r="O764" i="5"/>
  <c r="O725" i="5"/>
  <c r="O726" i="5"/>
  <c r="O727" i="5"/>
  <c r="O728" i="5"/>
  <c r="O729" i="5"/>
  <c r="O730" i="5"/>
  <c r="O731" i="5"/>
  <c r="O732" i="5"/>
  <c r="O733" i="5"/>
  <c r="O734" i="5"/>
  <c r="O735" i="5"/>
  <c r="O736" i="5"/>
  <c r="O497" i="5"/>
  <c r="O498" i="5"/>
  <c r="O499" i="5"/>
  <c r="O500" i="5"/>
  <c r="O502" i="5"/>
  <c r="O503" i="5"/>
  <c r="O517" i="5"/>
  <c r="O520" i="5"/>
  <c r="O521" i="5"/>
  <c r="O522" i="5"/>
  <c r="O523" i="5"/>
  <c r="O524" i="5"/>
  <c r="O525" i="5"/>
  <c r="O526" i="5"/>
  <c r="O529" i="5"/>
  <c r="O530" i="5"/>
  <c r="O531" i="5"/>
  <c r="O532" i="5"/>
  <c r="O536" i="5"/>
  <c r="O538" i="5"/>
  <c r="O539" i="5"/>
  <c r="O542" i="5"/>
  <c r="O548" i="5"/>
  <c r="O549" i="5"/>
  <c r="O550" i="5"/>
  <c r="O501" i="5"/>
  <c r="O504" i="5"/>
  <c r="O519" i="5"/>
  <c r="O527" i="5"/>
  <c r="O528" i="5"/>
  <c r="O534" i="5"/>
  <c r="O535" i="5"/>
  <c r="O537" i="5"/>
  <c r="O540" i="5"/>
  <c r="O543" i="5"/>
  <c r="O545" i="5"/>
  <c r="O546" i="5"/>
  <c r="O547" i="5"/>
  <c r="O551" i="5"/>
  <c r="O541" i="5"/>
  <c r="O518" i="5"/>
  <c r="O533" i="5"/>
  <c r="O544" i="5"/>
  <c r="O505" i="5"/>
  <c r="O506" i="5"/>
  <c r="O507" i="5"/>
  <c r="O508" i="5"/>
  <c r="O509" i="5"/>
  <c r="O510" i="5"/>
  <c r="O511" i="5"/>
  <c r="O512" i="5"/>
  <c r="O513" i="5"/>
  <c r="O514" i="5"/>
  <c r="O515" i="5"/>
  <c r="O516" i="5"/>
  <c r="O607" i="5"/>
  <c r="O608" i="5"/>
  <c r="O609" i="5"/>
  <c r="O610" i="5"/>
  <c r="O612" i="5"/>
  <c r="O613" i="5"/>
  <c r="O627" i="5"/>
  <c r="O630" i="5"/>
  <c r="O631" i="5"/>
  <c r="O632" i="5"/>
  <c r="O633" i="5"/>
  <c r="O634" i="5"/>
  <c r="O635" i="5"/>
  <c r="O636" i="5"/>
  <c r="O639" i="5"/>
  <c r="O640" i="5"/>
  <c r="O641" i="5"/>
  <c r="O642" i="5"/>
  <c r="O646" i="5"/>
  <c r="O648" i="5"/>
  <c r="O649" i="5"/>
  <c r="O652" i="5"/>
  <c r="O658" i="5"/>
  <c r="O659" i="5"/>
  <c r="O660" i="5"/>
  <c r="O611" i="5"/>
  <c r="O614" i="5"/>
  <c r="O629" i="5"/>
  <c r="O637" i="5"/>
  <c r="O638" i="5"/>
  <c r="O644" i="5"/>
  <c r="O645" i="5"/>
  <c r="O647" i="5"/>
  <c r="O650" i="5"/>
  <c r="O653" i="5"/>
  <c r="O655" i="5"/>
  <c r="O656" i="5"/>
  <c r="O657" i="5"/>
  <c r="O661" i="5"/>
  <c r="O651" i="5"/>
  <c r="O628" i="5"/>
  <c r="O643" i="5"/>
  <c r="O654" i="5"/>
  <c r="O615" i="5"/>
  <c r="O616" i="5"/>
  <c r="O617" i="5"/>
  <c r="O618" i="5"/>
  <c r="O619" i="5"/>
  <c r="O620" i="5"/>
  <c r="O621" i="5"/>
  <c r="O622" i="5"/>
  <c r="O623" i="5"/>
  <c r="O624" i="5"/>
  <c r="O625" i="5"/>
  <c r="O626" i="5"/>
  <c r="O827" i="5"/>
  <c r="O828" i="5"/>
  <c r="O829" i="5"/>
  <c r="O830" i="5"/>
  <c r="O832" i="5"/>
  <c r="O833" i="5"/>
  <c r="O847" i="5"/>
  <c r="O850" i="5"/>
  <c r="O851" i="5"/>
  <c r="O852" i="5"/>
  <c r="O853" i="5"/>
  <c r="O854" i="5"/>
  <c r="O855" i="5"/>
  <c r="O856" i="5"/>
  <c r="O859" i="5"/>
  <c r="O860" i="5"/>
  <c r="O861" i="5"/>
  <c r="O862" i="5"/>
  <c r="O866" i="5"/>
  <c r="O868" i="5"/>
  <c r="O869" i="5"/>
  <c r="O872" i="5"/>
  <c r="O878" i="5"/>
  <c r="O879" i="5"/>
  <c r="O880" i="5"/>
  <c r="O831" i="5"/>
  <c r="O834" i="5"/>
  <c r="O849" i="5"/>
  <c r="O857" i="5"/>
  <c r="O858" i="5"/>
  <c r="O864" i="5"/>
  <c r="O865" i="5"/>
  <c r="O867" i="5"/>
  <c r="O870" i="5"/>
  <c r="O873" i="5"/>
  <c r="O875" i="5"/>
  <c r="O876" i="5"/>
  <c r="O877" i="5"/>
  <c r="O881" i="5"/>
  <c r="O871" i="5"/>
  <c r="O848" i="5"/>
  <c r="O863" i="5"/>
  <c r="O874" i="5"/>
  <c r="O835" i="5"/>
  <c r="O836" i="5"/>
  <c r="O837" i="5"/>
  <c r="O838" i="5"/>
  <c r="O839" i="5"/>
  <c r="O840" i="5"/>
  <c r="O841" i="5"/>
  <c r="O842" i="5"/>
  <c r="O843" i="5"/>
  <c r="O844" i="5"/>
  <c r="O845" i="5"/>
  <c r="O846" i="5"/>
  <c r="O937" i="5"/>
  <c r="O938" i="5"/>
  <c r="O939" i="5"/>
  <c r="O940" i="5"/>
  <c r="O942" i="5"/>
  <c r="O943" i="5"/>
  <c r="O957" i="5"/>
  <c r="O960" i="5"/>
  <c r="O961" i="5"/>
  <c r="O962" i="5"/>
  <c r="O963" i="5"/>
  <c r="O964" i="5"/>
  <c r="O965" i="5"/>
  <c r="O966" i="5"/>
  <c r="O969" i="5"/>
  <c r="O970" i="5"/>
  <c r="O971" i="5"/>
  <c r="O972" i="5"/>
  <c r="O976" i="5"/>
  <c r="O978" i="5"/>
  <c r="O979" i="5"/>
  <c r="O982" i="5"/>
  <c r="O988" i="5"/>
  <c r="O989" i="5"/>
  <c r="O990" i="5"/>
  <c r="O941" i="5"/>
  <c r="O944" i="5"/>
  <c r="O959" i="5"/>
  <c r="O967" i="5"/>
  <c r="O968" i="5"/>
  <c r="O974" i="5"/>
  <c r="O975" i="5"/>
  <c r="O977" i="5"/>
  <c r="O980" i="5"/>
  <c r="O983" i="5"/>
  <c r="O985" i="5"/>
  <c r="O986" i="5"/>
  <c r="O987" i="5"/>
  <c r="O991" i="5"/>
  <c r="O981" i="5"/>
  <c r="O958" i="5"/>
  <c r="O973" i="5"/>
  <c r="O984" i="5"/>
  <c r="O945" i="5"/>
  <c r="O946" i="5"/>
  <c r="O947" i="5"/>
  <c r="O948" i="5"/>
  <c r="O949" i="5"/>
  <c r="O950" i="5"/>
  <c r="O951" i="5"/>
  <c r="O952" i="5"/>
  <c r="O953" i="5"/>
  <c r="O954" i="5"/>
  <c r="O955" i="5"/>
  <c r="O956" i="5"/>
  <c r="O1377" i="5"/>
  <c r="O1378" i="5"/>
  <c r="O1379" i="5"/>
  <c r="O1380" i="5"/>
  <c r="O1382" i="5"/>
  <c r="O1383" i="5"/>
  <c r="O1397" i="5"/>
  <c r="O1400" i="5"/>
  <c r="O1401" i="5"/>
  <c r="O1402" i="5"/>
  <c r="O1403" i="5"/>
  <c r="O1404" i="5"/>
  <c r="O1405" i="5"/>
  <c r="O1406" i="5"/>
  <c r="O1409" i="5"/>
  <c r="O1410" i="5"/>
  <c r="O1411" i="5"/>
  <c r="O1412" i="5"/>
  <c r="O1416" i="5"/>
  <c r="O1418" i="5"/>
  <c r="O1419" i="5"/>
  <c r="O1422" i="5"/>
  <c r="O1428" i="5"/>
  <c r="O1429" i="5"/>
  <c r="O1430" i="5"/>
  <c r="O1381" i="5"/>
  <c r="O1384" i="5"/>
  <c r="O1399" i="5"/>
  <c r="O1407" i="5"/>
  <c r="O1408" i="5"/>
  <c r="O1414" i="5"/>
  <c r="O1415" i="5"/>
  <c r="O1417" i="5"/>
  <c r="O1420" i="5"/>
  <c r="O1423" i="5"/>
  <c r="O1425" i="5"/>
  <c r="O1426" i="5"/>
  <c r="O1427" i="5"/>
  <c r="O1431" i="5"/>
  <c r="O1421" i="5"/>
  <c r="O1398" i="5"/>
  <c r="O1413" i="5"/>
  <c r="O1424" i="5"/>
  <c r="O1385" i="5"/>
  <c r="O1386" i="5"/>
  <c r="O1387" i="5"/>
  <c r="O1388" i="5"/>
  <c r="O1389" i="5"/>
  <c r="O1390" i="5"/>
  <c r="O1391" i="5"/>
  <c r="O1392" i="5"/>
  <c r="O1393" i="5"/>
  <c r="O1394" i="5"/>
  <c r="O1395" i="5"/>
  <c r="O1396" i="5"/>
  <c r="O1047" i="5"/>
  <c r="O1048" i="5"/>
  <c r="O1049" i="5"/>
  <c r="O1050" i="5"/>
  <c r="O1052" i="5"/>
  <c r="O1053" i="5"/>
  <c r="O1067" i="5"/>
  <c r="O1070" i="5"/>
  <c r="O1071" i="5"/>
  <c r="O1072" i="5"/>
  <c r="O1073" i="5"/>
  <c r="O1074" i="5"/>
  <c r="O1075" i="5"/>
  <c r="O1076" i="5"/>
  <c r="O1079" i="5"/>
  <c r="O1080" i="5"/>
  <c r="O1081" i="5"/>
  <c r="O1082" i="5"/>
  <c r="O1086" i="5"/>
  <c r="O1088" i="5"/>
  <c r="O1089" i="5"/>
  <c r="O1092" i="5"/>
  <c r="O1098" i="5"/>
  <c r="O1099" i="5"/>
  <c r="O1100" i="5"/>
  <c r="O1051" i="5"/>
  <c r="O1054" i="5"/>
  <c r="O1069" i="5"/>
  <c r="O1077" i="5"/>
  <c r="O1078" i="5"/>
  <c r="O1084" i="5"/>
  <c r="O1085" i="5"/>
  <c r="O1087" i="5"/>
  <c r="O1090" i="5"/>
  <c r="O1093" i="5"/>
  <c r="O1095" i="5"/>
  <c r="O1096" i="5"/>
  <c r="O1097" i="5"/>
  <c r="O1101" i="5"/>
  <c r="O1091" i="5"/>
  <c r="O1068" i="5"/>
  <c r="O1083" i="5"/>
  <c r="O1094" i="5"/>
  <c r="O1055" i="5"/>
  <c r="O1056" i="5"/>
  <c r="O1057" i="5"/>
  <c r="O1058" i="5"/>
  <c r="O1059" i="5"/>
  <c r="O1060" i="5"/>
  <c r="O1061" i="5"/>
  <c r="O1062" i="5"/>
  <c r="O1063" i="5"/>
  <c r="O1064" i="5"/>
  <c r="O1065" i="5"/>
  <c r="O1066" i="5"/>
  <c r="O1157" i="5"/>
  <c r="O1158" i="5"/>
  <c r="O1159" i="5"/>
  <c r="O1160" i="5"/>
  <c r="O1162" i="5"/>
  <c r="O1163" i="5"/>
  <c r="O1177" i="5"/>
  <c r="O1180" i="5"/>
  <c r="O1181" i="5"/>
  <c r="O1182" i="5"/>
  <c r="O1183" i="5"/>
  <c r="O1184" i="5"/>
  <c r="O1185" i="5"/>
  <c r="O1186" i="5"/>
  <c r="O1189" i="5"/>
  <c r="O1190" i="5"/>
  <c r="O1191" i="5"/>
  <c r="O1192" i="5"/>
  <c r="O1196" i="5"/>
  <c r="O1198" i="5"/>
  <c r="O1199" i="5"/>
  <c r="O1202" i="5"/>
  <c r="O1208" i="5"/>
  <c r="O1209" i="5"/>
  <c r="O1210" i="5"/>
  <c r="O1161" i="5"/>
  <c r="O1164" i="5"/>
  <c r="O1179" i="5"/>
  <c r="O1187" i="5"/>
  <c r="O1188" i="5"/>
  <c r="O1194" i="5"/>
  <c r="O1195" i="5"/>
  <c r="O1197" i="5"/>
  <c r="O1200" i="5"/>
  <c r="O1203" i="5"/>
  <c r="O1205" i="5"/>
  <c r="O1206" i="5"/>
  <c r="O1207" i="5"/>
  <c r="O1211" i="5"/>
  <c r="O1201" i="5"/>
  <c r="O1178" i="5"/>
  <c r="O1193" i="5"/>
  <c r="O1204" i="5"/>
  <c r="O1165" i="5"/>
  <c r="O1166" i="5"/>
  <c r="O1167" i="5"/>
  <c r="O1168" i="5"/>
  <c r="O1169" i="5"/>
  <c r="O1170" i="5"/>
  <c r="O1171" i="5"/>
  <c r="O1172" i="5"/>
  <c r="O1173" i="5"/>
  <c r="O1174" i="5"/>
  <c r="O1175" i="5"/>
  <c r="O1176" i="5"/>
  <c r="O1487" i="5"/>
  <c r="O1488" i="5"/>
  <c r="O1489" i="5"/>
  <c r="O1490" i="5"/>
  <c r="O1492" i="5"/>
  <c r="O1493" i="5"/>
  <c r="O1507" i="5"/>
  <c r="O1510" i="5"/>
  <c r="O1511" i="5"/>
  <c r="O1512" i="5"/>
  <c r="O1513" i="5"/>
  <c r="O1514" i="5"/>
  <c r="O1515" i="5"/>
  <c r="O1516" i="5"/>
  <c r="O1519" i="5"/>
  <c r="O1520" i="5"/>
  <c r="O1521" i="5"/>
  <c r="O1522" i="5"/>
  <c r="O1526" i="5"/>
  <c r="O1528" i="5"/>
  <c r="O1529" i="5"/>
  <c r="O1532" i="5"/>
  <c r="O1538" i="5"/>
  <c r="O1539" i="5"/>
  <c r="O1540" i="5"/>
  <c r="O1491" i="5"/>
  <c r="O1494" i="5"/>
  <c r="O1509" i="5"/>
  <c r="O1517" i="5"/>
  <c r="O1518" i="5"/>
  <c r="O1524" i="5"/>
  <c r="O1525" i="5"/>
  <c r="O1527" i="5"/>
  <c r="O1530" i="5"/>
  <c r="O1533" i="5"/>
  <c r="O1535" i="5"/>
  <c r="O1536" i="5"/>
  <c r="O1537" i="5"/>
  <c r="O1541" i="5"/>
  <c r="O1531" i="5"/>
  <c r="O1508" i="5"/>
  <c r="O1523" i="5"/>
  <c r="O1534" i="5"/>
  <c r="O1495" i="5"/>
  <c r="O1496" i="5"/>
  <c r="O1497" i="5"/>
  <c r="O1498" i="5"/>
  <c r="O1499" i="5"/>
  <c r="O1500" i="5"/>
  <c r="O1501" i="5"/>
  <c r="O1502" i="5"/>
  <c r="O1503" i="5"/>
  <c r="O1504" i="5"/>
  <c r="O1505" i="5"/>
  <c r="O1506" i="5"/>
  <c r="O1597" i="5"/>
  <c r="O1598" i="5"/>
  <c r="O1599" i="5"/>
  <c r="O1600" i="5"/>
  <c r="O1602" i="5"/>
  <c r="O1603" i="5"/>
  <c r="O1617" i="5"/>
  <c r="O1620" i="5"/>
  <c r="O1621" i="5"/>
  <c r="O1622" i="5"/>
  <c r="O1623" i="5"/>
  <c r="O1624" i="5"/>
  <c r="O1625" i="5"/>
  <c r="O1626" i="5"/>
  <c r="O1629" i="5"/>
  <c r="O1630" i="5"/>
  <c r="O1631" i="5"/>
  <c r="O1632" i="5"/>
  <c r="O1636" i="5"/>
  <c r="O1638" i="5"/>
  <c r="O1639" i="5"/>
  <c r="O1642" i="5"/>
  <c r="O1648" i="5"/>
  <c r="O1649" i="5"/>
  <c r="O1650" i="5"/>
  <c r="O1601" i="5"/>
  <c r="O1604" i="5"/>
  <c r="O1619" i="5"/>
  <c r="O1627" i="5"/>
  <c r="O1628" i="5"/>
  <c r="O1634" i="5"/>
  <c r="O1635" i="5"/>
  <c r="O1637" i="5"/>
  <c r="O1640" i="5"/>
  <c r="O1643" i="5"/>
  <c r="O1645" i="5"/>
  <c r="O1646" i="5"/>
  <c r="O1647" i="5"/>
  <c r="O1651" i="5"/>
  <c r="O1641" i="5"/>
  <c r="O1618" i="5"/>
  <c r="O1633" i="5"/>
  <c r="O1644" i="5"/>
  <c r="O1605" i="5"/>
  <c r="O1606" i="5"/>
  <c r="O1607" i="5"/>
  <c r="O1608" i="5"/>
  <c r="O1609" i="5"/>
  <c r="O1610" i="5"/>
  <c r="O1611" i="5"/>
  <c r="O1612" i="5"/>
  <c r="O1613" i="5"/>
  <c r="O1614" i="5"/>
  <c r="O1615" i="5"/>
  <c r="O1616" i="5"/>
  <c r="O1707" i="5"/>
  <c r="O1708" i="5"/>
  <c r="O1709" i="5"/>
  <c r="O1710" i="5"/>
  <c r="O1712" i="5"/>
  <c r="O1713" i="5"/>
  <c r="O1727" i="5"/>
  <c r="O1730" i="5"/>
  <c r="O1731" i="5"/>
  <c r="O1732" i="5"/>
  <c r="O1733" i="5"/>
  <c r="O1734" i="5"/>
  <c r="O1735" i="5"/>
  <c r="O1736" i="5"/>
  <c r="O1739" i="5"/>
  <c r="O1740" i="5"/>
  <c r="O1741" i="5"/>
  <c r="O1742" i="5"/>
  <c r="O1746" i="5"/>
  <c r="O1748" i="5"/>
  <c r="O1749" i="5"/>
  <c r="O1752" i="5"/>
  <c r="O1758" i="5"/>
  <c r="O1759" i="5"/>
  <c r="O1760" i="5"/>
  <c r="O1711" i="5"/>
  <c r="O1714" i="5"/>
  <c r="O1729" i="5"/>
  <c r="O1737" i="5"/>
  <c r="O1738" i="5"/>
  <c r="O1744" i="5"/>
  <c r="O1745" i="5"/>
  <c r="O1747" i="5"/>
  <c r="O1750" i="5"/>
  <c r="O1753" i="5"/>
  <c r="O1755" i="5"/>
  <c r="O1756" i="5"/>
  <c r="O1757" i="5"/>
  <c r="O1761" i="5"/>
  <c r="O1751" i="5"/>
  <c r="O1728" i="5"/>
  <c r="O1743" i="5"/>
  <c r="O1754" i="5"/>
  <c r="O1715" i="5"/>
  <c r="O1716" i="5"/>
  <c r="O1717" i="5"/>
  <c r="O1718" i="5"/>
  <c r="O1719" i="5"/>
  <c r="O1720" i="5"/>
  <c r="O1721" i="5"/>
  <c r="O1722" i="5"/>
  <c r="O1723" i="5"/>
  <c r="O1724" i="5"/>
  <c r="O1725" i="5"/>
  <c r="O1726" i="5"/>
  <c r="P277" i="5"/>
  <c r="P278" i="5"/>
  <c r="P279" i="5"/>
  <c r="P280" i="5"/>
  <c r="P282" i="5"/>
  <c r="P283" i="5"/>
  <c r="P297" i="5"/>
  <c r="P300" i="5"/>
  <c r="P301" i="5"/>
  <c r="P302" i="5"/>
  <c r="P303" i="5"/>
  <c r="P304" i="5"/>
  <c r="P305" i="5"/>
  <c r="P306" i="5"/>
  <c r="P309" i="5"/>
  <c r="P310" i="5"/>
  <c r="P311" i="5"/>
  <c r="P312" i="5"/>
  <c r="P316" i="5"/>
  <c r="P318" i="5"/>
  <c r="P319" i="5"/>
  <c r="P322" i="5"/>
  <c r="P328" i="5"/>
  <c r="P329" i="5"/>
  <c r="P330" i="5"/>
  <c r="P281" i="5"/>
  <c r="P284" i="5"/>
  <c r="P299" i="5"/>
  <c r="P307" i="5"/>
  <c r="P308" i="5"/>
  <c r="P314" i="5"/>
  <c r="P315" i="5"/>
  <c r="P317" i="5"/>
  <c r="P320" i="5"/>
  <c r="P323" i="5"/>
  <c r="P325" i="5"/>
  <c r="P326" i="5"/>
  <c r="P327" i="5"/>
  <c r="P331" i="5"/>
  <c r="P321" i="5"/>
  <c r="P298" i="5"/>
  <c r="P313" i="5"/>
  <c r="P324" i="5"/>
  <c r="P285" i="5"/>
  <c r="P286" i="5"/>
  <c r="P287" i="5"/>
  <c r="P288" i="5"/>
  <c r="P289" i="5"/>
  <c r="P290" i="5"/>
  <c r="P291" i="5"/>
  <c r="P292" i="5"/>
  <c r="P293" i="5"/>
  <c r="P294" i="5"/>
  <c r="P295" i="5"/>
  <c r="P296" i="5"/>
  <c r="P387" i="5"/>
  <c r="P388" i="5"/>
  <c r="P389" i="5"/>
  <c r="P390" i="5"/>
  <c r="P392" i="5"/>
  <c r="P393" i="5"/>
  <c r="P407" i="5"/>
  <c r="P410" i="5"/>
  <c r="P411" i="5"/>
  <c r="P412" i="5"/>
  <c r="P413" i="5"/>
  <c r="P414" i="5"/>
  <c r="P415" i="5"/>
  <c r="P416" i="5"/>
  <c r="P419" i="5"/>
  <c r="P420" i="5"/>
  <c r="P421" i="5"/>
  <c r="P422" i="5"/>
  <c r="P426" i="5"/>
  <c r="P428" i="5"/>
  <c r="P429" i="5"/>
  <c r="P432" i="5"/>
  <c r="P438" i="5"/>
  <c r="P439" i="5"/>
  <c r="P440" i="5"/>
  <c r="P391" i="5"/>
  <c r="P394" i="5"/>
  <c r="P409" i="5"/>
  <c r="P417" i="5"/>
  <c r="P418" i="5"/>
  <c r="P424" i="5"/>
  <c r="P425" i="5"/>
  <c r="P427" i="5"/>
  <c r="P430" i="5"/>
  <c r="P433" i="5"/>
  <c r="P435" i="5"/>
  <c r="P436" i="5"/>
  <c r="P437" i="5"/>
  <c r="P441" i="5"/>
  <c r="P431" i="5"/>
  <c r="P408" i="5"/>
  <c r="P423" i="5"/>
  <c r="P434" i="5"/>
  <c r="P395" i="5"/>
  <c r="P396" i="5"/>
  <c r="P397" i="5"/>
  <c r="P398" i="5"/>
  <c r="P399" i="5"/>
  <c r="P400" i="5"/>
  <c r="P401" i="5"/>
  <c r="P402" i="5"/>
  <c r="P403" i="5"/>
  <c r="P404" i="5"/>
  <c r="P405" i="5"/>
  <c r="P406" i="5"/>
  <c r="P57" i="5"/>
  <c r="P58" i="5"/>
  <c r="P59" i="5"/>
  <c r="P60" i="5"/>
  <c r="P62" i="5"/>
  <c r="P63" i="5"/>
  <c r="P77" i="5"/>
  <c r="P80" i="5"/>
  <c r="P81" i="5"/>
  <c r="P82" i="5"/>
  <c r="P83" i="5"/>
  <c r="P84" i="5"/>
  <c r="P85" i="5"/>
  <c r="P86" i="5"/>
  <c r="P89" i="5"/>
  <c r="P90" i="5"/>
  <c r="P91" i="5"/>
  <c r="P92" i="5"/>
  <c r="P96" i="5"/>
  <c r="P98" i="5"/>
  <c r="P99" i="5"/>
  <c r="P102" i="5"/>
  <c r="P108" i="5"/>
  <c r="P109" i="5"/>
  <c r="P110" i="5"/>
  <c r="P61" i="5"/>
  <c r="P64" i="5"/>
  <c r="P79" i="5"/>
  <c r="P87" i="5"/>
  <c r="P88" i="5"/>
  <c r="P94" i="5"/>
  <c r="P95" i="5"/>
  <c r="P97" i="5"/>
  <c r="P100" i="5"/>
  <c r="P103" i="5"/>
  <c r="P105" i="5"/>
  <c r="P106" i="5"/>
  <c r="P107" i="5"/>
  <c r="P111" i="5"/>
  <c r="P101" i="5"/>
  <c r="P78" i="5"/>
  <c r="P93" i="5"/>
  <c r="P104" i="5"/>
  <c r="P65" i="5"/>
  <c r="P66" i="5"/>
  <c r="P67" i="5"/>
  <c r="P68" i="5"/>
  <c r="P69" i="5"/>
  <c r="P70" i="5"/>
  <c r="P71" i="5"/>
  <c r="P72" i="5"/>
  <c r="P73" i="5"/>
  <c r="P74" i="5"/>
  <c r="P75" i="5"/>
  <c r="P76" i="5"/>
  <c r="P167" i="5"/>
  <c r="P168" i="5"/>
  <c r="P169" i="5"/>
  <c r="P170" i="5"/>
  <c r="P172" i="5"/>
  <c r="P173" i="5"/>
  <c r="P187" i="5"/>
  <c r="P190" i="5"/>
  <c r="P191" i="5"/>
  <c r="P192" i="5"/>
  <c r="P193" i="5"/>
  <c r="P194" i="5"/>
  <c r="P195" i="5"/>
  <c r="P196" i="5"/>
  <c r="P199" i="5"/>
  <c r="P200" i="5"/>
  <c r="P201" i="5"/>
  <c r="P202" i="5"/>
  <c r="P206" i="5"/>
  <c r="P208" i="5"/>
  <c r="P209" i="5"/>
  <c r="P212" i="5"/>
  <c r="P218" i="5"/>
  <c r="P219" i="5"/>
  <c r="P220" i="5"/>
  <c r="P171" i="5"/>
  <c r="P174" i="5"/>
  <c r="P189" i="5"/>
  <c r="P197" i="5"/>
  <c r="P198" i="5"/>
  <c r="P204" i="5"/>
  <c r="P205" i="5"/>
  <c r="P207" i="5"/>
  <c r="P210" i="5"/>
  <c r="P213" i="5"/>
  <c r="P215" i="5"/>
  <c r="P216" i="5"/>
  <c r="P217" i="5"/>
  <c r="P221" i="5"/>
  <c r="P211" i="5"/>
  <c r="P188" i="5"/>
  <c r="P203" i="5"/>
  <c r="P214" i="5"/>
  <c r="P175" i="5"/>
  <c r="P176" i="5"/>
  <c r="P177" i="5"/>
  <c r="P178" i="5"/>
  <c r="P179" i="5"/>
  <c r="P180" i="5"/>
  <c r="P181" i="5"/>
  <c r="P182" i="5"/>
  <c r="P183" i="5"/>
  <c r="P184" i="5"/>
  <c r="P185" i="5"/>
  <c r="P186" i="5"/>
  <c r="P1267" i="5"/>
  <c r="P1268" i="5"/>
  <c r="P1269" i="5"/>
  <c r="P1270" i="5"/>
  <c r="P1272" i="5"/>
  <c r="P1273" i="5"/>
  <c r="P1287" i="5"/>
  <c r="P1290" i="5"/>
  <c r="P1291" i="5"/>
  <c r="P1292" i="5"/>
  <c r="P1293" i="5"/>
  <c r="P1294" i="5"/>
  <c r="P1295" i="5"/>
  <c r="P1296" i="5"/>
  <c r="P1299" i="5"/>
  <c r="P1300" i="5"/>
  <c r="P1301" i="5"/>
  <c r="P1302" i="5"/>
  <c r="P1306" i="5"/>
  <c r="P1308" i="5"/>
  <c r="P1309" i="5"/>
  <c r="P1312" i="5"/>
  <c r="P1318" i="5"/>
  <c r="P1319" i="5"/>
  <c r="P1320" i="5"/>
  <c r="P1271" i="5"/>
  <c r="P1274" i="5"/>
  <c r="P1289" i="5"/>
  <c r="P1297" i="5"/>
  <c r="P1298" i="5"/>
  <c r="P1304" i="5"/>
  <c r="P1305" i="5"/>
  <c r="P1307" i="5"/>
  <c r="P1310" i="5"/>
  <c r="P1313" i="5"/>
  <c r="P1315" i="5"/>
  <c r="P1316" i="5"/>
  <c r="P1317" i="5"/>
  <c r="P1321" i="5"/>
  <c r="P1311" i="5"/>
  <c r="P1288" i="5"/>
  <c r="P1303" i="5"/>
  <c r="P1314" i="5"/>
  <c r="P1275" i="5"/>
  <c r="P1276" i="5"/>
  <c r="P1277" i="5"/>
  <c r="P1278" i="5"/>
  <c r="P1279" i="5"/>
  <c r="P1280" i="5"/>
  <c r="P1281" i="5"/>
  <c r="P1282" i="5"/>
  <c r="P1283" i="5"/>
  <c r="P1284" i="5"/>
  <c r="P1285" i="5"/>
  <c r="P1286" i="5"/>
  <c r="P717" i="5"/>
  <c r="P718" i="5"/>
  <c r="P719" i="5"/>
  <c r="P720" i="5"/>
  <c r="P722" i="5"/>
  <c r="P723" i="5"/>
  <c r="P737" i="5"/>
  <c r="P740" i="5"/>
  <c r="P741" i="5"/>
  <c r="P742" i="5"/>
  <c r="P743" i="5"/>
  <c r="P744" i="5"/>
  <c r="P745" i="5"/>
  <c r="P746" i="5"/>
  <c r="P749" i="5"/>
  <c r="P750" i="5"/>
  <c r="P751" i="5"/>
  <c r="P752" i="5"/>
  <c r="P756" i="5"/>
  <c r="P758" i="5"/>
  <c r="P759" i="5"/>
  <c r="P762" i="5"/>
  <c r="P768" i="5"/>
  <c r="P769" i="5"/>
  <c r="P770" i="5"/>
  <c r="P721" i="5"/>
  <c r="P724" i="5"/>
  <c r="P739" i="5"/>
  <c r="P747" i="5"/>
  <c r="P748" i="5"/>
  <c r="P754" i="5"/>
  <c r="P755" i="5"/>
  <c r="P757" i="5"/>
  <c r="P760" i="5"/>
  <c r="P763" i="5"/>
  <c r="P765" i="5"/>
  <c r="P766" i="5"/>
  <c r="P767" i="5"/>
  <c r="P771" i="5"/>
  <c r="P761" i="5"/>
  <c r="P738" i="5"/>
  <c r="P753" i="5"/>
  <c r="P764" i="5"/>
  <c r="P725" i="5"/>
  <c r="P726" i="5"/>
  <c r="P727" i="5"/>
  <c r="P728" i="5"/>
  <c r="P729" i="5"/>
  <c r="P730" i="5"/>
  <c r="P731" i="5"/>
  <c r="P732" i="5"/>
  <c r="P733" i="5"/>
  <c r="P734" i="5"/>
  <c r="P735" i="5"/>
  <c r="P736" i="5"/>
  <c r="P497" i="5"/>
  <c r="P498" i="5"/>
  <c r="P499" i="5"/>
  <c r="P500" i="5"/>
  <c r="P502" i="5"/>
  <c r="P503" i="5"/>
  <c r="P517" i="5"/>
  <c r="P520" i="5"/>
  <c r="P521" i="5"/>
  <c r="P522" i="5"/>
  <c r="P523" i="5"/>
  <c r="P524" i="5"/>
  <c r="P525" i="5"/>
  <c r="P526" i="5"/>
  <c r="P529" i="5"/>
  <c r="P530" i="5"/>
  <c r="P531" i="5"/>
  <c r="P532" i="5"/>
  <c r="P536" i="5"/>
  <c r="P538" i="5"/>
  <c r="P539" i="5"/>
  <c r="P542" i="5"/>
  <c r="P548" i="5"/>
  <c r="P549" i="5"/>
  <c r="P550" i="5"/>
  <c r="P501" i="5"/>
  <c r="P504" i="5"/>
  <c r="P519" i="5"/>
  <c r="P527" i="5"/>
  <c r="P528" i="5"/>
  <c r="P534" i="5"/>
  <c r="P535" i="5"/>
  <c r="P537" i="5"/>
  <c r="P540" i="5"/>
  <c r="P543" i="5"/>
  <c r="P545" i="5"/>
  <c r="P546" i="5"/>
  <c r="P547" i="5"/>
  <c r="P551" i="5"/>
  <c r="P541" i="5"/>
  <c r="P518" i="5"/>
  <c r="P533" i="5"/>
  <c r="P544" i="5"/>
  <c r="P505" i="5"/>
  <c r="P506" i="5"/>
  <c r="P507" i="5"/>
  <c r="P508" i="5"/>
  <c r="P509" i="5"/>
  <c r="P510" i="5"/>
  <c r="P511" i="5"/>
  <c r="P512" i="5"/>
  <c r="P513" i="5"/>
  <c r="P514" i="5"/>
  <c r="P515" i="5"/>
  <c r="P516" i="5"/>
  <c r="P607" i="5"/>
  <c r="P608" i="5"/>
  <c r="P609" i="5"/>
  <c r="P610" i="5"/>
  <c r="P612" i="5"/>
  <c r="P613" i="5"/>
  <c r="P627" i="5"/>
  <c r="P630" i="5"/>
  <c r="P631" i="5"/>
  <c r="P632" i="5"/>
  <c r="P633" i="5"/>
  <c r="P634" i="5"/>
  <c r="P635" i="5"/>
  <c r="P636" i="5"/>
  <c r="P639" i="5"/>
  <c r="P640" i="5"/>
  <c r="P641" i="5"/>
  <c r="P642" i="5"/>
  <c r="P646" i="5"/>
  <c r="P648" i="5"/>
  <c r="P649" i="5"/>
  <c r="P652" i="5"/>
  <c r="P658" i="5"/>
  <c r="P659" i="5"/>
  <c r="P660" i="5"/>
  <c r="P611" i="5"/>
  <c r="P614" i="5"/>
  <c r="P629" i="5"/>
  <c r="P637" i="5"/>
  <c r="P638" i="5"/>
  <c r="P644" i="5"/>
  <c r="P645" i="5"/>
  <c r="P647" i="5"/>
  <c r="P650" i="5"/>
  <c r="P653" i="5"/>
  <c r="P655" i="5"/>
  <c r="P656" i="5"/>
  <c r="P657" i="5"/>
  <c r="P661" i="5"/>
  <c r="P651" i="5"/>
  <c r="P628" i="5"/>
  <c r="P643" i="5"/>
  <c r="P654" i="5"/>
  <c r="P615" i="5"/>
  <c r="P616" i="5"/>
  <c r="P617" i="5"/>
  <c r="P618" i="5"/>
  <c r="P619" i="5"/>
  <c r="P620" i="5"/>
  <c r="P621" i="5"/>
  <c r="P622" i="5"/>
  <c r="P623" i="5"/>
  <c r="P624" i="5"/>
  <c r="P625" i="5"/>
  <c r="P626" i="5"/>
  <c r="P827" i="5"/>
  <c r="P828" i="5"/>
  <c r="P829" i="5"/>
  <c r="P830" i="5"/>
  <c r="P832" i="5"/>
  <c r="P833" i="5"/>
  <c r="P847" i="5"/>
  <c r="P850" i="5"/>
  <c r="P851" i="5"/>
  <c r="P852" i="5"/>
  <c r="P853" i="5"/>
  <c r="P854" i="5"/>
  <c r="P855" i="5"/>
  <c r="P856" i="5"/>
  <c r="P859" i="5"/>
  <c r="P860" i="5"/>
  <c r="P861" i="5"/>
  <c r="P862" i="5"/>
  <c r="P866" i="5"/>
  <c r="P868" i="5"/>
  <c r="P869" i="5"/>
  <c r="P872" i="5"/>
  <c r="P878" i="5"/>
  <c r="P879" i="5"/>
  <c r="P880" i="5"/>
  <c r="P831" i="5"/>
  <c r="P834" i="5"/>
  <c r="P849" i="5"/>
  <c r="P857" i="5"/>
  <c r="P858" i="5"/>
  <c r="P864" i="5"/>
  <c r="P865" i="5"/>
  <c r="P867" i="5"/>
  <c r="P870" i="5"/>
  <c r="P873" i="5"/>
  <c r="P875" i="5"/>
  <c r="P876" i="5"/>
  <c r="P877" i="5"/>
  <c r="P881" i="5"/>
  <c r="P871" i="5"/>
  <c r="P848" i="5"/>
  <c r="P863" i="5"/>
  <c r="P874" i="5"/>
  <c r="P835" i="5"/>
  <c r="P836" i="5"/>
  <c r="P837" i="5"/>
  <c r="P838" i="5"/>
  <c r="P839" i="5"/>
  <c r="P840" i="5"/>
  <c r="P841" i="5"/>
  <c r="P842" i="5"/>
  <c r="P843" i="5"/>
  <c r="P844" i="5"/>
  <c r="P845" i="5"/>
  <c r="P846" i="5"/>
  <c r="P937" i="5"/>
  <c r="P938" i="5"/>
  <c r="P939" i="5"/>
  <c r="P940" i="5"/>
  <c r="P942" i="5"/>
  <c r="P943" i="5"/>
  <c r="P957" i="5"/>
  <c r="P960" i="5"/>
  <c r="P961" i="5"/>
  <c r="P962" i="5"/>
  <c r="P963" i="5"/>
  <c r="P964" i="5"/>
  <c r="P965" i="5"/>
  <c r="P966" i="5"/>
  <c r="P969" i="5"/>
  <c r="P970" i="5"/>
  <c r="P971" i="5"/>
  <c r="P972" i="5"/>
  <c r="P976" i="5"/>
  <c r="P978" i="5"/>
  <c r="P979" i="5"/>
  <c r="P982" i="5"/>
  <c r="P988" i="5"/>
  <c r="P989" i="5"/>
  <c r="P990" i="5"/>
  <c r="P941" i="5"/>
  <c r="P944" i="5"/>
  <c r="P959" i="5"/>
  <c r="P967" i="5"/>
  <c r="P968" i="5"/>
  <c r="P974" i="5"/>
  <c r="P975" i="5"/>
  <c r="P977" i="5"/>
  <c r="P980" i="5"/>
  <c r="P983" i="5"/>
  <c r="P985" i="5"/>
  <c r="P986" i="5"/>
  <c r="P987" i="5"/>
  <c r="P991" i="5"/>
  <c r="P981" i="5"/>
  <c r="P958" i="5"/>
  <c r="P973" i="5"/>
  <c r="P984" i="5"/>
  <c r="P945" i="5"/>
  <c r="P946" i="5"/>
  <c r="P947" i="5"/>
  <c r="P948" i="5"/>
  <c r="P949" i="5"/>
  <c r="P950" i="5"/>
  <c r="P951" i="5"/>
  <c r="P952" i="5"/>
  <c r="P953" i="5"/>
  <c r="P954" i="5"/>
  <c r="P955" i="5"/>
  <c r="P956" i="5"/>
  <c r="P1377" i="5"/>
  <c r="P1378" i="5"/>
  <c r="P1379" i="5"/>
  <c r="P1380" i="5"/>
  <c r="P1382" i="5"/>
  <c r="P1383" i="5"/>
  <c r="P1397" i="5"/>
  <c r="P1400" i="5"/>
  <c r="P1401" i="5"/>
  <c r="P1402" i="5"/>
  <c r="P1403" i="5"/>
  <c r="P1404" i="5"/>
  <c r="P1405" i="5"/>
  <c r="P1406" i="5"/>
  <c r="P1409" i="5"/>
  <c r="P1410" i="5"/>
  <c r="P1411" i="5"/>
  <c r="P1412" i="5"/>
  <c r="P1416" i="5"/>
  <c r="P1418" i="5"/>
  <c r="P1419" i="5"/>
  <c r="P1422" i="5"/>
  <c r="P1428" i="5"/>
  <c r="P1429" i="5"/>
  <c r="P1430" i="5"/>
  <c r="P1381" i="5"/>
  <c r="P1384" i="5"/>
  <c r="P1399" i="5"/>
  <c r="P1407" i="5"/>
  <c r="P1408" i="5"/>
  <c r="P1414" i="5"/>
  <c r="P1415" i="5"/>
  <c r="P1417" i="5"/>
  <c r="P1420" i="5"/>
  <c r="P1423" i="5"/>
  <c r="P1425" i="5"/>
  <c r="P1426" i="5"/>
  <c r="P1427" i="5"/>
  <c r="P1431" i="5"/>
  <c r="P1421" i="5"/>
  <c r="P1398" i="5"/>
  <c r="P1413" i="5"/>
  <c r="P1424" i="5"/>
  <c r="P1385" i="5"/>
  <c r="P1386" i="5"/>
  <c r="P1387" i="5"/>
  <c r="P1388" i="5"/>
  <c r="P1389" i="5"/>
  <c r="P1390" i="5"/>
  <c r="P1391" i="5"/>
  <c r="P1392" i="5"/>
  <c r="P1393" i="5"/>
  <c r="P1394" i="5"/>
  <c r="P1395" i="5"/>
  <c r="P1396" i="5"/>
  <c r="P1047" i="5"/>
  <c r="P1048" i="5"/>
  <c r="P1049" i="5"/>
  <c r="P1050" i="5"/>
  <c r="P1052" i="5"/>
  <c r="P1053" i="5"/>
  <c r="P1067" i="5"/>
  <c r="P1070" i="5"/>
  <c r="P1071" i="5"/>
  <c r="P1072" i="5"/>
  <c r="P1073" i="5"/>
  <c r="P1074" i="5"/>
  <c r="P1075" i="5"/>
  <c r="P1076" i="5"/>
  <c r="P1079" i="5"/>
  <c r="P1080" i="5"/>
  <c r="P1081" i="5"/>
  <c r="P1082" i="5"/>
  <c r="P1086" i="5"/>
  <c r="P1088" i="5"/>
  <c r="P1089" i="5"/>
  <c r="P1092" i="5"/>
  <c r="P1098" i="5"/>
  <c r="P1099" i="5"/>
  <c r="P1100" i="5"/>
  <c r="P1051" i="5"/>
  <c r="P1054" i="5"/>
  <c r="P1069" i="5"/>
  <c r="P1077" i="5"/>
  <c r="P1078" i="5"/>
  <c r="P1084" i="5"/>
  <c r="P1085" i="5"/>
  <c r="P1087" i="5"/>
  <c r="P1090" i="5"/>
  <c r="P1093" i="5"/>
  <c r="P1095" i="5"/>
  <c r="P1096" i="5"/>
  <c r="P1097" i="5"/>
  <c r="P1101" i="5"/>
  <c r="P1091" i="5"/>
  <c r="P1068" i="5"/>
  <c r="P1083" i="5"/>
  <c r="P1094" i="5"/>
  <c r="P1055" i="5"/>
  <c r="P1056" i="5"/>
  <c r="P1057" i="5"/>
  <c r="P1058" i="5"/>
  <c r="P1059" i="5"/>
  <c r="P1060" i="5"/>
  <c r="P1061" i="5"/>
  <c r="P1062" i="5"/>
  <c r="P1063" i="5"/>
  <c r="P1064" i="5"/>
  <c r="P1065" i="5"/>
  <c r="P1066" i="5"/>
  <c r="P1157" i="5"/>
  <c r="P1158" i="5"/>
  <c r="P1159" i="5"/>
  <c r="P1160" i="5"/>
  <c r="P1162" i="5"/>
  <c r="P1163" i="5"/>
  <c r="P1177" i="5"/>
  <c r="P1180" i="5"/>
  <c r="P1181" i="5"/>
  <c r="P1182" i="5"/>
  <c r="P1183" i="5"/>
  <c r="P1184" i="5"/>
  <c r="P1185" i="5"/>
  <c r="P1186" i="5"/>
  <c r="P1189" i="5"/>
  <c r="P1190" i="5"/>
  <c r="P1191" i="5"/>
  <c r="P1192" i="5"/>
  <c r="P1196" i="5"/>
  <c r="P1198" i="5"/>
  <c r="P1199" i="5"/>
  <c r="P1202" i="5"/>
  <c r="P1208" i="5"/>
  <c r="P1209" i="5"/>
  <c r="P1210" i="5"/>
  <c r="P1161" i="5"/>
  <c r="P1164" i="5"/>
  <c r="P1179" i="5"/>
  <c r="P1187" i="5"/>
  <c r="P1188" i="5"/>
  <c r="P1194" i="5"/>
  <c r="P1195" i="5"/>
  <c r="P1197" i="5"/>
  <c r="P1200" i="5"/>
  <c r="P1203" i="5"/>
  <c r="P1205" i="5"/>
  <c r="P1206" i="5"/>
  <c r="P1207" i="5"/>
  <c r="P1211" i="5"/>
  <c r="P1201" i="5"/>
  <c r="P1178" i="5"/>
  <c r="P1193" i="5"/>
  <c r="P1204" i="5"/>
  <c r="P1165" i="5"/>
  <c r="P1166" i="5"/>
  <c r="P1167" i="5"/>
  <c r="P1168" i="5"/>
  <c r="P1169" i="5"/>
  <c r="P1170" i="5"/>
  <c r="P1171" i="5"/>
  <c r="P1172" i="5"/>
  <c r="P1173" i="5"/>
  <c r="P1174" i="5"/>
  <c r="P1175" i="5"/>
  <c r="P1176" i="5"/>
  <c r="P1487" i="5"/>
  <c r="P1488" i="5"/>
  <c r="P1489" i="5"/>
  <c r="P1490" i="5"/>
  <c r="P1492" i="5"/>
  <c r="P1493" i="5"/>
  <c r="P1507" i="5"/>
  <c r="P1510" i="5"/>
  <c r="P1511" i="5"/>
  <c r="P1512" i="5"/>
  <c r="P1513" i="5"/>
  <c r="P1514" i="5"/>
  <c r="P1515" i="5"/>
  <c r="P1516" i="5"/>
  <c r="P1519" i="5"/>
  <c r="P1520" i="5"/>
  <c r="P1521" i="5"/>
  <c r="P1522" i="5"/>
  <c r="P1526" i="5"/>
  <c r="P1528" i="5"/>
  <c r="P1529" i="5"/>
  <c r="P1532" i="5"/>
  <c r="P1538" i="5"/>
  <c r="P1539" i="5"/>
  <c r="P1540" i="5"/>
  <c r="P1491" i="5"/>
  <c r="P1494" i="5"/>
  <c r="P1509" i="5"/>
  <c r="P1517" i="5"/>
  <c r="P1518" i="5"/>
  <c r="P1524" i="5"/>
  <c r="P1525" i="5"/>
  <c r="P1527" i="5"/>
  <c r="P1530" i="5"/>
  <c r="P1533" i="5"/>
  <c r="P1535" i="5"/>
  <c r="P1536" i="5"/>
  <c r="P1537" i="5"/>
  <c r="P1541" i="5"/>
  <c r="P1531" i="5"/>
  <c r="P1508" i="5"/>
  <c r="P1523" i="5"/>
  <c r="P1534" i="5"/>
  <c r="P1495" i="5"/>
  <c r="P1496" i="5"/>
  <c r="P1497" i="5"/>
  <c r="P1498" i="5"/>
  <c r="P1499" i="5"/>
  <c r="P1500" i="5"/>
  <c r="P1501" i="5"/>
  <c r="P1502" i="5"/>
  <c r="P1503" i="5"/>
  <c r="P1504" i="5"/>
  <c r="P1505" i="5"/>
  <c r="P1506" i="5"/>
  <c r="P1597" i="5"/>
  <c r="P1598" i="5"/>
  <c r="P1599" i="5"/>
  <c r="P1600" i="5"/>
  <c r="P1602" i="5"/>
  <c r="P1603" i="5"/>
  <c r="P1617" i="5"/>
  <c r="P1620" i="5"/>
  <c r="P1621" i="5"/>
  <c r="P1622" i="5"/>
  <c r="P1623" i="5"/>
  <c r="P1624" i="5"/>
  <c r="P1625" i="5"/>
  <c r="P1626" i="5"/>
  <c r="P1629" i="5"/>
  <c r="P1630" i="5"/>
  <c r="P1631" i="5"/>
  <c r="P1632" i="5"/>
  <c r="P1636" i="5"/>
  <c r="P1638" i="5"/>
  <c r="P1639" i="5"/>
  <c r="P1642" i="5"/>
  <c r="P1648" i="5"/>
  <c r="P1649" i="5"/>
  <c r="P1650" i="5"/>
  <c r="P1601" i="5"/>
  <c r="P1604" i="5"/>
  <c r="P1619" i="5"/>
  <c r="P1627" i="5"/>
  <c r="P1628" i="5"/>
  <c r="P1634" i="5"/>
  <c r="P1635" i="5"/>
  <c r="P1637" i="5"/>
  <c r="P1640" i="5"/>
  <c r="P1643" i="5"/>
  <c r="P1645" i="5"/>
  <c r="P1646" i="5"/>
  <c r="P1647" i="5"/>
  <c r="P1651" i="5"/>
  <c r="P1641" i="5"/>
  <c r="P1618" i="5"/>
  <c r="P1633" i="5"/>
  <c r="P1644" i="5"/>
  <c r="P1605" i="5"/>
  <c r="P1606" i="5"/>
  <c r="P1607" i="5"/>
  <c r="P1608" i="5"/>
  <c r="P1609" i="5"/>
  <c r="P1610" i="5"/>
  <c r="P1611" i="5"/>
  <c r="P1612" i="5"/>
  <c r="P1613" i="5"/>
  <c r="P1614" i="5"/>
  <c r="P1615" i="5"/>
  <c r="P1616" i="5"/>
  <c r="P1707" i="5"/>
  <c r="P1708" i="5"/>
  <c r="P1709" i="5"/>
  <c r="P1710" i="5"/>
  <c r="P1712" i="5"/>
  <c r="P1713" i="5"/>
  <c r="P1727" i="5"/>
  <c r="P1730" i="5"/>
  <c r="P1731" i="5"/>
  <c r="P1732" i="5"/>
  <c r="P1733" i="5"/>
  <c r="P1734" i="5"/>
  <c r="P1735" i="5"/>
  <c r="P1736" i="5"/>
  <c r="P1739" i="5"/>
  <c r="P1740" i="5"/>
  <c r="P1741" i="5"/>
  <c r="P1742" i="5"/>
  <c r="P1746" i="5"/>
  <c r="P1748" i="5"/>
  <c r="P1749" i="5"/>
  <c r="P1752" i="5"/>
  <c r="P1758" i="5"/>
  <c r="P1759" i="5"/>
  <c r="P1760" i="5"/>
  <c r="P1711" i="5"/>
  <c r="P1714" i="5"/>
  <c r="P1729" i="5"/>
  <c r="P1737" i="5"/>
  <c r="P1738" i="5"/>
  <c r="P1744" i="5"/>
  <c r="P1745" i="5"/>
  <c r="P1747" i="5"/>
  <c r="P1750" i="5"/>
  <c r="P1753" i="5"/>
  <c r="P1755" i="5"/>
  <c r="P1756" i="5"/>
  <c r="P1757" i="5"/>
  <c r="P1761" i="5"/>
  <c r="P1751" i="5"/>
  <c r="P1728" i="5"/>
  <c r="P1743" i="5"/>
  <c r="P1754" i="5"/>
  <c r="P1715" i="5"/>
  <c r="P1716" i="5"/>
  <c r="P1717" i="5"/>
  <c r="P1718" i="5"/>
  <c r="P1719" i="5"/>
  <c r="P1720" i="5"/>
  <c r="P1721" i="5"/>
  <c r="P1722" i="5"/>
  <c r="P1723" i="5"/>
  <c r="P1724" i="5"/>
  <c r="P1725" i="5"/>
  <c r="P1726" i="5"/>
  <c r="N106" i="5"/>
  <c r="N105" i="5"/>
  <c r="N74" i="5"/>
  <c r="N94" i="5"/>
  <c r="N72" i="5"/>
  <c r="N62" i="5"/>
  <c r="N89" i="5"/>
  <c r="N88" i="5"/>
  <c r="N93" i="5"/>
  <c r="N95" i="5"/>
  <c r="N108" i="5"/>
  <c r="N103" i="5"/>
  <c r="N67" i="5"/>
  <c r="N75" i="5"/>
  <c r="N61" i="5"/>
  <c r="N100" i="5"/>
  <c r="N68" i="5"/>
  <c r="N82" i="5"/>
  <c r="N69" i="5"/>
  <c r="N80" i="5"/>
  <c r="N77" i="5"/>
  <c r="N99" i="5"/>
  <c r="N71" i="5"/>
  <c r="N102" i="5"/>
  <c r="N111" i="5"/>
  <c r="N58" i="5"/>
  <c r="N63" i="5"/>
  <c r="N59" i="5"/>
  <c r="N83" i="5"/>
  <c r="N64" i="5"/>
  <c r="N87" i="5"/>
  <c r="N79" i="5"/>
  <c r="N84" i="5"/>
  <c r="N98" i="5"/>
  <c r="N96" i="5"/>
  <c r="N90" i="5"/>
  <c r="N97" i="5"/>
  <c r="N78" i="5"/>
  <c r="N107" i="5"/>
  <c r="N91" i="5"/>
  <c r="N92" i="5"/>
  <c r="N57" i="5"/>
  <c r="N66" i="5"/>
  <c r="N110" i="5"/>
  <c r="N109" i="5"/>
  <c r="N86" i="5"/>
  <c r="N81" i="5"/>
  <c r="N85" i="5"/>
  <c r="N70" i="5"/>
  <c r="N104" i="5"/>
  <c r="N76" i="5"/>
  <c r="N65" i="5"/>
  <c r="N73" i="5"/>
  <c r="N101" i="5"/>
  <c r="N60" i="5"/>
  <c r="G68" i="5" l="1"/>
  <c r="G103" i="5"/>
  <c r="G108" i="5"/>
  <c r="G89" i="5"/>
  <c r="G59" i="5"/>
  <c r="G75" i="5"/>
  <c r="G71" i="5"/>
  <c r="G67" i="5"/>
  <c r="G93" i="5"/>
  <c r="G107" i="5"/>
  <c r="G100" i="5"/>
  <c r="G88" i="5"/>
  <c r="G61" i="5"/>
  <c r="G102" i="5"/>
  <c r="G92" i="5"/>
  <c r="G86" i="5"/>
  <c r="G82" i="5"/>
  <c r="G63" i="5"/>
  <c r="G58" i="5"/>
  <c r="G72" i="5"/>
  <c r="G111" i="5"/>
  <c r="G64" i="5"/>
  <c r="G83" i="5"/>
  <c r="G74" i="5"/>
  <c r="G70" i="5"/>
  <c r="G66" i="5"/>
  <c r="G78" i="5"/>
  <c r="G106" i="5"/>
  <c r="G97" i="5"/>
  <c r="G87" i="5"/>
  <c r="G110" i="5"/>
  <c r="G99" i="5"/>
  <c r="G91" i="5"/>
  <c r="G85" i="5"/>
  <c r="G81" i="5"/>
  <c r="G62" i="5"/>
  <c r="G57" i="5"/>
  <c r="G76" i="5"/>
  <c r="G104" i="5"/>
  <c r="G94" i="5"/>
  <c r="G96" i="5"/>
  <c r="G77" i="5"/>
  <c r="G73" i="5"/>
  <c r="G69" i="5"/>
  <c r="G65" i="5"/>
  <c r="G101" i="5"/>
  <c r="G105" i="5"/>
  <c r="G95" i="5"/>
  <c r="G79" i="5"/>
  <c r="G109" i="5"/>
  <c r="G98" i="5"/>
  <c r="G90" i="5"/>
  <c r="G84" i="5"/>
  <c r="G80" i="5"/>
  <c r="G60" i="5"/>
  <c r="O223" i="5"/>
  <c r="O224" i="5"/>
  <c r="O225" i="5"/>
  <c r="O227" i="5"/>
  <c r="O228" i="5"/>
  <c r="O242" i="5"/>
  <c r="O245" i="5"/>
  <c r="O246" i="5"/>
  <c r="O247" i="5"/>
  <c r="O248" i="5"/>
  <c r="O249" i="5"/>
  <c r="O250" i="5"/>
  <c r="O251" i="5"/>
  <c r="O254" i="5"/>
  <c r="O255" i="5"/>
  <c r="O256" i="5"/>
  <c r="O257" i="5"/>
  <c r="O261" i="5"/>
  <c r="O263" i="5"/>
  <c r="O264" i="5"/>
  <c r="O267" i="5"/>
  <c r="O273" i="5"/>
  <c r="O274" i="5"/>
  <c r="O275" i="5"/>
  <c r="O226" i="5"/>
  <c r="O229" i="5"/>
  <c r="O244" i="5"/>
  <c r="O252" i="5"/>
  <c r="O253" i="5"/>
  <c r="O259" i="5"/>
  <c r="O260" i="5"/>
  <c r="O262" i="5"/>
  <c r="O265" i="5"/>
  <c r="O268" i="5"/>
  <c r="O270" i="5"/>
  <c r="O271" i="5"/>
  <c r="O272" i="5"/>
  <c r="O276" i="5"/>
  <c r="O266" i="5"/>
  <c r="O243" i="5"/>
  <c r="O258" i="5"/>
  <c r="O269" i="5"/>
  <c r="O230" i="5"/>
  <c r="O231" i="5"/>
  <c r="O232" i="5"/>
  <c r="O233" i="5"/>
  <c r="O234" i="5"/>
  <c r="O235" i="5"/>
  <c r="O236" i="5"/>
  <c r="O237" i="5"/>
  <c r="O238" i="5"/>
  <c r="O239" i="5"/>
  <c r="O240" i="5"/>
  <c r="O241" i="5"/>
  <c r="O332" i="5"/>
  <c r="O333" i="5"/>
  <c r="O334" i="5"/>
  <c r="O335" i="5"/>
  <c r="O337" i="5"/>
  <c r="O338" i="5"/>
  <c r="O352" i="5"/>
  <c r="O355" i="5"/>
  <c r="O356" i="5"/>
  <c r="O357" i="5"/>
  <c r="O358" i="5"/>
  <c r="O359" i="5"/>
  <c r="O360" i="5"/>
  <c r="O361" i="5"/>
  <c r="O364" i="5"/>
  <c r="O365" i="5"/>
  <c r="O366" i="5"/>
  <c r="O367" i="5"/>
  <c r="O371" i="5"/>
  <c r="O373" i="5"/>
  <c r="O374" i="5"/>
  <c r="O377" i="5"/>
  <c r="O383" i="5"/>
  <c r="O384" i="5"/>
  <c r="O385" i="5"/>
  <c r="O336" i="5"/>
  <c r="O339" i="5"/>
  <c r="O354" i="5"/>
  <c r="O362" i="5"/>
  <c r="O363" i="5"/>
  <c r="O369" i="5"/>
  <c r="O370" i="5"/>
  <c r="O372" i="5"/>
  <c r="O375" i="5"/>
  <c r="O378" i="5"/>
  <c r="O380" i="5"/>
  <c r="O381" i="5"/>
  <c r="O382" i="5"/>
  <c r="O386" i="5"/>
  <c r="O376" i="5"/>
  <c r="O353" i="5"/>
  <c r="O368" i="5"/>
  <c r="O379" i="5"/>
  <c r="O340" i="5"/>
  <c r="O341" i="5"/>
  <c r="O342" i="5"/>
  <c r="O343" i="5"/>
  <c r="O344" i="5"/>
  <c r="O345" i="5"/>
  <c r="O346" i="5"/>
  <c r="O347" i="5"/>
  <c r="O348" i="5"/>
  <c r="O349" i="5"/>
  <c r="O350" i="5"/>
  <c r="O351" i="5"/>
  <c r="O2" i="5"/>
  <c r="O3" i="5"/>
  <c r="O4" i="5"/>
  <c r="O5" i="5"/>
  <c r="O7" i="5"/>
  <c r="O8" i="5"/>
  <c r="O22" i="5"/>
  <c r="O25" i="5"/>
  <c r="O26" i="5"/>
  <c r="O27" i="5"/>
  <c r="O28" i="5"/>
  <c r="O29" i="5"/>
  <c r="O30" i="5"/>
  <c r="O31" i="5"/>
  <c r="O34" i="5"/>
  <c r="O35" i="5"/>
  <c r="O36" i="5"/>
  <c r="O37" i="5"/>
  <c r="O41" i="5"/>
  <c r="O43" i="5"/>
  <c r="O44" i="5"/>
  <c r="O47" i="5"/>
  <c r="O53" i="5"/>
  <c r="O54" i="5"/>
  <c r="O55" i="5"/>
  <c r="O6" i="5"/>
  <c r="O9" i="5"/>
  <c r="O24" i="5"/>
  <c r="O32" i="5"/>
  <c r="O33" i="5"/>
  <c r="O39" i="5"/>
  <c r="O40" i="5"/>
  <c r="O42" i="5"/>
  <c r="O45" i="5"/>
  <c r="O48" i="5"/>
  <c r="O50" i="5"/>
  <c r="O51" i="5"/>
  <c r="O52" i="5"/>
  <c r="O56" i="5"/>
  <c r="O46" i="5"/>
  <c r="O23" i="5"/>
  <c r="O38" i="5"/>
  <c r="O49" i="5"/>
  <c r="O10" i="5"/>
  <c r="O11" i="5"/>
  <c r="O12" i="5"/>
  <c r="O13" i="5"/>
  <c r="O14" i="5"/>
  <c r="O15" i="5"/>
  <c r="O16" i="5"/>
  <c r="O17" i="5"/>
  <c r="O18" i="5"/>
  <c r="O19" i="5"/>
  <c r="O20" i="5"/>
  <c r="O21" i="5"/>
  <c r="O112" i="5"/>
  <c r="O113" i="5"/>
  <c r="O114" i="5"/>
  <c r="O115" i="5"/>
  <c r="O117" i="5"/>
  <c r="O118" i="5"/>
  <c r="O132" i="5"/>
  <c r="O135" i="5"/>
  <c r="O136" i="5"/>
  <c r="O137" i="5"/>
  <c r="O138" i="5"/>
  <c r="O139" i="5"/>
  <c r="O140" i="5"/>
  <c r="O141" i="5"/>
  <c r="O144" i="5"/>
  <c r="O145" i="5"/>
  <c r="O146" i="5"/>
  <c r="O147" i="5"/>
  <c r="O151" i="5"/>
  <c r="O153" i="5"/>
  <c r="O154" i="5"/>
  <c r="O157" i="5"/>
  <c r="O163" i="5"/>
  <c r="O164" i="5"/>
  <c r="O165" i="5"/>
  <c r="O116" i="5"/>
  <c r="O119" i="5"/>
  <c r="O134" i="5"/>
  <c r="O142" i="5"/>
  <c r="O143" i="5"/>
  <c r="O149" i="5"/>
  <c r="O150" i="5"/>
  <c r="O152" i="5"/>
  <c r="O155" i="5"/>
  <c r="O158" i="5"/>
  <c r="O160" i="5"/>
  <c r="O161" i="5"/>
  <c r="O162" i="5"/>
  <c r="O166" i="5"/>
  <c r="O156" i="5"/>
  <c r="O133" i="5"/>
  <c r="O148" i="5"/>
  <c r="O159" i="5"/>
  <c r="O120" i="5"/>
  <c r="O121" i="5"/>
  <c r="O122" i="5"/>
  <c r="O123" i="5"/>
  <c r="O124" i="5"/>
  <c r="O125" i="5"/>
  <c r="O126" i="5"/>
  <c r="O127" i="5"/>
  <c r="O128" i="5"/>
  <c r="O129" i="5"/>
  <c r="O130" i="5"/>
  <c r="O131" i="5"/>
  <c r="O1212" i="5"/>
  <c r="O1213" i="5"/>
  <c r="O1214" i="5"/>
  <c r="O1215" i="5"/>
  <c r="O1217" i="5"/>
  <c r="O1218" i="5"/>
  <c r="O1232" i="5"/>
  <c r="O1235" i="5"/>
  <c r="O1236" i="5"/>
  <c r="O1237" i="5"/>
  <c r="O1238" i="5"/>
  <c r="O1239" i="5"/>
  <c r="O1240" i="5"/>
  <c r="O1241" i="5"/>
  <c r="O1244" i="5"/>
  <c r="O1245" i="5"/>
  <c r="O1246" i="5"/>
  <c r="O1247" i="5"/>
  <c r="O1251" i="5"/>
  <c r="O1253" i="5"/>
  <c r="O1254" i="5"/>
  <c r="O1257" i="5"/>
  <c r="O1263" i="5"/>
  <c r="O1264" i="5"/>
  <c r="O1265" i="5"/>
  <c r="O1216" i="5"/>
  <c r="O1219" i="5"/>
  <c r="O1234" i="5"/>
  <c r="O1242" i="5"/>
  <c r="O1243" i="5"/>
  <c r="O1249" i="5"/>
  <c r="O1250" i="5"/>
  <c r="O1252" i="5"/>
  <c r="O1255" i="5"/>
  <c r="O1258" i="5"/>
  <c r="O1260" i="5"/>
  <c r="O1261" i="5"/>
  <c r="O1262" i="5"/>
  <c r="O1266" i="5"/>
  <c r="O1256" i="5"/>
  <c r="O1233" i="5"/>
  <c r="O1248" i="5"/>
  <c r="O1259" i="5"/>
  <c r="O1220" i="5"/>
  <c r="O1221" i="5"/>
  <c r="O1222" i="5"/>
  <c r="O1223" i="5"/>
  <c r="O1224" i="5"/>
  <c r="O1225" i="5"/>
  <c r="O1226" i="5"/>
  <c r="O1227" i="5"/>
  <c r="O1228" i="5"/>
  <c r="O1229" i="5"/>
  <c r="O1230" i="5"/>
  <c r="O1231" i="5"/>
  <c r="O662" i="5"/>
  <c r="O663" i="5"/>
  <c r="O664" i="5"/>
  <c r="O665" i="5"/>
  <c r="O667" i="5"/>
  <c r="O668" i="5"/>
  <c r="O682" i="5"/>
  <c r="O685" i="5"/>
  <c r="O686" i="5"/>
  <c r="O687" i="5"/>
  <c r="O688" i="5"/>
  <c r="O689" i="5"/>
  <c r="O690" i="5"/>
  <c r="O691" i="5"/>
  <c r="O694" i="5"/>
  <c r="O695" i="5"/>
  <c r="O696" i="5"/>
  <c r="O697" i="5"/>
  <c r="O701" i="5"/>
  <c r="O703" i="5"/>
  <c r="O704" i="5"/>
  <c r="O707" i="5"/>
  <c r="O713" i="5"/>
  <c r="O714" i="5"/>
  <c r="O715" i="5"/>
  <c r="O666" i="5"/>
  <c r="O669" i="5"/>
  <c r="O684" i="5"/>
  <c r="O692" i="5"/>
  <c r="O693" i="5"/>
  <c r="O699" i="5"/>
  <c r="O700" i="5"/>
  <c r="O702" i="5"/>
  <c r="O705" i="5"/>
  <c r="O708" i="5"/>
  <c r="O710" i="5"/>
  <c r="O711" i="5"/>
  <c r="O712" i="5"/>
  <c r="O716" i="5"/>
  <c r="O706" i="5"/>
  <c r="O683" i="5"/>
  <c r="O698" i="5"/>
  <c r="O709" i="5"/>
  <c r="O670" i="5"/>
  <c r="O671" i="5"/>
  <c r="O672" i="5"/>
  <c r="O673" i="5"/>
  <c r="O674" i="5"/>
  <c r="O675" i="5"/>
  <c r="O676" i="5"/>
  <c r="O677" i="5"/>
  <c r="O678" i="5"/>
  <c r="O679" i="5"/>
  <c r="O680" i="5"/>
  <c r="O681" i="5"/>
  <c r="O442" i="5"/>
  <c r="O443" i="5"/>
  <c r="O444" i="5"/>
  <c r="O445" i="5"/>
  <c r="O447" i="5"/>
  <c r="O448" i="5"/>
  <c r="O462" i="5"/>
  <c r="O465" i="5"/>
  <c r="O466" i="5"/>
  <c r="O467" i="5"/>
  <c r="O468" i="5"/>
  <c r="O469" i="5"/>
  <c r="O470" i="5"/>
  <c r="O471" i="5"/>
  <c r="O474" i="5"/>
  <c r="O475" i="5"/>
  <c r="O476" i="5"/>
  <c r="O477" i="5"/>
  <c r="O481" i="5"/>
  <c r="O483" i="5"/>
  <c r="O484" i="5"/>
  <c r="O487" i="5"/>
  <c r="O493" i="5"/>
  <c r="O494" i="5"/>
  <c r="O495" i="5"/>
  <c r="O446" i="5"/>
  <c r="O449" i="5"/>
  <c r="O464" i="5"/>
  <c r="O472" i="5"/>
  <c r="O473" i="5"/>
  <c r="O479" i="5"/>
  <c r="O480" i="5"/>
  <c r="O482" i="5"/>
  <c r="O485" i="5"/>
  <c r="O488" i="5"/>
  <c r="O490" i="5"/>
  <c r="O491" i="5"/>
  <c r="O492" i="5"/>
  <c r="O496" i="5"/>
  <c r="O486" i="5"/>
  <c r="O463" i="5"/>
  <c r="O478" i="5"/>
  <c r="O489" i="5"/>
  <c r="O450" i="5"/>
  <c r="O451" i="5"/>
  <c r="O452" i="5"/>
  <c r="O453" i="5"/>
  <c r="O454" i="5"/>
  <c r="O455" i="5"/>
  <c r="O456" i="5"/>
  <c r="O457" i="5"/>
  <c r="O458" i="5"/>
  <c r="O459" i="5"/>
  <c r="O460" i="5"/>
  <c r="O461" i="5"/>
  <c r="O552" i="5"/>
  <c r="O553" i="5"/>
  <c r="O554" i="5"/>
  <c r="O555" i="5"/>
  <c r="O557" i="5"/>
  <c r="O558" i="5"/>
  <c r="O572" i="5"/>
  <c r="O575" i="5"/>
  <c r="O576" i="5"/>
  <c r="O577" i="5"/>
  <c r="O578" i="5"/>
  <c r="O579" i="5"/>
  <c r="O580" i="5"/>
  <c r="O581" i="5"/>
  <c r="O584" i="5"/>
  <c r="O585" i="5"/>
  <c r="O586" i="5"/>
  <c r="O587" i="5"/>
  <c r="O591" i="5"/>
  <c r="O593" i="5"/>
  <c r="O594" i="5"/>
  <c r="O597" i="5"/>
  <c r="O603" i="5"/>
  <c r="O604" i="5"/>
  <c r="O605" i="5"/>
  <c r="O556" i="5"/>
  <c r="O559" i="5"/>
  <c r="O574" i="5"/>
  <c r="O582" i="5"/>
  <c r="O583" i="5"/>
  <c r="O589" i="5"/>
  <c r="O590" i="5"/>
  <c r="O592" i="5"/>
  <c r="O595" i="5"/>
  <c r="O598" i="5"/>
  <c r="O600" i="5"/>
  <c r="O601" i="5"/>
  <c r="O602" i="5"/>
  <c r="O606" i="5"/>
  <c r="O596" i="5"/>
  <c r="O573" i="5"/>
  <c r="O588" i="5"/>
  <c r="O599" i="5"/>
  <c r="O560" i="5"/>
  <c r="O561" i="5"/>
  <c r="O562" i="5"/>
  <c r="O563" i="5"/>
  <c r="O564" i="5"/>
  <c r="O565" i="5"/>
  <c r="O566" i="5"/>
  <c r="O567" i="5"/>
  <c r="O568" i="5"/>
  <c r="O569" i="5"/>
  <c r="O570" i="5"/>
  <c r="O571" i="5"/>
  <c r="O772" i="5"/>
  <c r="O773" i="5"/>
  <c r="O774" i="5"/>
  <c r="O775" i="5"/>
  <c r="O777" i="5"/>
  <c r="O778" i="5"/>
  <c r="O792" i="5"/>
  <c r="O795" i="5"/>
  <c r="O796" i="5"/>
  <c r="O797" i="5"/>
  <c r="O798" i="5"/>
  <c r="O799" i="5"/>
  <c r="O800" i="5"/>
  <c r="O801" i="5"/>
  <c r="O804" i="5"/>
  <c r="O805" i="5"/>
  <c r="O806" i="5"/>
  <c r="O807" i="5"/>
  <c r="O811" i="5"/>
  <c r="O813" i="5"/>
  <c r="O814" i="5"/>
  <c r="O817" i="5"/>
  <c r="O823" i="5"/>
  <c r="O824" i="5"/>
  <c r="O825" i="5"/>
  <c r="O776" i="5"/>
  <c r="O779" i="5"/>
  <c r="O794" i="5"/>
  <c r="O802" i="5"/>
  <c r="O803" i="5"/>
  <c r="O809" i="5"/>
  <c r="O810" i="5"/>
  <c r="O812" i="5"/>
  <c r="O815" i="5"/>
  <c r="O818" i="5"/>
  <c r="O820" i="5"/>
  <c r="O821" i="5"/>
  <c r="O822" i="5"/>
  <c r="O826" i="5"/>
  <c r="O816" i="5"/>
  <c r="O793" i="5"/>
  <c r="O808" i="5"/>
  <c r="O819" i="5"/>
  <c r="O780" i="5"/>
  <c r="O781" i="5"/>
  <c r="O782" i="5"/>
  <c r="O783" i="5"/>
  <c r="O784" i="5"/>
  <c r="O785" i="5"/>
  <c r="O786" i="5"/>
  <c r="O787" i="5"/>
  <c r="O788" i="5"/>
  <c r="O789" i="5"/>
  <c r="O790" i="5"/>
  <c r="O791" i="5"/>
  <c r="O882" i="5"/>
  <c r="O883" i="5"/>
  <c r="O884" i="5"/>
  <c r="O885" i="5"/>
  <c r="O887" i="5"/>
  <c r="O888" i="5"/>
  <c r="O902" i="5"/>
  <c r="O905" i="5"/>
  <c r="O906" i="5"/>
  <c r="O907" i="5"/>
  <c r="O908" i="5"/>
  <c r="O909" i="5"/>
  <c r="O910" i="5"/>
  <c r="O911" i="5"/>
  <c r="O914" i="5"/>
  <c r="O915" i="5"/>
  <c r="O916" i="5"/>
  <c r="O917" i="5"/>
  <c r="O921" i="5"/>
  <c r="O923" i="5"/>
  <c r="O924" i="5"/>
  <c r="O927" i="5"/>
  <c r="O933" i="5"/>
  <c r="O934" i="5"/>
  <c r="O935" i="5"/>
  <c r="O886" i="5"/>
  <c r="O889" i="5"/>
  <c r="O904" i="5"/>
  <c r="O912" i="5"/>
  <c r="O913" i="5"/>
  <c r="O919" i="5"/>
  <c r="O920" i="5"/>
  <c r="O922" i="5"/>
  <c r="O925" i="5"/>
  <c r="O928" i="5"/>
  <c r="O930" i="5"/>
  <c r="O931" i="5"/>
  <c r="O932" i="5"/>
  <c r="O936" i="5"/>
  <c r="O926" i="5"/>
  <c r="O903" i="5"/>
  <c r="O918" i="5"/>
  <c r="O929" i="5"/>
  <c r="O890" i="5"/>
  <c r="O891" i="5"/>
  <c r="O892" i="5"/>
  <c r="O893" i="5"/>
  <c r="O894" i="5"/>
  <c r="O895" i="5"/>
  <c r="O896" i="5"/>
  <c r="O897" i="5"/>
  <c r="O898" i="5"/>
  <c r="O899" i="5"/>
  <c r="O900" i="5"/>
  <c r="O901" i="5"/>
  <c r="O1322" i="5"/>
  <c r="O1323" i="5"/>
  <c r="O1324" i="5"/>
  <c r="O1325" i="5"/>
  <c r="O1327" i="5"/>
  <c r="O1328" i="5"/>
  <c r="O1342" i="5"/>
  <c r="O1345" i="5"/>
  <c r="O1346" i="5"/>
  <c r="O1347" i="5"/>
  <c r="O1348" i="5"/>
  <c r="O1349" i="5"/>
  <c r="O1350" i="5"/>
  <c r="O1351" i="5"/>
  <c r="O1354" i="5"/>
  <c r="O1355" i="5"/>
  <c r="O1356" i="5"/>
  <c r="O1357" i="5"/>
  <c r="O1361" i="5"/>
  <c r="O1363" i="5"/>
  <c r="O1364" i="5"/>
  <c r="O1367" i="5"/>
  <c r="O1373" i="5"/>
  <c r="O1374" i="5"/>
  <c r="O1375" i="5"/>
  <c r="O1326" i="5"/>
  <c r="O1329" i="5"/>
  <c r="O1344" i="5"/>
  <c r="O1352" i="5"/>
  <c r="O1353" i="5"/>
  <c r="O1359" i="5"/>
  <c r="O1360" i="5"/>
  <c r="O1362" i="5"/>
  <c r="O1365" i="5"/>
  <c r="O1368" i="5"/>
  <c r="O1370" i="5"/>
  <c r="O1371" i="5"/>
  <c r="O1372" i="5"/>
  <c r="O1376" i="5"/>
  <c r="O1366" i="5"/>
  <c r="O1343" i="5"/>
  <c r="O1358" i="5"/>
  <c r="O1369" i="5"/>
  <c r="O1330" i="5"/>
  <c r="O1331" i="5"/>
  <c r="O1332" i="5"/>
  <c r="O1333" i="5"/>
  <c r="O1334" i="5"/>
  <c r="O1335" i="5"/>
  <c r="O1336" i="5"/>
  <c r="O1337" i="5"/>
  <c r="O1338" i="5"/>
  <c r="O1339" i="5"/>
  <c r="O1340" i="5"/>
  <c r="O1341" i="5"/>
  <c r="O992" i="5"/>
  <c r="O993" i="5"/>
  <c r="O994" i="5"/>
  <c r="O995" i="5"/>
  <c r="O997" i="5"/>
  <c r="O998" i="5"/>
  <c r="O1012" i="5"/>
  <c r="O1015" i="5"/>
  <c r="O1016" i="5"/>
  <c r="O1017" i="5"/>
  <c r="O1018" i="5"/>
  <c r="O1019" i="5"/>
  <c r="O1020" i="5"/>
  <c r="O1021" i="5"/>
  <c r="O1024" i="5"/>
  <c r="O1025" i="5"/>
  <c r="O1026" i="5"/>
  <c r="O1027" i="5"/>
  <c r="O1031" i="5"/>
  <c r="O1033" i="5"/>
  <c r="O1034" i="5"/>
  <c r="O1037" i="5"/>
  <c r="O1043" i="5"/>
  <c r="O1044" i="5"/>
  <c r="O1045" i="5"/>
  <c r="O996" i="5"/>
  <c r="O999" i="5"/>
  <c r="O1014" i="5"/>
  <c r="O1022" i="5"/>
  <c r="O1023" i="5"/>
  <c r="O1029" i="5"/>
  <c r="O1030" i="5"/>
  <c r="O1032" i="5"/>
  <c r="O1035" i="5"/>
  <c r="O1038" i="5"/>
  <c r="O1040" i="5"/>
  <c r="O1041" i="5"/>
  <c r="O1042" i="5"/>
  <c r="O1046" i="5"/>
  <c r="O1036" i="5"/>
  <c r="O1013" i="5"/>
  <c r="O1028" i="5"/>
  <c r="O1039" i="5"/>
  <c r="O1000" i="5"/>
  <c r="O1001" i="5"/>
  <c r="O1002" i="5"/>
  <c r="O1003" i="5"/>
  <c r="O1004" i="5"/>
  <c r="O1005" i="5"/>
  <c r="O1006" i="5"/>
  <c r="O1007" i="5"/>
  <c r="O1008" i="5"/>
  <c r="O1009" i="5"/>
  <c r="O1010" i="5"/>
  <c r="O1011" i="5"/>
  <c r="O1102" i="5"/>
  <c r="O1103" i="5"/>
  <c r="O1104" i="5"/>
  <c r="O1105" i="5"/>
  <c r="O1107" i="5"/>
  <c r="O1108" i="5"/>
  <c r="O1122" i="5"/>
  <c r="O1125" i="5"/>
  <c r="O1126" i="5"/>
  <c r="O1127" i="5"/>
  <c r="O1128" i="5"/>
  <c r="O1129" i="5"/>
  <c r="O1130" i="5"/>
  <c r="O1131" i="5"/>
  <c r="O1134" i="5"/>
  <c r="O1135" i="5"/>
  <c r="O1136" i="5"/>
  <c r="O1137" i="5"/>
  <c r="O1141" i="5"/>
  <c r="O1143" i="5"/>
  <c r="O1144" i="5"/>
  <c r="O1147" i="5"/>
  <c r="O1153" i="5"/>
  <c r="O1154" i="5"/>
  <c r="O1155" i="5"/>
  <c r="O1106" i="5"/>
  <c r="O1109" i="5"/>
  <c r="O1124" i="5"/>
  <c r="O1132" i="5"/>
  <c r="O1133" i="5"/>
  <c r="O1139" i="5"/>
  <c r="O1140" i="5"/>
  <c r="O1142" i="5"/>
  <c r="O1145" i="5"/>
  <c r="O1148" i="5"/>
  <c r="O1150" i="5"/>
  <c r="O1151" i="5"/>
  <c r="O1152" i="5"/>
  <c r="O1156" i="5"/>
  <c r="O1146" i="5"/>
  <c r="O1123" i="5"/>
  <c r="O1138" i="5"/>
  <c r="O1149" i="5"/>
  <c r="O1110" i="5"/>
  <c r="O1111" i="5"/>
  <c r="O1112" i="5"/>
  <c r="O1113" i="5"/>
  <c r="O1114" i="5"/>
  <c r="O1115" i="5"/>
  <c r="O1116" i="5"/>
  <c r="O1117" i="5"/>
  <c r="O1118" i="5"/>
  <c r="O1119" i="5"/>
  <c r="O1120" i="5"/>
  <c r="O1121" i="5"/>
  <c r="O1432" i="5"/>
  <c r="O1433" i="5"/>
  <c r="O1434" i="5"/>
  <c r="O1435" i="5"/>
  <c r="O1437" i="5"/>
  <c r="O1438" i="5"/>
  <c r="O1452" i="5"/>
  <c r="O1455" i="5"/>
  <c r="O1456" i="5"/>
  <c r="O1457" i="5"/>
  <c r="O1458" i="5"/>
  <c r="O1459" i="5"/>
  <c r="O1460" i="5"/>
  <c r="O1461" i="5"/>
  <c r="O1464" i="5"/>
  <c r="O1465" i="5"/>
  <c r="O1466" i="5"/>
  <c r="O1467" i="5"/>
  <c r="O1471" i="5"/>
  <c r="O1473" i="5"/>
  <c r="O1474" i="5"/>
  <c r="O1477" i="5"/>
  <c r="O1483" i="5"/>
  <c r="O1484" i="5"/>
  <c r="O1485" i="5"/>
  <c r="O1436" i="5"/>
  <c r="O1439" i="5"/>
  <c r="O1454" i="5"/>
  <c r="O1462" i="5"/>
  <c r="O1463" i="5"/>
  <c r="O1469" i="5"/>
  <c r="O1470" i="5"/>
  <c r="O1472" i="5"/>
  <c r="O1475" i="5"/>
  <c r="O1478" i="5"/>
  <c r="O1480" i="5"/>
  <c r="O1481" i="5"/>
  <c r="O1482" i="5"/>
  <c r="O1486" i="5"/>
  <c r="O1476" i="5"/>
  <c r="O1453" i="5"/>
  <c r="O1468" i="5"/>
  <c r="O1479" i="5"/>
  <c r="O1440" i="5"/>
  <c r="O1441" i="5"/>
  <c r="O1442" i="5"/>
  <c r="O1443" i="5"/>
  <c r="O1444" i="5"/>
  <c r="O1445" i="5"/>
  <c r="O1446" i="5"/>
  <c r="O1447" i="5"/>
  <c r="O1448" i="5"/>
  <c r="O1449" i="5"/>
  <c r="O1450" i="5"/>
  <c r="O1451" i="5"/>
  <c r="O1542" i="5"/>
  <c r="O1543" i="5"/>
  <c r="O1544" i="5"/>
  <c r="O1545" i="5"/>
  <c r="O1547" i="5"/>
  <c r="O1548" i="5"/>
  <c r="O1562" i="5"/>
  <c r="O1565" i="5"/>
  <c r="O1566" i="5"/>
  <c r="O1567" i="5"/>
  <c r="O1568" i="5"/>
  <c r="O1569" i="5"/>
  <c r="O1570" i="5"/>
  <c r="O1571" i="5"/>
  <c r="O1574" i="5"/>
  <c r="O1575" i="5"/>
  <c r="O1576" i="5"/>
  <c r="O1577" i="5"/>
  <c r="O1581" i="5"/>
  <c r="O1583" i="5"/>
  <c r="O1584" i="5"/>
  <c r="O1587" i="5"/>
  <c r="O1593" i="5"/>
  <c r="O1594" i="5"/>
  <c r="O1595" i="5"/>
  <c r="O1546" i="5"/>
  <c r="O1549" i="5"/>
  <c r="O1564" i="5"/>
  <c r="O1572" i="5"/>
  <c r="O1573" i="5"/>
  <c r="O1579" i="5"/>
  <c r="O1580" i="5"/>
  <c r="O1582" i="5"/>
  <c r="O1585" i="5"/>
  <c r="O1588" i="5"/>
  <c r="O1590" i="5"/>
  <c r="O1591" i="5"/>
  <c r="O1592" i="5"/>
  <c r="O1596" i="5"/>
  <c r="O1586" i="5"/>
  <c r="O1563" i="5"/>
  <c r="O1578" i="5"/>
  <c r="O1589" i="5"/>
  <c r="O1550" i="5"/>
  <c r="O1551" i="5"/>
  <c r="O1552" i="5"/>
  <c r="O1553" i="5"/>
  <c r="O1554" i="5"/>
  <c r="O1555" i="5"/>
  <c r="O1556" i="5"/>
  <c r="O1557" i="5"/>
  <c r="O1558" i="5"/>
  <c r="O1559" i="5"/>
  <c r="O1560" i="5"/>
  <c r="O1561" i="5"/>
  <c r="O1652" i="5"/>
  <c r="O1653" i="5"/>
  <c r="O1654" i="5"/>
  <c r="O1655" i="5"/>
  <c r="O1657" i="5"/>
  <c r="O1658" i="5"/>
  <c r="O1672" i="5"/>
  <c r="O1675" i="5"/>
  <c r="O1676" i="5"/>
  <c r="O1677" i="5"/>
  <c r="O1678" i="5"/>
  <c r="O1679" i="5"/>
  <c r="O1680" i="5"/>
  <c r="O1681" i="5"/>
  <c r="O1684" i="5"/>
  <c r="O1685" i="5"/>
  <c r="O1686" i="5"/>
  <c r="O1687" i="5"/>
  <c r="O1691" i="5"/>
  <c r="O1693" i="5"/>
  <c r="O1694" i="5"/>
  <c r="O1697" i="5"/>
  <c r="O1703" i="5"/>
  <c r="O1704" i="5"/>
  <c r="O1705" i="5"/>
  <c r="O1656" i="5"/>
  <c r="O1659" i="5"/>
  <c r="O1674" i="5"/>
  <c r="O1682" i="5"/>
  <c r="O1683" i="5"/>
  <c r="O1689" i="5"/>
  <c r="O1690" i="5"/>
  <c r="O1692" i="5"/>
  <c r="O1695" i="5"/>
  <c r="O1698" i="5"/>
  <c r="O1700" i="5"/>
  <c r="O1701" i="5"/>
  <c r="O1702" i="5"/>
  <c r="O1706" i="5"/>
  <c r="O1696" i="5"/>
  <c r="O1673" i="5"/>
  <c r="O1688" i="5"/>
  <c r="O1699" i="5"/>
  <c r="O1660" i="5"/>
  <c r="O1661" i="5"/>
  <c r="O1662" i="5"/>
  <c r="O1663" i="5"/>
  <c r="O1664" i="5"/>
  <c r="O1665" i="5"/>
  <c r="O1666" i="5"/>
  <c r="O1667" i="5"/>
  <c r="O1668" i="5"/>
  <c r="O1669" i="5"/>
  <c r="O1670" i="5"/>
  <c r="O1671" i="5"/>
  <c r="P223" i="5"/>
  <c r="P224" i="5"/>
  <c r="P225" i="5"/>
  <c r="P227" i="5"/>
  <c r="P228" i="5"/>
  <c r="P242" i="5"/>
  <c r="P245" i="5"/>
  <c r="P246" i="5"/>
  <c r="P247" i="5"/>
  <c r="P248" i="5"/>
  <c r="P249" i="5"/>
  <c r="P250" i="5"/>
  <c r="P251" i="5"/>
  <c r="P254" i="5"/>
  <c r="P255" i="5"/>
  <c r="P256" i="5"/>
  <c r="P257" i="5"/>
  <c r="P261" i="5"/>
  <c r="P263" i="5"/>
  <c r="P264" i="5"/>
  <c r="P267" i="5"/>
  <c r="P273" i="5"/>
  <c r="P274" i="5"/>
  <c r="P275" i="5"/>
  <c r="P226" i="5"/>
  <c r="P229" i="5"/>
  <c r="P244" i="5"/>
  <c r="P252" i="5"/>
  <c r="P253" i="5"/>
  <c r="P259" i="5"/>
  <c r="P260" i="5"/>
  <c r="P262" i="5"/>
  <c r="P265" i="5"/>
  <c r="P268" i="5"/>
  <c r="P270" i="5"/>
  <c r="P271" i="5"/>
  <c r="P272" i="5"/>
  <c r="P276" i="5"/>
  <c r="P266" i="5"/>
  <c r="P243" i="5"/>
  <c r="P258" i="5"/>
  <c r="P269" i="5"/>
  <c r="P230" i="5"/>
  <c r="P231" i="5"/>
  <c r="P232" i="5"/>
  <c r="P233" i="5"/>
  <c r="P234" i="5"/>
  <c r="P235" i="5"/>
  <c r="P236" i="5"/>
  <c r="P237" i="5"/>
  <c r="P238" i="5"/>
  <c r="P239" i="5"/>
  <c r="P240" i="5"/>
  <c r="P241" i="5"/>
  <c r="P332" i="5"/>
  <c r="P333" i="5"/>
  <c r="P334" i="5"/>
  <c r="P335" i="5"/>
  <c r="P337" i="5"/>
  <c r="P338" i="5"/>
  <c r="P352" i="5"/>
  <c r="P355" i="5"/>
  <c r="P356" i="5"/>
  <c r="P357" i="5"/>
  <c r="P358" i="5"/>
  <c r="P359" i="5"/>
  <c r="P360" i="5"/>
  <c r="P361" i="5"/>
  <c r="P364" i="5"/>
  <c r="P365" i="5"/>
  <c r="P366" i="5"/>
  <c r="P367" i="5"/>
  <c r="P371" i="5"/>
  <c r="P373" i="5"/>
  <c r="P374" i="5"/>
  <c r="P377" i="5"/>
  <c r="P383" i="5"/>
  <c r="P384" i="5"/>
  <c r="P385" i="5"/>
  <c r="P336" i="5"/>
  <c r="P339" i="5"/>
  <c r="P354" i="5"/>
  <c r="P362" i="5"/>
  <c r="P363" i="5"/>
  <c r="P369" i="5"/>
  <c r="P370" i="5"/>
  <c r="P372" i="5"/>
  <c r="P375" i="5"/>
  <c r="P378" i="5"/>
  <c r="P380" i="5"/>
  <c r="P381" i="5"/>
  <c r="P382" i="5"/>
  <c r="P386" i="5"/>
  <c r="P376" i="5"/>
  <c r="P353" i="5"/>
  <c r="P368" i="5"/>
  <c r="P379" i="5"/>
  <c r="P340" i="5"/>
  <c r="P341" i="5"/>
  <c r="P342" i="5"/>
  <c r="P343" i="5"/>
  <c r="P344" i="5"/>
  <c r="P345" i="5"/>
  <c r="P346" i="5"/>
  <c r="P347" i="5"/>
  <c r="P348" i="5"/>
  <c r="P349" i="5"/>
  <c r="P350" i="5"/>
  <c r="P351" i="5"/>
  <c r="P2" i="5"/>
  <c r="P3" i="5"/>
  <c r="P4" i="5"/>
  <c r="P5" i="5"/>
  <c r="P7" i="5"/>
  <c r="P8" i="5"/>
  <c r="P22" i="5"/>
  <c r="P25" i="5"/>
  <c r="P26" i="5"/>
  <c r="P27" i="5"/>
  <c r="P28" i="5"/>
  <c r="P29" i="5"/>
  <c r="P30" i="5"/>
  <c r="P31" i="5"/>
  <c r="P34" i="5"/>
  <c r="P35" i="5"/>
  <c r="P36" i="5"/>
  <c r="P37" i="5"/>
  <c r="P41" i="5"/>
  <c r="P43" i="5"/>
  <c r="P44" i="5"/>
  <c r="P47" i="5"/>
  <c r="P53" i="5"/>
  <c r="P54" i="5"/>
  <c r="P55" i="5"/>
  <c r="P6" i="5"/>
  <c r="P9" i="5"/>
  <c r="P24" i="5"/>
  <c r="P32" i="5"/>
  <c r="P33" i="5"/>
  <c r="P39" i="5"/>
  <c r="P40" i="5"/>
  <c r="P42" i="5"/>
  <c r="P45" i="5"/>
  <c r="P48" i="5"/>
  <c r="P50" i="5"/>
  <c r="P51" i="5"/>
  <c r="P52" i="5"/>
  <c r="P56" i="5"/>
  <c r="P46" i="5"/>
  <c r="P23" i="5"/>
  <c r="P38" i="5"/>
  <c r="P49" i="5"/>
  <c r="P10" i="5"/>
  <c r="P11" i="5"/>
  <c r="P12" i="5"/>
  <c r="P13" i="5"/>
  <c r="P14" i="5"/>
  <c r="P15" i="5"/>
  <c r="P16" i="5"/>
  <c r="P17" i="5"/>
  <c r="P18" i="5"/>
  <c r="P19" i="5"/>
  <c r="P20" i="5"/>
  <c r="P21" i="5"/>
  <c r="P112" i="5"/>
  <c r="P113" i="5"/>
  <c r="P114" i="5"/>
  <c r="P115" i="5"/>
  <c r="P117" i="5"/>
  <c r="P118" i="5"/>
  <c r="P132" i="5"/>
  <c r="P135" i="5"/>
  <c r="P136" i="5"/>
  <c r="P137" i="5"/>
  <c r="P138" i="5"/>
  <c r="P139" i="5"/>
  <c r="P140" i="5"/>
  <c r="P141" i="5"/>
  <c r="P144" i="5"/>
  <c r="P145" i="5"/>
  <c r="P146" i="5"/>
  <c r="P147" i="5"/>
  <c r="P151" i="5"/>
  <c r="P153" i="5"/>
  <c r="P154" i="5"/>
  <c r="P157" i="5"/>
  <c r="P163" i="5"/>
  <c r="P164" i="5"/>
  <c r="P165" i="5"/>
  <c r="P116" i="5"/>
  <c r="P119" i="5"/>
  <c r="P134" i="5"/>
  <c r="P142" i="5"/>
  <c r="P143" i="5"/>
  <c r="P149" i="5"/>
  <c r="P150" i="5"/>
  <c r="P152" i="5"/>
  <c r="P155" i="5"/>
  <c r="P158" i="5"/>
  <c r="P160" i="5"/>
  <c r="P161" i="5"/>
  <c r="P162" i="5"/>
  <c r="P166" i="5"/>
  <c r="P156" i="5"/>
  <c r="P133" i="5"/>
  <c r="P148" i="5"/>
  <c r="P159" i="5"/>
  <c r="P120" i="5"/>
  <c r="P121" i="5"/>
  <c r="P122" i="5"/>
  <c r="P123" i="5"/>
  <c r="P124" i="5"/>
  <c r="P125" i="5"/>
  <c r="P126" i="5"/>
  <c r="P127" i="5"/>
  <c r="P128" i="5"/>
  <c r="P129" i="5"/>
  <c r="P130" i="5"/>
  <c r="P131" i="5"/>
  <c r="P1212" i="5"/>
  <c r="P1213" i="5"/>
  <c r="P1214" i="5"/>
  <c r="P1215" i="5"/>
  <c r="P1217" i="5"/>
  <c r="P1218" i="5"/>
  <c r="P1232" i="5"/>
  <c r="P1235" i="5"/>
  <c r="P1236" i="5"/>
  <c r="P1237" i="5"/>
  <c r="P1238" i="5"/>
  <c r="P1239" i="5"/>
  <c r="P1240" i="5"/>
  <c r="P1241" i="5"/>
  <c r="P1244" i="5"/>
  <c r="P1245" i="5"/>
  <c r="P1246" i="5"/>
  <c r="P1247" i="5"/>
  <c r="P1251" i="5"/>
  <c r="P1253" i="5"/>
  <c r="P1254" i="5"/>
  <c r="P1257" i="5"/>
  <c r="P1263" i="5"/>
  <c r="P1264" i="5"/>
  <c r="P1265" i="5"/>
  <c r="P1216" i="5"/>
  <c r="P1219" i="5"/>
  <c r="P1234" i="5"/>
  <c r="P1242" i="5"/>
  <c r="P1243" i="5"/>
  <c r="P1249" i="5"/>
  <c r="P1250" i="5"/>
  <c r="P1252" i="5"/>
  <c r="P1255" i="5"/>
  <c r="P1258" i="5"/>
  <c r="P1260" i="5"/>
  <c r="P1261" i="5"/>
  <c r="P1262" i="5"/>
  <c r="P1266" i="5"/>
  <c r="P1256" i="5"/>
  <c r="P1233" i="5"/>
  <c r="P1248" i="5"/>
  <c r="P1259" i="5"/>
  <c r="P1220" i="5"/>
  <c r="P1221" i="5"/>
  <c r="P1222" i="5"/>
  <c r="P1223" i="5"/>
  <c r="P1224" i="5"/>
  <c r="P1225" i="5"/>
  <c r="P1226" i="5"/>
  <c r="P1227" i="5"/>
  <c r="P1228" i="5"/>
  <c r="P1229" i="5"/>
  <c r="P1230" i="5"/>
  <c r="P1231" i="5"/>
  <c r="P662" i="5"/>
  <c r="P663" i="5"/>
  <c r="P664" i="5"/>
  <c r="P665" i="5"/>
  <c r="P667" i="5"/>
  <c r="P668" i="5"/>
  <c r="P682" i="5"/>
  <c r="P685" i="5"/>
  <c r="P686" i="5"/>
  <c r="P687" i="5"/>
  <c r="P688" i="5"/>
  <c r="P689" i="5"/>
  <c r="P690" i="5"/>
  <c r="P691" i="5"/>
  <c r="P694" i="5"/>
  <c r="P695" i="5"/>
  <c r="P696" i="5"/>
  <c r="P697" i="5"/>
  <c r="P701" i="5"/>
  <c r="P703" i="5"/>
  <c r="P704" i="5"/>
  <c r="P707" i="5"/>
  <c r="P713" i="5"/>
  <c r="P714" i="5"/>
  <c r="P715" i="5"/>
  <c r="P666" i="5"/>
  <c r="P669" i="5"/>
  <c r="P684" i="5"/>
  <c r="P692" i="5"/>
  <c r="P693" i="5"/>
  <c r="P699" i="5"/>
  <c r="P700" i="5"/>
  <c r="P702" i="5"/>
  <c r="P705" i="5"/>
  <c r="P708" i="5"/>
  <c r="P710" i="5"/>
  <c r="P711" i="5"/>
  <c r="P712" i="5"/>
  <c r="P716" i="5"/>
  <c r="P706" i="5"/>
  <c r="P683" i="5"/>
  <c r="P698" i="5"/>
  <c r="P709" i="5"/>
  <c r="P670" i="5"/>
  <c r="P671" i="5"/>
  <c r="P672" i="5"/>
  <c r="P673" i="5"/>
  <c r="P674" i="5"/>
  <c r="P675" i="5"/>
  <c r="P676" i="5"/>
  <c r="P677" i="5"/>
  <c r="P678" i="5"/>
  <c r="P679" i="5"/>
  <c r="P680" i="5"/>
  <c r="P681" i="5"/>
  <c r="P442" i="5"/>
  <c r="P443" i="5"/>
  <c r="P444" i="5"/>
  <c r="P445" i="5"/>
  <c r="P447" i="5"/>
  <c r="P448" i="5"/>
  <c r="P462" i="5"/>
  <c r="P465" i="5"/>
  <c r="P466" i="5"/>
  <c r="P467" i="5"/>
  <c r="P468" i="5"/>
  <c r="P469" i="5"/>
  <c r="P470" i="5"/>
  <c r="P471" i="5"/>
  <c r="P474" i="5"/>
  <c r="P475" i="5"/>
  <c r="P476" i="5"/>
  <c r="P477" i="5"/>
  <c r="P481" i="5"/>
  <c r="P483" i="5"/>
  <c r="P484" i="5"/>
  <c r="P487" i="5"/>
  <c r="P493" i="5"/>
  <c r="P494" i="5"/>
  <c r="P495" i="5"/>
  <c r="P446" i="5"/>
  <c r="P449" i="5"/>
  <c r="P464" i="5"/>
  <c r="P472" i="5"/>
  <c r="P473" i="5"/>
  <c r="P479" i="5"/>
  <c r="P480" i="5"/>
  <c r="P482" i="5"/>
  <c r="P485" i="5"/>
  <c r="P488" i="5"/>
  <c r="P490" i="5"/>
  <c r="P491" i="5"/>
  <c r="P492" i="5"/>
  <c r="P496" i="5"/>
  <c r="P486" i="5"/>
  <c r="P463" i="5"/>
  <c r="P478" i="5"/>
  <c r="P489" i="5"/>
  <c r="P450" i="5"/>
  <c r="P451" i="5"/>
  <c r="P452" i="5"/>
  <c r="P453" i="5"/>
  <c r="P454" i="5"/>
  <c r="P455" i="5"/>
  <c r="P456" i="5"/>
  <c r="P457" i="5"/>
  <c r="P458" i="5"/>
  <c r="P459" i="5"/>
  <c r="P460" i="5"/>
  <c r="P461" i="5"/>
  <c r="P552" i="5"/>
  <c r="P553" i="5"/>
  <c r="P554" i="5"/>
  <c r="P555" i="5"/>
  <c r="P557" i="5"/>
  <c r="P558" i="5"/>
  <c r="P572" i="5"/>
  <c r="P575" i="5"/>
  <c r="P576" i="5"/>
  <c r="P577" i="5"/>
  <c r="P578" i="5"/>
  <c r="P579" i="5"/>
  <c r="P580" i="5"/>
  <c r="P581" i="5"/>
  <c r="P584" i="5"/>
  <c r="P585" i="5"/>
  <c r="P586" i="5"/>
  <c r="P587" i="5"/>
  <c r="P591" i="5"/>
  <c r="P593" i="5"/>
  <c r="P594" i="5"/>
  <c r="P597" i="5"/>
  <c r="P603" i="5"/>
  <c r="P604" i="5"/>
  <c r="P605" i="5"/>
  <c r="P556" i="5"/>
  <c r="P559" i="5"/>
  <c r="P574" i="5"/>
  <c r="P582" i="5"/>
  <c r="P583" i="5"/>
  <c r="P589" i="5"/>
  <c r="P590" i="5"/>
  <c r="P592" i="5"/>
  <c r="P595" i="5"/>
  <c r="P598" i="5"/>
  <c r="P600" i="5"/>
  <c r="P601" i="5"/>
  <c r="P602" i="5"/>
  <c r="P606" i="5"/>
  <c r="P596" i="5"/>
  <c r="P573" i="5"/>
  <c r="P588" i="5"/>
  <c r="P599" i="5"/>
  <c r="P560" i="5"/>
  <c r="P561" i="5"/>
  <c r="P562" i="5"/>
  <c r="P563" i="5"/>
  <c r="P564" i="5"/>
  <c r="P565" i="5"/>
  <c r="P566" i="5"/>
  <c r="P567" i="5"/>
  <c r="P568" i="5"/>
  <c r="P569" i="5"/>
  <c r="P570" i="5"/>
  <c r="P571" i="5"/>
  <c r="P772" i="5"/>
  <c r="P773" i="5"/>
  <c r="P774" i="5"/>
  <c r="P775" i="5"/>
  <c r="P777" i="5"/>
  <c r="P778" i="5"/>
  <c r="P792" i="5"/>
  <c r="P795" i="5"/>
  <c r="P796" i="5"/>
  <c r="P797" i="5"/>
  <c r="P798" i="5"/>
  <c r="P799" i="5"/>
  <c r="P800" i="5"/>
  <c r="P801" i="5"/>
  <c r="P804" i="5"/>
  <c r="P805" i="5"/>
  <c r="P806" i="5"/>
  <c r="P807" i="5"/>
  <c r="P811" i="5"/>
  <c r="P813" i="5"/>
  <c r="P814" i="5"/>
  <c r="P817" i="5"/>
  <c r="P823" i="5"/>
  <c r="P824" i="5"/>
  <c r="P825" i="5"/>
  <c r="P776" i="5"/>
  <c r="P779" i="5"/>
  <c r="P794" i="5"/>
  <c r="P802" i="5"/>
  <c r="P803" i="5"/>
  <c r="P809" i="5"/>
  <c r="P810" i="5"/>
  <c r="P812" i="5"/>
  <c r="P815" i="5"/>
  <c r="P818" i="5"/>
  <c r="P820" i="5"/>
  <c r="P821" i="5"/>
  <c r="P822" i="5"/>
  <c r="P826" i="5"/>
  <c r="P816" i="5"/>
  <c r="P793" i="5"/>
  <c r="P808" i="5"/>
  <c r="P819" i="5"/>
  <c r="P780" i="5"/>
  <c r="P781" i="5"/>
  <c r="P782" i="5"/>
  <c r="P783" i="5"/>
  <c r="P784" i="5"/>
  <c r="P785" i="5"/>
  <c r="P786" i="5"/>
  <c r="P787" i="5"/>
  <c r="P788" i="5"/>
  <c r="P789" i="5"/>
  <c r="P790" i="5"/>
  <c r="P791" i="5"/>
  <c r="P882" i="5"/>
  <c r="P883" i="5"/>
  <c r="P884" i="5"/>
  <c r="P885" i="5"/>
  <c r="P887" i="5"/>
  <c r="P888" i="5"/>
  <c r="P902" i="5"/>
  <c r="P905" i="5"/>
  <c r="P906" i="5"/>
  <c r="P907" i="5"/>
  <c r="P908" i="5"/>
  <c r="P909" i="5"/>
  <c r="P910" i="5"/>
  <c r="P911" i="5"/>
  <c r="P914" i="5"/>
  <c r="P915" i="5"/>
  <c r="P916" i="5"/>
  <c r="P917" i="5"/>
  <c r="P921" i="5"/>
  <c r="P923" i="5"/>
  <c r="P924" i="5"/>
  <c r="P927" i="5"/>
  <c r="P933" i="5"/>
  <c r="P934" i="5"/>
  <c r="P935" i="5"/>
  <c r="P886" i="5"/>
  <c r="P889" i="5"/>
  <c r="P904" i="5"/>
  <c r="P912" i="5"/>
  <c r="P913" i="5"/>
  <c r="P919" i="5"/>
  <c r="P920" i="5"/>
  <c r="P922" i="5"/>
  <c r="P925" i="5"/>
  <c r="P928" i="5"/>
  <c r="P930" i="5"/>
  <c r="P931" i="5"/>
  <c r="P932" i="5"/>
  <c r="P936" i="5"/>
  <c r="P926" i="5"/>
  <c r="P903" i="5"/>
  <c r="P918" i="5"/>
  <c r="P929" i="5"/>
  <c r="P890" i="5"/>
  <c r="P891" i="5"/>
  <c r="P892" i="5"/>
  <c r="P893" i="5"/>
  <c r="P894" i="5"/>
  <c r="P895" i="5"/>
  <c r="P896" i="5"/>
  <c r="P897" i="5"/>
  <c r="P898" i="5"/>
  <c r="P899" i="5"/>
  <c r="P900" i="5"/>
  <c r="P901" i="5"/>
  <c r="P1322" i="5"/>
  <c r="P1323" i="5"/>
  <c r="P1324" i="5"/>
  <c r="P1325" i="5"/>
  <c r="P1327" i="5"/>
  <c r="P1328" i="5"/>
  <c r="P1342" i="5"/>
  <c r="P1345" i="5"/>
  <c r="P1346" i="5"/>
  <c r="P1347" i="5"/>
  <c r="P1348" i="5"/>
  <c r="P1349" i="5"/>
  <c r="P1350" i="5"/>
  <c r="P1351" i="5"/>
  <c r="P1354" i="5"/>
  <c r="P1355" i="5"/>
  <c r="P1356" i="5"/>
  <c r="P1357" i="5"/>
  <c r="P1361" i="5"/>
  <c r="P1363" i="5"/>
  <c r="P1364" i="5"/>
  <c r="P1367" i="5"/>
  <c r="P1373" i="5"/>
  <c r="P1374" i="5"/>
  <c r="P1375" i="5"/>
  <c r="P1326" i="5"/>
  <c r="P1329" i="5"/>
  <c r="P1344" i="5"/>
  <c r="P1352" i="5"/>
  <c r="P1353" i="5"/>
  <c r="P1359" i="5"/>
  <c r="P1360" i="5"/>
  <c r="P1362" i="5"/>
  <c r="P1365" i="5"/>
  <c r="P1368" i="5"/>
  <c r="P1370" i="5"/>
  <c r="P1371" i="5"/>
  <c r="P1372" i="5"/>
  <c r="P1376" i="5"/>
  <c r="P1366" i="5"/>
  <c r="P1343" i="5"/>
  <c r="P1358" i="5"/>
  <c r="P1369" i="5"/>
  <c r="P1330" i="5"/>
  <c r="P1331" i="5"/>
  <c r="P1332" i="5"/>
  <c r="P1333" i="5"/>
  <c r="P1334" i="5"/>
  <c r="P1335" i="5"/>
  <c r="P1336" i="5"/>
  <c r="P1337" i="5"/>
  <c r="P1338" i="5"/>
  <c r="P1339" i="5"/>
  <c r="P1340" i="5"/>
  <c r="P1341" i="5"/>
  <c r="P992" i="5"/>
  <c r="P993" i="5"/>
  <c r="P994" i="5"/>
  <c r="P995" i="5"/>
  <c r="P997" i="5"/>
  <c r="P998" i="5"/>
  <c r="P1012" i="5"/>
  <c r="P1015" i="5"/>
  <c r="P1016" i="5"/>
  <c r="P1017" i="5"/>
  <c r="P1018" i="5"/>
  <c r="P1019" i="5"/>
  <c r="P1020" i="5"/>
  <c r="P1021" i="5"/>
  <c r="P1024" i="5"/>
  <c r="P1025" i="5"/>
  <c r="P1026" i="5"/>
  <c r="P1027" i="5"/>
  <c r="P1031" i="5"/>
  <c r="P1033" i="5"/>
  <c r="P1034" i="5"/>
  <c r="P1037" i="5"/>
  <c r="P1043" i="5"/>
  <c r="P1044" i="5"/>
  <c r="P1045" i="5"/>
  <c r="P996" i="5"/>
  <c r="P999" i="5"/>
  <c r="P1014" i="5"/>
  <c r="P1022" i="5"/>
  <c r="P1023" i="5"/>
  <c r="P1029" i="5"/>
  <c r="P1030" i="5"/>
  <c r="P1032" i="5"/>
  <c r="P1035" i="5"/>
  <c r="P1038" i="5"/>
  <c r="P1040" i="5"/>
  <c r="P1041" i="5"/>
  <c r="P1042" i="5"/>
  <c r="P1046" i="5"/>
  <c r="P1036" i="5"/>
  <c r="P1013" i="5"/>
  <c r="P1028" i="5"/>
  <c r="P1039" i="5"/>
  <c r="P1000" i="5"/>
  <c r="P1001" i="5"/>
  <c r="P1002" i="5"/>
  <c r="P1003" i="5"/>
  <c r="P1004" i="5"/>
  <c r="P1005" i="5"/>
  <c r="P1006" i="5"/>
  <c r="P1007" i="5"/>
  <c r="P1008" i="5"/>
  <c r="P1009" i="5"/>
  <c r="P1010" i="5"/>
  <c r="P1011" i="5"/>
  <c r="P1102" i="5"/>
  <c r="P1103" i="5"/>
  <c r="P1104" i="5"/>
  <c r="P1105" i="5"/>
  <c r="P1107" i="5"/>
  <c r="P1108" i="5"/>
  <c r="P1122" i="5"/>
  <c r="P1125" i="5"/>
  <c r="P1126" i="5"/>
  <c r="P1127" i="5"/>
  <c r="P1128" i="5"/>
  <c r="P1129" i="5"/>
  <c r="P1130" i="5"/>
  <c r="P1131" i="5"/>
  <c r="P1134" i="5"/>
  <c r="P1135" i="5"/>
  <c r="P1136" i="5"/>
  <c r="P1137" i="5"/>
  <c r="P1141" i="5"/>
  <c r="P1143" i="5"/>
  <c r="P1144" i="5"/>
  <c r="P1147" i="5"/>
  <c r="P1153" i="5"/>
  <c r="P1154" i="5"/>
  <c r="P1155" i="5"/>
  <c r="P1106" i="5"/>
  <c r="P1109" i="5"/>
  <c r="P1124" i="5"/>
  <c r="P1132" i="5"/>
  <c r="P1133" i="5"/>
  <c r="P1139" i="5"/>
  <c r="P1140" i="5"/>
  <c r="P1142" i="5"/>
  <c r="P1145" i="5"/>
  <c r="P1148" i="5"/>
  <c r="P1150" i="5"/>
  <c r="P1151" i="5"/>
  <c r="P1152" i="5"/>
  <c r="P1156" i="5"/>
  <c r="P1146" i="5"/>
  <c r="P1123" i="5"/>
  <c r="P1138" i="5"/>
  <c r="P1149" i="5"/>
  <c r="P1110" i="5"/>
  <c r="P1111" i="5"/>
  <c r="P1112" i="5"/>
  <c r="P1113" i="5"/>
  <c r="P1114" i="5"/>
  <c r="P1115" i="5"/>
  <c r="P1116" i="5"/>
  <c r="P1117" i="5"/>
  <c r="P1118" i="5"/>
  <c r="P1119" i="5"/>
  <c r="P1120" i="5"/>
  <c r="P1121" i="5"/>
  <c r="P1432" i="5"/>
  <c r="P1433" i="5"/>
  <c r="P1434" i="5"/>
  <c r="P1435" i="5"/>
  <c r="P1437" i="5"/>
  <c r="P1438" i="5"/>
  <c r="P1452" i="5"/>
  <c r="P1455" i="5"/>
  <c r="P1456" i="5"/>
  <c r="P1457" i="5"/>
  <c r="P1458" i="5"/>
  <c r="P1459" i="5"/>
  <c r="P1460" i="5"/>
  <c r="P1461" i="5"/>
  <c r="P1464" i="5"/>
  <c r="P1465" i="5"/>
  <c r="P1466" i="5"/>
  <c r="P1467" i="5"/>
  <c r="P1471" i="5"/>
  <c r="P1473" i="5"/>
  <c r="P1474" i="5"/>
  <c r="P1477" i="5"/>
  <c r="P1483" i="5"/>
  <c r="P1484" i="5"/>
  <c r="P1485" i="5"/>
  <c r="P1436" i="5"/>
  <c r="P1439" i="5"/>
  <c r="P1454" i="5"/>
  <c r="P1462" i="5"/>
  <c r="P1463" i="5"/>
  <c r="P1469" i="5"/>
  <c r="P1470" i="5"/>
  <c r="P1472" i="5"/>
  <c r="P1475" i="5"/>
  <c r="P1478" i="5"/>
  <c r="P1480" i="5"/>
  <c r="P1481" i="5"/>
  <c r="P1482" i="5"/>
  <c r="P1486" i="5"/>
  <c r="P1476" i="5"/>
  <c r="P1453" i="5"/>
  <c r="P1468" i="5"/>
  <c r="P1479" i="5"/>
  <c r="P1440" i="5"/>
  <c r="P1441" i="5"/>
  <c r="P1442" i="5"/>
  <c r="P1443" i="5"/>
  <c r="P1444" i="5"/>
  <c r="P1445" i="5"/>
  <c r="P1446" i="5"/>
  <c r="P1447" i="5"/>
  <c r="P1448" i="5"/>
  <c r="P1449" i="5"/>
  <c r="P1450" i="5"/>
  <c r="P1451" i="5"/>
  <c r="P1542" i="5"/>
  <c r="P1543" i="5"/>
  <c r="P1544" i="5"/>
  <c r="P1545" i="5"/>
  <c r="P1547" i="5"/>
  <c r="P1548" i="5"/>
  <c r="P1562" i="5"/>
  <c r="P1565" i="5"/>
  <c r="P1566" i="5"/>
  <c r="P1567" i="5"/>
  <c r="P1568" i="5"/>
  <c r="P1569" i="5"/>
  <c r="P1570" i="5"/>
  <c r="P1571" i="5"/>
  <c r="P1574" i="5"/>
  <c r="P1575" i="5"/>
  <c r="P1576" i="5"/>
  <c r="P1577" i="5"/>
  <c r="P1581" i="5"/>
  <c r="P1583" i="5"/>
  <c r="P1584" i="5"/>
  <c r="P1587" i="5"/>
  <c r="P1593" i="5"/>
  <c r="P1594" i="5"/>
  <c r="P1595" i="5"/>
  <c r="P1546" i="5"/>
  <c r="P1549" i="5"/>
  <c r="P1564" i="5"/>
  <c r="P1572" i="5"/>
  <c r="P1573" i="5"/>
  <c r="P1579" i="5"/>
  <c r="P1580" i="5"/>
  <c r="P1582" i="5"/>
  <c r="P1585" i="5"/>
  <c r="P1588" i="5"/>
  <c r="P1590" i="5"/>
  <c r="P1591" i="5"/>
  <c r="P1592" i="5"/>
  <c r="P1596" i="5"/>
  <c r="P1586" i="5"/>
  <c r="P1563" i="5"/>
  <c r="P1578" i="5"/>
  <c r="P1589" i="5"/>
  <c r="P1550" i="5"/>
  <c r="P1551" i="5"/>
  <c r="P1552" i="5"/>
  <c r="P1553" i="5"/>
  <c r="P1554" i="5"/>
  <c r="P1555" i="5"/>
  <c r="P1556" i="5"/>
  <c r="P1557" i="5"/>
  <c r="P1558" i="5"/>
  <c r="P1559" i="5"/>
  <c r="P1560" i="5"/>
  <c r="P1561" i="5"/>
  <c r="P1652" i="5"/>
  <c r="P1653" i="5"/>
  <c r="P1654" i="5"/>
  <c r="P1655" i="5"/>
  <c r="P1657" i="5"/>
  <c r="P1658" i="5"/>
  <c r="P1672" i="5"/>
  <c r="P1675" i="5"/>
  <c r="P1676" i="5"/>
  <c r="P1677" i="5"/>
  <c r="P1678" i="5"/>
  <c r="P1679" i="5"/>
  <c r="P1680" i="5"/>
  <c r="P1681" i="5"/>
  <c r="P1684" i="5"/>
  <c r="P1685" i="5"/>
  <c r="P1686" i="5"/>
  <c r="P1687" i="5"/>
  <c r="P1691" i="5"/>
  <c r="P1693" i="5"/>
  <c r="P1694" i="5"/>
  <c r="P1697" i="5"/>
  <c r="P1703" i="5"/>
  <c r="P1704" i="5"/>
  <c r="P1705" i="5"/>
  <c r="P1656" i="5"/>
  <c r="P1659" i="5"/>
  <c r="P1674" i="5"/>
  <c r="P1682" i="5"/>
  <c r="P1683" i="5"/>
  <c r="P1689" i="5"/>
  <c r="P1690" i="5"/>
  <c r="P1692" i="5"/>
  <c r="P1695" i="5"/>
  <c r="P1698" i="5"/>
  <c r="P1700" i="5"/>
  <c r="P1701" i="5"/>
  <c r="P1702" i="5"/>
  <c r="P1706" i="5"/>
  <c r="P1696" i="5"/>
  <c r="P1673" i="5"/>
  <c r="P1688" i="5"/>
  <c r="P1699" i="5"/>
  <c r="P1660" i="5"/>
  <c r="P1661" i="5"/>
  <c r="P1662" i="5"/>
  <c r="P1663" i="5"/>
  <c r="P1664" i="5"/>
  <c r="P1665" i="5"/>
  <c r="P1666" i="5"/>
  <c r="P1667" i="5"/>
  <c r="P1668" i="5"/>
  <c r="P1669" i="5"/>
  <c r="P1670" i="5"/>
  <c r="P1671" i="5"/>
  <c r="N18" i="5"/>
  <c r="N24" i="5"/>
  <c r="N29" i="5"/>
  <c r="N20" i="5"/>
  <c r="N17" i="5"/>
  <c r="N23" i="5"/>
  <c r="N52" i="5"/>
  <c r="N48" i="5"/>
  <c r="N55" i="5"/>
  <c r="N47" i="5"/>
  <c r="N41" i="5"/>
  <c r="N26" i="5"/>
  <c r="N8" i="5"/>
  <c r="N4" i="5"/>
  <c r="N46" i="5"/>
  <c r="N54" i="5"/>
  <c r="N25" i="5"/>
  <c r="N21" i="5"/>
  <c r="N11" i="5"/>
  <c r="N38" i="5"/>
  <c r="N56" i="5"/>
  <c r="N32" i="5"/>
  <c r="N6" i="5"/>
  <c r="N53" i="5"/>
  <c r="N30" i="5"/>
  <c r="N27" i="5"/>
  <c r="N22" i="5"/>
  <c r="N10" i="5"/>
  <c r="N50" i="5"/>
  <c r="N43" i="5"/>
  <c r="N5" i="5"/>
  <c r="N15" i="5"/>
  <c r="N12" i="5"/>
  <c r="N49" i="5"/>
  <c r="N42" i="5"/>
  <c r="N33" i="5"/>
  <c r="N9" i="5"/>
  <c r="N36" i="5"/>
  <c r="N31" i="5"/>
  <c r="N28" i="5"/>
  <c r="N2" i="5"/>
  <c r="N14" i="5"/>
  <c r="N40" i="5"/>
  <c r="N35" i="5"/>
  <c r="N19" i="5"/>
  <c r="N16" i="5"/>
  <c r="N13" i="5"/>
  <c r="N51" i="5"/>
  <c r="N45" i="5"/>
  <c r="N39" i="5"/>
  <c r="N44" i="5"/>
  <c r="N37" i="5"/>
  <c r="N34" i="5"/>
  <c r="N7" i="5"/>
  <c r="N3" i="5"/>
  <c r="G10" i="5" l="1"/>
  <c r="G46" i="5"/>
  <c r="G24" i="5"/>
  <c r="G35" i="5"/>
  <c r="G5" i="5"/>
  <c r="G21" i="5"/>
  <c r="G17" i="5"/>
  <c r="G13" i="5"/>
  <c r="G49" i="5"/>
  <c r="G56" i="5"/>
  <c r="G48" i="5"/>
  <c r="G39" i="5"/>
  <c r="G9" i="5"/>
  <c r="G53" i="5"/>
  <c r="G41" i="5"/>
  <c r="G34" i="5"/>
  <c r="G28" i="5"/>
  <c r="G22" i="5"/>
  <c r="G4" i="5"/>
  <c r="G18" i="5"/>
  <c r="G40" i="5"/>
  <c r="G43" i="5"/>
  <c r="G25" i="5"/>
  <c r="G20" i="5"/>
  <c r="G16" i="5"/>
  <c r="G12" i="5"/>
  <c r="G38" i="5"/>
  <c r="G52" i="5"/>
  <c r="G45" i="5"/>
  <c r="G33" i="5"/>
  <c r="G6" i="5"/>
  <c r="G47" i="5"/>
  <c r="G37" i="5"/>
  <c r="G31" i="5"/>
  <c r="G27" i="5"/>
  <c r="G8" i="5"/>
  <c r="G3" i="5"/>
  <c r="G14" i="5"/>
  <c r="G50" i="5"/>
  <c r="G54" i="5"/>
  <c r="G29" i="5"/>
  <c r="G19" i="5"/>
  <c r="G15" i="5"/>
  <c r="G11" i="5"/>
  <c r="G23" i="5"/>
  <c r="G51" i="5"/>
  <c r="G42" i="5"/>
  <c r="G32" i="5"/>
  <c r="G55" i="5"/>
  <c r="G44" i="5"/>
  <c r="G36" i="5"/>
  <c r="G30" i="5"/>
  <c r="G26" i="5"/>
  <c r="G7" i="5"/>
  <c r="G2" i="5"/>
  <c r="A1" i="22"/>
  <c r="E325" i="6" l="1"/>
  <c r="F325" i="6" s="1"/>
  <c r="AB17" i="13"/>
  <c r="AB18" i="13"/>
  <c r="AB19" i="13"/>
  <c r="AB16" i="13"/>
  <c r="Z21" i="13"/>
  <c r="AA19" i="13"/>
  <c r="AA18" i="13"/>
  <c r="AA17" i="13"/>
  <c r="AA16" i="13"/>
  <c r="W21" i="13"/>
  <c r="AE1" i="5" l="1"/>
  <c r="AC1" i="5"/>
  <c r="D11" i="22" l="1" a="1"/>
  <c r="D11" i="22" s="1"/>
  <c r="D14" i="22" a="1"/>
  <c r="D14" i="22" s="1"/>
  <c r="D18" i="22" a="1"/>
  <c r="D18" i="22" s="1"/>
  <c r="D21" i="22" a="1"/>
  <c r="D21" i="22" s="1"/>
  <c r="D25" i="22" a="1"/>
  <c r="D25" i="22" s="1"/>
  <c r="D28" i="22" a="1"/>
  <c r="D28" i="22" s="1"/>
  <c r="D32" i="22" a="1"/>
  <c r="D32" i="22" s="1"/>
  <c r="D35" i="22" a="1"/>
  <c r="D35" i="22" s="1"/>
  <c r="D39" i="22" a="1"/>
  <c r="D39" i="22" s="1"/>
  <c r="D46" i="22" a="1"/>
  <c r="D46" i="22" s="1"/>
  <c r="D50" i="22" a="1"/>
  <c r="D50" i="22" s="1"/>
  <c r="D53" i="22" a="1"/>
  <c r="D53" i="22" s="1"/>
  <c r="D57" i="22" a="1"/>
  <c r="D57" i="22" s="1"/>
  <c r="D60" i="22" a="1"/>
  <c r="D60" i="22" s="1"/>
  <c r="D64" i="22" a="1"/>
  <c r="D64" i="22" s="1"/>
  <c r="D67" i="22" a="1"/>
  <c r="D67" i="22" s="1"/>
  <c r="D71" i="22" a="1"/>
  <c r="D71" i="22" s="1"/>
  <c r="D78" i="22" a="1"/>
  <c r="D78" i="22" s="1"/>
  <c r="D82" i="22" a="1"/>
  <c r="D82" i="22" s="1"/>
  <c r="D85" i="22" a="1"/>
  <c r="D85" i="22" s="1"/>
  <c r="D89" i="22" a="1"/>
  <c r="D89" i="22" s="1"/>
  <c r="D92" i="22" a="1"/>
  <c r="D92" i="22" s="1"/>
  <c r="D96" i="22" a="1"/>
  <c r="D96" i="22" s="1"/>
  <c r="D99" i="22" a="1"/>
  <c r="D99" i="22" s="1"/>
  <c r="D103" i="22" a="1"/>
  <c r="D103" i="22" s="1"/>
  <c r="D110" i="22" a="1"/>
  <c r="D110" i="22" s="1"/>
  <c r="D114" i="22" a="1"/>
  <c r="D114" i="22" s="1"/>
  <c r="D117" i="22" a="1"/>
  <c r="D117" i="22" s="1"/>
  <c r="D121" i="22" a="1"/>
  <c r="D121" i="22" s="1"/>
  <c r="D124" i="22" a="1"/>
  <c r="D124" i="22" s="1"/>
  <c r="D128" i="22" a="1"/>
  <c r="D128" i="22" s="1"/>
  <c r="D134" i="22" a="1"/>
  <c r="D134" i="22" s="1"/>
  <c r="D138" i="22" a="1"/>
  <c r="D138" i="22" s="1"/>
  <c r="D141" i="22" a="1"/>
  <c r="D141" i="22" s="1"/>
  <c r="D145" i="22" a="1"/>
  <c r="D145" i="22" s="1"/>
  <c r="D148" i="22" a="1"/>
  <c r="D148" i="22" s="1"/>
  <c r="D152" i="22" a="1"/>
  <c r="D152" i="22" s="1"/>
  <c r="D155" i="22" a="1"/>
  <c r="D155" i="22" s="1"/>
  <c r="D158" i="22" a="1"/>
  <c r="D158" i="22" s="1"/>
  <c r="D161" i="22" a="1"/>
  <c r="D161" i="22" s="1"/>
  <c r="D164" i="22" a="1"/>
  <c r="D164" i="22" s="1"/>
  <c r="D167" i="22" a="1"/>
  <c r="D167" i="22" s="1"/>
  <c r="D170" i="22" a="1"/>
  <c r="D170" i="22" s="1"/>
  <c r="D176" i="22" a="1"/>
  <c r="D176" i="22" s="1"/>
  <c r="D179" i="22" a="1"/>
  <c r="D179" i="22" s="1"/>
  <c r="D182" i="22" a="1"/>
  <c r="D182" i="22" s="1"/>
  <c r="D189" i="22" a="1"/>
  <c r="D189" i="22" s="1"/>
  <c r="D193" i="22" a="1"/>
  <c r="D193" i="22" s="1"/>
  <c r="D196" i="22" a="1"/>
  <c r="D196" i="22" s="1"/>
  <c r="D200" i="22" a="1"/>
  <c r="D200" i="22" s="1"/>
  <c r="D203" i="22" a="1"/>
  <c r="D203" i="22" s="1"/>
  <c r="D207" i="22" a="1"/>
  <c r="D207" i="22" s="1"/>
  <c r="D210" i="22" a="1"/>
  <c r="D210" i="22" s="1"/>
  <c r="D214" i="22" a="1"/>
  <c r="D214" i="22" s="1"/>
  <c r="D221" i="22" a="1"/>
  <c r="D221" i="22" s="1"/>
  <c r="D225" i="22" a="1"/>
  <c r="D225" i="22" s="1"/>
  <c r="D228" i="22" a="1"/>
  <c r="D228" i="22" s="1"/>
  <c r="D232" i="22" a="1"/>
  <c r="D232" i="22" s="1"/>
  <c r="D235" i="22" a="1"/>
  <c r="D235" i="22" s="1"/>
  <c r="D239" i="22" a="1"/>
  <c r="D239" i="22" s="1"/>
  <c r="D242" i="22" a="1"/>
  <c r="D242" i="22" s="1"/>
  <c r="D246" i="22" a="1"/>
  <c r="D246" i="22" s="1"/>
  <c r="D253" i="22" a="1"/>
  <c r="D253" i="22" s="1"/>
  <c r="D257" i="22" a="1"/>
  <c r="D257" i="22" s="1"/>
  <c r="D260" i="22" a="1"/>
  <c r="D260" i="22" s="1"/>
  <c r="D264" i="22" a="1"/>
  <c r="D264" i="22" s="1"/>
  <c r="D267" i="22" a="1"/>
  <c r="D267" i="22" s="1"/>
  <c r="D271" i="22" a="1"/>
  <c r="D271" i="22" s="1"/>
  <c r="D274" i="22" a="1"/>
  <c r="D274" i="22" s="1"/>
  <c r="D278" i="22" a="1"/>
  <c r="D278" i="22" s="1"/>
  <c r="D285" i="22" a="1"/>
  <c r="D285" i="22" s="1"/>
  <c r="D12" i="22" a="1"/>
  <c r="D12" i="22" s="1"/>
  <c r="D15" i="22" a="1"/>
  <c r="D15" i="22" s="1"/>
  <c r="D22" i="22" a="1"/>
  <c r="D22" i="22" s="1"/>
  <c r="D26" i="22" a="1"/>
  <c r="D26" i="22" s="1"/>
  <c r="D29" i="22" a="1"/>
  <c r="D29" i="22" s="1"/>
  <c r="D33" i="22" a="1"/>
  <c r="D33" i="22" s="1"/>
  <c r="D36" i="22" a="1"/>
  <c r="D36" i="22" s="1"/>
  <c r="D40" i="22" a="1"/>
  <c r="D40" i="22" s="1"/>
  <c r="D43" i="22" a="1"/>
  <c r="D43" i="22" s="1"/>
  <c r="D47" i="22" a="1"/>
  <c r="D47" i="22" s="1"/>
  <c r="D54" i="22" a="1"/>
  <c r="D54" i="22" s="1"/>
  <c r="D58" i="22" a="1"/>
  <c r="D58" i="22" s="1"/>
  <c r="D61" i="22" a="1"/>
  <c r="D61" i="22" s="1"/>
  <c r="D65" i="22" a="1"/>
  <c r="D65" i="22" s="1"/>
  <c r="D68" i="22" a="1"/>
  <c r="D68" i="22" s="1"/>
  <c r="D72" i="22" a="1"/>
  <c r="D72" i="22" s="1"/>
  <c r="D75" i="22" a="1"/>
  <c r="D75" i="22" s="1"/>
  <c r="D79" i="22" a="1"/>
  <c r="D79" i="22" s="1"/>
  <c r="D86" i="22" a="1"/>
  <c r="D86" i="22" s="1"/>
  <c r="D90" i="22" a="1"/>
  <c r="D90" i="22" s="1"/>
  <c r="D93" i="22" a="1"/>
  <c r="D93" i="22" s="1"/>
  <c r="D97" i="22" a="1"/>
  <c r="D97" i="22" s="1"/>
  <c r="D100" i="22" a="1"/>
  <c r="D100" i="22" s="1"/>
  <c r="D104" i="22" a="1"/>
  <c r="D104" i="22" s="1"/>
  <c r="D107" i="22" a="1"/>
  <c r="D107" i="22" s="1"/>
  <c r="D111" i="22" a="1"/>
  <c r="D111" i="22" s="1"/>
  <c r="D118" i="22" a="1"/>
  <c r="D118" i="22" s="1"/>
  <c r="D122" i="22" a="1"/>
  <c r="D122" i="22" s="1"/>
  <c r="D125" i="22" a="1"/>
  <c r="D125" i="22" s="1"/>
  <c r="D131" i="22" a="1"/>
  <c r="D131" i="22" s="1"/>
  <c r="D135" i="22" a="1"/>
  <c r="D135" i="22" s="1"/>
  <c r="D142" i="22" a="1"/>
  <c r="D142" i="22" s="1"/>
  <c r="D146" i="22" a="1"/>
  <c r="D146" i="22" s="1"/>
  <c r="D149" i="22" a="1"/>
  <c r="D149" i="22" s="1"/>
  <c r="D153" i="22" a="1"/>
  <c r="D153" i="22" s="1"/>
  <c r="D156" i="22" a="1"/>
  <c r="D156" i="22" s="1"/>
  <c r="D159" i="22" a="1"/>
  <c r="D159" i="22" s="1"/>
  <c r="D162" i="22" a="1"/>
  <c r="D162" i="22" s="1"/>
  <c r="D168" i="22" a="1"/>
  <c r="D168" i="22" s="1"/>
  <c r="D173" i="22" a="1"/>
  <c r="D173" i="22" s="1"/>
  <c r="D177" i="22" a="1"/>
  <c r="D177" i="22" s="1"/>
  <c r="D180" i="22" a="1"/>
  <c r="D180" i="22" s="1"/>
  <c r="D183" i="22" a="1"/>
  <c r="D183" i="22" s="1"/>
  <c r="D186" i="22" a="1"/>
  <c r="D186" i="22" s="1"/>
  <c r="D190" i="22" a="1"/>
  <c r="D190" i="22" s="1"/>
  <c r="D197" i="22" a="1"/>
  <c r="D197" i="22" s="1"/>
  <c r="D201" i="22" a="1"/>
  <c r="D201" i="22" s="1"/>
  <c r="D204" i="22" a="1"/>
  <c r="D204" i="22" s="1"/>
  <c r="D208" i="22" a="1"/>
  <c r="D208" i="22" s="1"/>
  <c r="D211" i="22" a="1"/>
  <c r="D211" i="22" s="1"/>
  <c r="D215" i="22" a="1"/>
  <c r="D215" i="22" s="1"/>
  <c r="D218" i="22" a="1"/>
  <c r="D218" i="22" s="1"/>
  <c r="D222" i="22" a="1"/>
  <c r="D222" i="22" s="1"/>
  <c r="D229" i="22" a="1"/>
  <c r="D229" i="22" s="1"/>
  <c r="D233" i="22" a="1"/>
  <c r="D233" i="22" s="1"/>
  <c r="D236" i="22" a="1"/>
  <c r="D236" i="22" s="1"/>
  <c r="D240" i="22" a="1"/>
  <c r="D240" i="22" s="1"/>
  <c r="D243" i="22" a="1"/>
  <c r="D243" i="22" s="1"/>
  <c r="D247" i="22" a="1"/>
  <c r="D247" i="22" s="1"/>
  <c r="D250" i="22" a="1"/>
  <c r="D250" i="22" s="1"/>
  <c r="D254" i="22" a="1"/>
  <c r="D254" i="22" s="1"/>
  <c r="D261" i="22" a="1"/>
  <c r="D261" i="22" s="1"/>
  <c r="D265" i="22" a="1"/>
  <c r="D265" i="22" s="1"/>
  <c r="D268" i="22" a="1"/>
  <c r="D268" i="22" s="1"/>
  <c r="D272" i="22" a="1"/>
  <c r="D272" i="22" s="1"/>
  <c r="D275" i="22" a="1"/>
  <c r="D275" i="22" s="1"/>
  <c r="D279" i="22" a="1"/>
  <c r="D279" i="22" s="1"/>
  <c r="D282" i="22" a="1"/>
  <c r="D282" i="22" s="1"/>
  <c r="D286" i="22" a="1"/>
  <c r="D286" i="22" s="1"/>
  <c r="D293" i="22" a="1"/>
  <c r="D293" i="22" s="1"/>
  <c r="D297" i="22" a="1"/>
  <c r="D297" i="22" s="1"/>
  <c r="D300" i="22" a="1"/>
  <c r="D300" i="22" s="1"/>
  <c r="D304" i="22" a="1"/>
  <c r="D304" i="22" s="1"/>
  <c r="D16" i="22" a="1"/>
  <c r="D16" i="22" s="1"/>
  <c r="D19" i="22" a="1"/>
  <c r="D19" i="22" s="1"/>
  <c r="D23" i="22" a="1"/>
  <c r="D23" i="22" s="1"/>
  <c r="D30" i="22" a="1"/>
  <c r="D30" i="22" s="1"/>
  <c r="D34" i="22" a="1"/>
  <c r="D34" i="22" s="1"/>
  <c r="D37" i="22" a="1"/>
  <c r="D37" i="22" s="1"/>
  <c r="D41" i="22" a="1"/>
  <c r="D41" i="22" s="1"/>
  <c r="D44" i="22" a="1"/>
  <c r="D44" i="22" s="1"/>
  <c r="D48" i="22" a="1"/>
  <c r="D48" i="22" s="1"/>
  <c r="D51" i="22" a="1"/>
  <c r="D51" i="22" s="1"/>
  <c r="D55" i="22" a="1"/>
  <c r="D55" i="22" s="1"/>
  <c r="D62" i="22" a="1"/>
  <c r="D62" i="22" s="1"/>
  <c r="D66" i="22" a="1"/>
  <c r="D66" i="22" s="1"/>
  <c r="D69" i="22" a="1"/>
  <c r="D69" i="22" s="1"/>
  <c r="D73" i="22" a="1"/>
  <c r="D73" i="22" s="1"/>
  <c r="D76" i="22" a="1"/>
  <c r="D76" i="22" s="1"/>
  <c r="D80" i="22" a="1"/>
  <c r="D80" i="22" s="1"/>
  <c r="D83" i="22" a="1"/>
  <c r="D83" i="22" s="1"/>
  <c r="D87" i="22" a="1"/>
  <c r="D87" i="22" s="1"/>
  <c r="D94" i="22" a="1"/>
  <c r="D94" i="22" s="1"/>
  <c r="D98" i="22" a="1"/>
  <c r="D98" i="22" s="1"/>
  <c r="D101" i="22" a="1"/>
  <c r="D101" i="22" s="1"/>
  <c r="D105" i="22" a="1"/>
  <c r="D105" i="22" s="1"/>
  <c r="D108" i="22" a="1"/>
  <c r="D108" i="22" s="1"/>
  <c r="D112" i="22" a="1"/>
  <c r="D112" i="22" s="1"/>
  <c r="D115" i="22" a="1"/>
  <c r="D115" i="22" s="1"/>
  <c r="D119" i="22" a="1"/>
  <c r="D119" i="22" s="1"/>
  <c r="D126" i="22" a="1"/>
  <c r="D126" i="22" s="1"/>
  <c r="D129" i="22" a="1"/>
  <c r="D129" i="22" s="1"/>
  <c r="D132" i="22" a="1"/>
  <c r="D132" i="22" s="1"/>
  <c r="D136" i="22" a="1"/>
  <c r="D136" i="22" s="1"/>
  <c r="D139" i="22" a="1"/>
  <c r="D139" i="22" s="1"/>
  <c r="D143" i="22" a="1"/>
  <c r="D143" i="22" s="1"/>
  <c r="D150" i="22" a="1"/>
  <c r="D150" i="22" s="1"/>
  <c r="D154" i="22" a="1"/>
  <c r="D154" i="22" s="1"/>
  <c r="D160" i="22" a="1"/>
  <c r="D160" i="22" s="1"/>
  <c r="D165" i="22" a="1"/>
  <c r="D165" i="22" s="1"/>
  <c r="D171" i="22" a="1"/>
  <c r="D171" i="22" s="1"/>
  <c r="D174" i="22" a="1"/>
  <c r="D174" i="22" s="1"/>
  <c r="D178" i="22" a="1"/>
  <c r="D178" i="22" s="1"/>
  <c r="D184" i="22" a="1"/>
  <c r="D184" i="22" s="1"/>
  <c r="D187" i="22" a="1"/>
  <c r="D187" i="22" s="1"/>
  <c r="D191" i="22" a="1"/>
  <c r="D191" i="22" s="1"/>
  <c r="D194" i="22" a="1"/>
  <c r="D194" i="22" s="1"/>
  <c r="D198" i="22" a="1"/>
  <c r="D198" i="22" s="1"/>
  <c r="D205" i="22" a="1"/>
  <c r="D205" i="22" s="1"/>
  <c r="D209" i="22" a="1"/>
  <c r="D209" i="22" s="1"/>
  <c r="D212" i="22" a="1"/>
  <c r="D212" i="22" s="1"/>
  <c r="D216" i="22" a="1"/>
  <c r="D216" i="22" s="1"/>
  <c r="D219" i="22" a="1"/>
  <c r="D219" i="22" s="1"/>
  <c r="D223" i="22" a="1"/>
  <c r="D223" i="22" s="1"/>
  <c r="D226" i="22" a="1"/>
  <c r="D226" i="22" s="1"/>
  <c r="D230" i="22" a="1"/>
  <c r="D230" i="22" s="1"/>
  <c r="D237" i="22" a="1"/>
  <c r="D237" i="22" s="1"/>
  <c r="D241" i="22" a="1"/>
  <c r="D241" i="22" s="1"/>
  <c r="D244" i="22" a="1"/>
  <c r="D244" i="22" s="1"/>
  <c r="D248" i="22" a="1"/>
  <c r="D248" i="22" s="1"/>
  <c r="D251" i="22" a="1"/>
  <c r="D251" i="22" s="1"/>
  <c r="D255" i="22" a="1"/>
  <c r="D255" i="22" s="1"/>
  <c r="D258" i="22" a="1"/>
  <c r="D258" i="22" s="1"/>
  <c r="D262" i="22" a="1"/>
  <c r="D262" i="22" s="1"/>
  <c r="D269" i="22" a="1"/>
  <c r="D269" i="22" s="1"/>
  <c r="D273" i="22" a="1"/>
  <c r="D273" i="22" s="1"/>
  <c r="D276" i="22" a="1"/>
  <c r="D276" i="22" s="1"/>
  <c r="D280" i="22" a="1"/>
  <c r="D280" i="22" s="1"/>
  <c r="D283" i="22" a="1"/>
  <c r="D283" i="22" s="1"/>
  <c r="D287" i="22" a="1"/>
  <c r="D287" i="22" s="1"/>
  <c r="D290" i="22" a="1"/>
  <c r="D290" i="22" s="1"/>
  <c r="D294" i="22" a="1"/>
  <c r="D294" i="22" s="1"/>
  <c r="D301" i="22" a="1"/>
  <c r="D301" i="22" s="1"/>
  <c r="D305" i="22" a="1"/>
  <c r="D305" i="22" s="1"/>
  <c r="D13" i="22" a="1"/>
  <c r="D13" i="22" s="1"/>
  <c r="D27" i="22" a="1"/>
  <c r="D27" i="22" s="1"/>
  <c r="D42" i="22" a="1"/>
  <c r="D42" i="22" s="1"/>
  <c r="D56" i="22" a="1"/>
  <c r="D56" i="22" s="1"/>
  <c r="D70" i="22" a="1"/>
  <c r="D70" i="22" s="1"/>
  <c r="D84" i="22" a="1"/>
  <c r="D84" i="22" s="1"/>
  <c r="D113" i="22" a="1"/>
  <c r="D113" i="22" s="1"/>
  <c r="D127" i="22" a="1"/>
  <c r="D127" i="22" s="1"/>
  <c r="D140" i="22" a="1"/>
  <c r="D140" i="22" s="1"/>
  <c r="D166" i="22" a="1"/>
  <c r="D166" i="22" s="1"/>
  <c r="D192" i="22" a="1"/>
  <c r="D192" i="22" s="1"/>
  <c r="D206" i="22" a="1"/>
  <c r="D206" i="22" s="1"/>
  <c r="D220" i="22" a="1"/>
  <c r="D220" i="22" s="1"/>
  <c r="D234" i="22" a="1"/>
  <c r="D234" i="22" s="1"/>
  <c r="D249" i="22" a="1"/>
  <c r="D249" i="22" s="1"/>
  <c r="D263" i="22" a="1"/>
  <c r="D263" i="22" s="1"/>
  <c r="D277" i="22" a="1"/>
  <c r="D277" i="22" s="1"/>
  <c r="D289" i="22" a="1"/>
  <c r="D289" i="22" s="1"/>
  <c r="D296" i="22" a="1"/>
  <c r="D296" i="22" s="1"/>
  <c r="D303" i="22" a="1"/>
  <c r="D303" i="22" s="1"/>
  <c r="D308" i="22" a="1"/>
  <c r="D308" i="22" s="1"/>
  <c r="D312" i="22" a="1"/>
  <c r="D312" i="22" s="1"/>
  <c r="D315" i="22" a="1"/>
  <c r="D315" i="22" s="1"/>
  <c r="D321" i="22" a="1"/>
  <c r="D321" i="22" s="1"/>
  <c r="D327" i="22" a="1"/>
  <c r="D327" i="22" s="1"/>
  <c r="D331" i="22" a="1"/>
  <c r="D331" i="22" s="1"/>
  <c r="D334" i="22" a="1"/>
  <c r="D334" i="22" s="1"/>
  <c r="D337" i="22" a="1"/>
  <c r="D337" i="22" s="1"/>
  <c r="D343" i="22" a="1"/>
  <c r="D343" i="22" s="1"/>
  <c r="D347" i="22" a="1"/>
  <c r="D347" i="22" s="1"/>
  <c r="D350" i="22" a="1"/>
  <c r="D350" i="22" s="1"/>
  <c r="D353" i="22" a="1"/>
  <c r="D353" i="22" s="1"/>
  <c r="D360" i="22" a="1"/>
  <c r="D360" i="22" s="1"/>
  <c r="D363" i="22" a="1"/>
  <c r="D363" i="22" s="1"/>
  <c r="D366" i="22" a="1"/>
  <c r="D366" i="22" s="1"/>
  <c r="D369" i="22" a="1"/>
  <c r="D369" i="22" s="1"/>
  <c r="D376" i="22" a="1"/>
  <c r="D376" i="22" s="1"/>
  <c r="D379" i="22" a="1"/>
  <c r="D379" i="22" s="1"/>
  <c r="D382" i="22" a="1"/>
  <c r="D382" i="22" s="1"/>
  <c r="D385" i="22" a="1"/>
  <c r="D385" i="22" s="1"/>
  <c r="D392" i="22" a="1"/>
  <c r="D392" i="22" s="1"/>
  <c r="D395" i="22" a="1"/>
  <c r="D395" i="22" s="1"/>
  <c r="D398" i="22" a="1"/>
  <c r="D398" i="22" s="1"/>
  <c r="D401" i="22" a="1"/>
  <c r="D401" i="22" s="1"/>
  <c r="D408" i="22" a="1"/>
  <c r="D408" i="22" s="1"/>
  <c r="D411" i="22" a="1"/>
  <c r="D411" i="22" s="1"/>
  <c r="D414" i="22" a="1"/>
  <c r="D414" i="22" s="1"/>
  <c r="D417" i="22" a="1"/>
  <c r="D417" i="22" s="1"/>
  <c r="D424" i="22" a="1"/>
  <c r="D424" i="22" s="1"/>
  <c r="D427" i="22" a="1"/>
  <c r="D427" i="22" s="1"/>
  <c r="D430" i="22" a="1"/>
  <c r="D430" i="22" s="1"/>
  <c r="D433" i="22" a="1"/>
  <c r="D433" i="22" s="1"/>
  <c r="D440" i="22" a="1"/>
  <c r="D440" i="22" s="1"/>
  <c r="D443" i="22" a="1"/>
  <c r="D443" i="22" s="1"/>
  <c r="D446" i="22" a="1"/>
  <c r="D446" i="22" s="1"/>
  <c r="D449" i="22" a="1"/>
  <c r="D449" i="22" s="1"/>
  <c r="D456" i="22" a="1"/>
  <c r="D456" i="22" s="1"/>
  <c r="D459" i="22" a="1"/>
  <c r="D459" i="22" s="1"/>
  <c r="D462" i="22" a="1"/>
  <c r="D462" i="22" s="1"/>
  <c r="D465" i="22" a="1"/>
  <c r="D465" i="22" s="1"/>
  <c r="D472" i="22" a="1"/>
  <c r="D472" i="22" s="1"/>
  <c r="D475" i="22" a="1"/>
  <c r="D475" i="22" s="1"/>
  <c r="D478" i="22" a="1"/>
  <c r="D478" i="22" s="1"/>
  <c r="D481" i="22" a="1"/>
  <c r="D481" i="22" s="1"/>
  <c r="D488" i="22" a="1"/>
  <c r="D488" i="22" s="1"/>
  <c r="D491" i="22" a="1"/>
  <c r="D491" i="22" s="1"/>
  <c r="D494" i="22" a="1"/>
  <c r="D494" i="22" s="1"/>
  <c r="D17" i="22" a="1"/>
  <c r="D17" i="22" s="1"/>
  <c r="D31" i="22" a="1"/>
  <c r="D31" i="22" s="1"/>
  <c r="D45" i="22" a="1"/>
  <c r="D45" i="22" s="1"/>
  <c r="D59" i="22" a="1"/>
  <c r="D59" i="22" s="1"/>
  <c r="D74" i="22" a="1"/>
  <c r="D74" i="22" s="1"/>
  <c r="D88" i="22" a="1"/>
  <c r="D88" i="22" s="1"/>
  <c r="D102" i="22" a="1"/>
  <c r="D102" i="22" s="1"/>
  <c r="D116" i="22" a="1"/>
  <c r="D116" i="22" s="1"/>
  <c r="D130" i="22" a="1"/>
  <c r="D130" i="22" s="1"/>
  <c r="D144" i="22" a="1"/>
  <c r="D144" i="22" s="1"/>
  <c r="D157" i="22" a="1"/>
  <c r="D157" i="22" s="1"/>
  <c r="D169" i="22" a="1"/>
  <c r="D169" i="22" s="1"/>
  <c r="D181" i="22" a="1"/>
  <c r="D181" i="22" s="1"/>
  <c r="D195" i="22" a="1"/>
  <c r="D195" i="22" s="1"/>
  <c r="D224" i="22" a="1"/>
  <c r="D224" i="22" s="1"/>
  <c r="D238" i="22" a="1"/>
  <c r="D238" i="22" s="1"/>
  <c r="D252" i="22" a="1"/>
  <c r="D252" i="22" s="1"/>
  <c r="D266" i="22" a="1"/>
  <c r="D266" i="22" s="1"/>
  <c r="D281" i="22" a="1"/>
  <c r="D281" i="22" s="1"/>
  <c r="D291" i="22" a="1"/>
  <c r="D291" i="22" s="1"/>
  <c r="D298" i="22" a="1"/>
  <c r="D298" i="22" s="1"/>
  <c r="D309" i="22" a="1"/>
  <c r="D309" i="22" s="1"/>
  <c r="D313" i="22" a="1"/>
  <c r="D313" i="22" s="1"/>
  <c r="D316" i="22" a="1"/>
  <c r="D316" i="22" s="1"/>
  <c r="D319" i="22" a="1"/>
  <c r="D319" i="22" s="1"/>
  <c r="D322" i="22" a="1"/>
  <c r="D322" i="22" s="1"/>
  <c r="D325" i="22" a="1"/>
  <c r="D325" i="22" s="1"/>
  <c r="D328" i="22" a="1"/>
  <c r="D328" i="22" s="1"/>
  <c r="D332" i="22" a="1"/>
  <c r="D332" i="22" s="1"/>
  <c r="D338" i="22" a="1"/>
  <c r="D338" i="22" s="1"/>
  <c r="D341" i="22" a="1"/>
  <c r="D341" i="22" s="1"/>
  <c r="D344" i="22" a="1"/>
  <c r="D344" i="22" s="1"/>
  <c r="D348" i="22" a="1"/>
  <c r="D348" i="22" s="1"/>
  <c r="D351" i="22" a="1"/>
  <c r="D351" i="22" s="1"/>
  <c r="D354" i="22" a="1"/>
  <c r="D354" i="22" s="1"/>
  <c r="D357" i="22" a="1"/>
  <c r="D357" i="22" s="1"/>
  <c r="D364" i="22" a="1"/>
  <c r="D364" i="22" s="1"/>
  <c r="D367" i="22" a="1"/>
  <c r="D367" i="22" s="1"/>
  <c r="D370" i="22" a="1"/>
  <c r="D370" i="22" s="1"/>
  <c r="D373" i="22" a="1"/>
  <c r="D373" i="22" s="1"/>
  <c r="D380" i="22" a="1"/>
  <c r="D380" i="22" s="1"/>
  <c r="D383" i="22" a="1"/>
  <c r="D383" i="22" s="1"/>
  <c r="D386" i="22" a="1"/>
  <c r="D386" i="22" s="1"/>
  <c r="D389" i="22" a="1"/>
  <c r="D389" i="22" s="1"/>
  <c r="D396" i="22" a="1"/>
  <c r="D396" i="22" s="1"/>
  <c r="D399" i="22" a="1"/>
  <c r="D399" i="22" s="1"/>
  <c r="D402" i="22" a="1"/>
  <c r="D402" i="22" s="1"/>
  <c r="D405" i="22" a="1"/>
  <c r="D405" i="22" s="1"/>
  <c r="D412" i="22" a="1"/>
  <c r="D412" i="22" s="1"/>
  <c r="D415" i="22" a="1"/>
  <c r="D415" i="22" s="1"/>
  <c r="D418" i="22" a="1"/>
  <c r="D418" i="22" s="1"/>
  <c r="D421" i="22" a="1"/>
  <c r="D421" i="22" s="1"/>
  <c r="D428" i="22" a="1"/>
  <c r="D428" i="22" s="1"/>
  <c r="D431" i="22" a="1"/>
  <c r="D431" i="22" s="1"/>
  <c r="D434" i="22" a="1"/>
  <c r="D434" i="22" s="1"/>
  <c r="D437" i="22" a="1"/>
  <c r="D437" i="22" s="1"/>
  <c r="D444" i="22" a="1"/>
  <c r="D444" i="22" s="1"/>
  <c r="D447" i="22" a="1"/>
  <c r="D447" i="22" s="1"/>
  <c r="D450" i="22" a="1"/>
  <c r="D450" i="22" s="1"/>
  <c r="D453" i="22" a="1"/>
  <c r="D453" i="22" s="1"/>
  <c r="D460" i="22" a="1"/>
  <c r="D460" i="22" s="1"/>
  <c r="D463" i="22" a="1"/>
  <c r="D463" i="22" s="1"/>
  <c r="D466" i="22" a="1"/>
  <c r="D466" i="22" s="1"/>
  <c r="D469" i="22" a="1"/>
  <c r="D469" i="22" s="1"/>
  <c r="D476" i="22" a="1"/>
  <c r="D476" i="22" s="1"/>
  <c r="D479" i="22" a="1"/>
  <c r="D479" i="22" s="1"/>
  <c r="D482" i="22" a="1"/>
  <c r="D482" i="22" s="1"/>
  <c r="D485" i="22" a="1"/>
  <c r="D485" i="22" s="1"/>
  <c r="D492" i="22" a="1"/>
  <c r="D492" i="22" s="1"/>
  <c r="D495" i="22" a="1"/>
  <c r="D495" i="22" s="1"/>
  <c r="D498" i="22" a="1"/>
  <c r="D498" i="22" s="1"/>
  <c r="D20" i="22" a="1"/>
  <c r="D20" i="22" s="1"/>
  <c r="D49" i="22" a="1"/>
  <c r="D49" i="22" s="1"/>
  <c r="D63" i="22" a="1"/>
  <c r="D63" i="22" s="1"/>
  <c r="D77" i="22" a="1"/>
  <c r="D77" i="22" s="1"/>
  <c r="D91" i="22" a="1"/>
  <c r="D91" i="22" s="1"/>
  <c r="D106" i="22" a="1"/>
  <c r="D106" i="22" s="1"/>
  <c r="D120" i="22" a="1"/>
  <c r="D120" i="22" s="1"/>
  <c r="D133" i="22" a="1"/>
  <c r="D133" i="22" s="1"/>
  <c r="D147" i="22" a="1"/>
  <c r="D147" i="22" s="1"/>
  <c r="D172" i="22" a="1"/>
  <c r="D172" i="22" s="1"/>
  <c r="D185" i="22" a="1"/>
  <c r="D185" i="22" s="1"/>
  <c r="D199" i="22" a="1"/>
  <c r="D199" i="22" s="1"/>
  <c r="D213" i="22" a="1"/>
  <c r="D213" i="22" s="1"/>
  <c r="D227" i="22" a="1"/>
  <c r="D227" i="22" s="1"/>
  <c r="D256" i="22" a="1"/>
  <c r="D256" i="22" s="1"/>
  <c r="D270" i="22" a="1"/>
  <c r="D270" i="22" s="1"/>
  <c r="D284" i="22" a="1"/>
  <c r="D284" i="22" s="1"/>
  <c r="D292" i="22" a="1"/>
  <c r="D292" i="22" s="1"/>
  <c r="D299" i="22" a="1"/>
  <c r="D299" i="22" s="1"/>
  <c r="D306" i="22" a="1"/>
  <c r="D306" i="22" s="1"/>
  <c r="D310" i="22" a="1"/>
  <c r="D310" i="22" s="1"/>
  <c r="D317" i="22" a="1"/>
  <c r="D317" i="22" s="1"/>
  <c r="D320" i="22" a="1"/>
  <c r="D320" i="22" s="1"/>
  <c r="D323" i="22" a="1"/>
  <c r="D323" i="22" s="1"/>
  <c r="D326" i="22" a="1"/>
  <c r="D326" i="22" s="1"/>
  <c r="D329" i="22" a="1"/>
  <c r="D329" i="22" s="1"/>
  <c r="D335" i="22" a="1"/>
  <c r="D335" i="22" s="1"/>
  <c r="D339" i="22" a="1"/>
  <c r="D339" i="22" s="1"/>
  <c r="D342" i="22" a="1"/>
  <c r="D342" i="22" s="1"/>
  <c r="D345" i="22" a="1"/>
  <c r="D345" i="22" s="1"/>
  <c r="D352" i="22" a="1"/>
  <c r="D352" i="22" s="1"/>
  <c r="D355" i="22" a="1"/>
  <c r="D355" i="22" s="1"/>
  <c r="D358" i="22" a="1"/>
  <c r="D358" i="22" s="1"/>
  <c r="D361" i="22" a="1"/>
  <c r="D361" i="22" s="1"/>
  <c r="D368" i="22" a="1"/>
  <c r="D368" i="22" s="1"/>
  <c r="D371" i="22" a="1"/>
  <c r="D371" i="22" s="1"/>
  <c r="D374" i="22" a="1"/>
  <c r="D374" i="22" s="1"/>
  <c r="D377" i="22" a="1"/>
  <c r="D377" i="22" s="1"/>
  <c r="D384" i="22" a="1"/>
  <c r="D384" i="22" s="1"/>
  <c r="D387" i="22" a="1"/>
  <c r="D387" i="22" s="1"/>
  <c r="D390" i="22" a="1"/>
  <c r="D390" i="22" s="1"/>
  <c r="D393" i="22" a="1"/>
  <c r="D393" i="22" s="1"/>
  <c r="D400" i="22" a="1"/>
  <c r="D400" i="22" s="1"/>
  <c r="D403" i="22" a="1"/>
  <c r="D403" i="22" s="1"/>
  <c r="D406" i="22" a="1"/>
  <c r="D406" i="22" s="1"/>
  <c r="D409" i="22" a="1"/>
  <c r="D409" i="22" s="1"/>
  <c r="D416" i="22" a="1"/>
  <c r="D416" i="22" s="1"/>
  <c r="D419" i="22" a="1"/>
  <c r="D419" i="22" s="1"/>
  <c r="D422" i="22" a="1"/>
  <c r="D422" i="22" s="1"/>
  <c r="D425" i="22" a="1"/>
  <c r="D425" i="22" s="1"/>
  <c r="D432" i="22" a="1"/>
  <c r="D432" i="22" s="1"/>
  <c r="D435" i="22" a="1"/>
  <c r="D435" i="22" s="1"/>
  <c r="D438" i="22" a="1"/>
  <c r="D438" i="22" s="1"/>
  <c r="D441" i="22" a="1"/>
  <c r="D441" i="22" s="1"/>
  <c r="D448" i="22" a="1"/>
  <c r="D448" i="22" s="1"/>
  <c r="D451" i="22" a="1"/>
  <c r="D451" i="22" s="1"/>
  <c r="D454" i="22" a="1"/>
  <c r="D454" i="22" s="1"/>
  <c r="D457" i="22" a="1"/>
  <c r="D457" i="22" s="1"/>
  <c r="D464" i="22" a="1"/>
  <c r="D464" i="22" s="1"/>
  <c r="D467" i="22" a="1"/>
  <c r="D467" i="22" s="1"/>
  <c r="D470" i="22" a="1"/>
  <c r="D470" i="22" s="1"/>
  <c r="D473" i="22" a="1"/>
  <c r="D473" i="22" s="1"/>
  <c r="D480" i="22" a="1"/>
  <c r="D480" i="22" s="1"/>
  <c r="D483" i="22" a="1"/>
  <c r="D483" i="22" s="1"/>
  <c r="D486" i="22" a="1"/>
  <c r="D486" i="22" s="1"/>
  <c r="D489" i="22" a="1"/>
  <c r="D489" i="22" s="1"/>
  <c r="D496" i="22" a="1"/>
  <c r="D496" i="22" s="1"/>
  <c r="D499" i="22" a="1"/>
  <c r="D499" i="22" s="1"/>
  <c r="D502" i="22" a="1"/>
  <c r="D502" i="22" s="1"/>
  <c r="D505" i="22" a="1"/>
  <c r="D505" i="22" s="1"/>
  <c r="D24" i="22" a="1"/>
  <c r="D24" i="22" s="1"/>
  <c r="D38" i="22" a="1"/>
  <c r="D38" i="22" s="1"/>
  <c r="D52" i="22" a="1"/>
  <c r="D52" i="22" s="1"/>
  <c r="D81" i="22" a="1"/>
  <c r="D81" i="22" s="1"/>
  <c r="D95" i="22" a="1"/>
  <c r="D95" i="22" s="1"/>
  <c r="D109" i="22" a="1"/>
  <c r="D109" i="22" s="1"/>
  <c r="D123" i="22" a="1"/>
  <c r="D123" i="22" s="1"/>
  <c r="D137" i="22" a="1"/>
  <c r="D137" i="22" s="1"/>
  <c r="D151" i="22" a="1"/>
  <c r="D151" i="22" s="1"/>
  <c r="D163" i="22" a="1"/>
  <c r="D163" i="22" s="1"/>
  <c r="D175" i="22" a="1"/>
  <c r="D175" i="22" s="1"/>
  <c r="D188" i="22" a="1"/>
  <c r="D188" i="22" s="1"/>
  <c r="D202" i="22" a="1"/>
  <c r="D202" i="22" s="1"/>
  <c r="D217" i="22" a="1"/>
  <c r="D217" i="22" s="1"/>
  <c r="D231" i="22" a="1"/>
  <c r="D231" i="22" s="1"/>
  <c r="D245" i="22" a="1"/>
  <c r="D245" i="22" s="1"/>
  <c r="D259" i="22" a="1"/>
  <c r="D259" i="22" s="1"/>
  <c r="D288" i="22" a="1"/>
  <c r="D288" i="22" s="1"/>
  <c r="D295" i="22" a="1"/>
  <c r="D295" i="22" s="1"/>
  <c r="D302" i="22" a="1"/>
  <c r="D302" i="22" s="1"/>
  <c r="D307" i="22" a="1"/>
  <c r="D307" i="22" s="1"/>
  <c r="D311" i="22" a="1"/>
  <c r="D311" i="22" s="1"/>
  <c r="D314" i="22" a="1"/>
  <c r="D314" i="22" s="1"/>
  <c r="D318" i="22" a="1"/>
  <c r="D318" i="22" s="1"/>
  <c r="D324" i="22" a="1"/>
  <c r="D324" i="22" s="1"/>
  <c r="D330" i="22" a="1"/>
  <c r="D330" i="22" s="1"/>
  <c r="D333" i="22" a="1"/>
  <c r="D333" i="22" s="1"/>
  <c r="D336" i="22" a="1"/>
  <c r="D336" i="22" s="1"/>
  <c r="D340" i="22" a="1"/>
  <c r="D340" i="22" s="1"/>
  <c r="D346" i="22" a="1"/>
  <c r="D346" i="22" s="1"/>
  <c r="D349" i="22" a="1"/>
  <c r="D349" i="22" s="1"/>
  <c r="D356" i="22" a="1"/>
  <c r="D356" i="22" s="1"/>
  <c r="D359" i="22" a="1"/>
  <c r="D359" i="22" s="1"/>
  <c r="D362" i="22" a="1"/>
  <c r="D362" i="22" s="1"/>
  <c r="D365" i="22" a="1"/>
  <c r="D365" i="22" s="1"/>
  <c r="D372" i="22" a="1"/>
  <c r="D372" i="22" s="1"/>
  <c r="D375" i="22" a="1"/>
  <c r="D375" i="22" s="1"/>
  <c r="D378" i="22" a="1"/>
  <c r="D378" i="22" s="1"/>
  <c r="D381" i="22" a="1"/>
  <c r="D381" i="22" s="1"/>
  <c r="D388" i="22" a="1"/>
  <c r="D388" i="22" s="1"/>
  <c r="D391" i="22" a="1"/>
  <c r="D391" i="22" s="1"/>
  <c r="D394" i="22" a="1"/>
  <c r="D394" i="22" s="1"/>
  <c r="D397" i="22" a="1"/>
  <c r="D397" i="22" s="1"/>
  <c r="D404" i="22" a="1"/>
  <c r="D404" i="22" s="1"/>
  <c r="D407" i="22" a="1"/>
  <c r="D407" i="22" s="1"/>
  <c r="D410" i="22" a="1"/>
  <c r="D410" i="22" s="1"/>
  <c r="D413" i="22" a="1"/>
  <c r="D413" i="22" s="1"/>
  <c r="D420" i="22" a="1"/>
  <c r="D420" i="22" s="1"/>
  <c r="D423" i="22" a="1"/>
  <c r="D423" i="22" s="1"/>
  <c r="D426" i="22" a="1"/>
  <c r="D426" i="22" s="1"/>
  <c r="D429" i="22" a="1"/>
  <c r="D429" i="22" s="1"/>
  <c r="D436" i="22" a="1"/>
  <c r="D436" i="22" s="1"/>
  <c r="D439" i="22" a="1"/>
  <c r="D439" i="22" s="1"/>
  <c r="D442" i="22" a="1"/>
  <c r="D442" i="22" s="1"/>
  <c r="D445" i="22" a="1"/>
  <c r="D445" i="22" s="1"/>
  <c r="D452" i="22" a="1"/>
  <c r="D452" i="22" s="1"/>
  <c r="D455" i="22" a="1"/>
  <c r="D455" i="22" s="1"/>
  <c r="D458" i="22" a="1"/>
  <c r="D458" i="22" s="1"/>
  <c r="D461" i="22" a="1"/>
  <c r="D461" i="22" s="1"/>
  <c r="D468" i="22" a="1"/>
  <c r="D468" i="22" s="1"/>
  <c r="D471" i="22" a="1"/>
  <c r="D471" i="22" s="1"/>
  <c r="D474" i="22" a="1"/>
  <c r="D474" i="22" s="1"/>
  <c r="D477" i="22" a="1"/>
  <c r="D477" i="22" s="1"/>
  <c r="D484" i="22" a="1"/>
  <c r="D484" i="22" s="1"/>
  <c r="D487" i="22" a="1"/>
  <c r="D487" i="22" s="1"/>
  <c r="D490" i="22" a="1"/>
  <c r="D490" i="22" s="1"/>
  <c r="D493" i="22" a="1"/>
  <c r="D493" i="22" s="1"/>
  <c r="D500" i="22" a="1"/>
  <c r="D500" i="22" s="1"/>
  <c r="D497" i="22" a="1"/>
  <c r="D497" i="22" s="1"/>
  <c r="D504" i="22" a="1"/>
  <c r="D504" i="22" s="1"/>
  <c r="D508" i="22" a="1"/>
  <c r="D508" i="22" s="1"/>
  <c r="D511" i="22" a="1"/>
  <c r="D511" i="22" s="1"/>
  <c r="D514" i="22" a="1"/>
  <c r="D514" i="22" s="1"/>
  <c r="D517" i="22" a="1"/>
  <c r="D517" i="22" s="1"/>
  <c r="D524" i="22" a="1"/>
  <c r="D524" i="22" s="1"/>
  <c r="D527" i="22" a="1"/>
  <c r="D527" i="22" s="1"/>
  <c r="D530" i="22" a="1"/>
  <c r="D530" i="22" s="1"/>
  <c r="D533" i="22" a="1"/>
  <c r="D533" i="22" s="1"/>
  <c r="D540" i="22" a="1"/>
  <c r="D540" i="22" s="1"/>
  <c r="D543" i="22" a="1"/>
  <c r="D543" i="22" s="1"/>
  <c r="D546" i="22" a="1"/>
  <c r="D546" i="22" s="1"/>
  <c r="D549" i="22" a="1"/>
  <c r="D549" i="22" s="1"/>
  <c r="D556" i="22" a="1"/>
  <c r="D556" i="22" s="1"/>
  <c r="D559" i="22" a="1"/>
  <c r="D559" i="22" s="1"/>
  <c r="D562" i="22" a="1"/>
  <c r="D562" i="22" s="1"/>
  <c r="D565" i="22" a="1"/>
  <c r="D565" i="22" s="1"/>
  <c r="D572" i="22" a="1"/>
  <c r="D572" i="22" s="1"/>
  <c r="D575" i="22" a="1"/>
  <c r="D575" i="22" s="1"/>
  <c r="D578" i="22" a="1"/>
  <c r="D578" i="22" s="1"/>
  <c r="D581" i="22" a="1"/>
  <c r="D581" i="22" s="1"/>
  <c r="D588" i="22" a="1"/>
  <c r="D588" i="22" s="1"/>
  <c r="D591" i="22" a="1"/>
  <c r="D591" i="22" s="1"/>
  <c r="D594" i="22" a="1"/>
  <c r="D594" i="22" s="1"/>
  <c r="D597" i="22" a="1"/>
  <c r="D597" i="22" s="1"/>
  <c r="D604" i="22" a="1"/>
  <c r="D604" i="22" s="1"/>
  <c r="D607" i="22" a="1"/>
  <c r="D607" i="22" s="1"/>
  <c r="D610" i="22" a="1"/>
  <c r="D610" i="22" s="1"/>
  <c r="D613" i="22" a="1"/>
  <c r="D613" i="22" s="1"/>
  <c r="D620" i="22" a="1"/>
  <c r="D620" i="22" s="1"/>
  <c r="D623" i="22" a="1"/>
  <c r="D623" i="22" s="1"/>
  <c r="D626" i="22" a="1"/>
  <c r="D626" i="22" s="1"/>
  <c r="D629" i="22" a="1"/>
  <c r="D629" i="22" s="1"/>
  <c r="D636" i="22" a="1"/>
  <c r="D636" i="22" s="1"/>
  <c r="D639" i="22" a="1"/>
  <c r="D639" i="22" s="1"/>
  <c r="D642" i="22" a="1"/>
  <c r="D642" i="22" s="1"/>
  <c r="D645" i="22" a="1"/>
  <c r="D645" i="22" s="1"/>
  <c r="D652" i="22" a="1"/>
  <c r="D652" i="22" s="1"/>
  <c r="D655" i="22" a="1"/>
  <c r="D655" i="22" s="1"/>
  <c r="D658" i="22" a="1"/>
  <c r="D658" i="22" s="1"/>
  <c r="D661" i="22" a="1"/>
  <c r="D661" i="22" s="1"/>
  <c r="D668" i="22" a="1"/>
  <c r="D668" i="22" s="1"/>
  <c r="D671" i="22" a="1"/>
  <c r="D671" i="22" s="1"/>
  <c r="D674" i="22" a="1"/>
  <c r="D674" i="22" s="1"/>
  <c r="D677" i="22" a="1"/>
  <c r="D677" i="22" s="1"/>
  <c r="D684" i="22" a="1"/>
  <c r="D684" i="22" s="1"/>
  <c r="D687" i="22" a="1"/>
  <c r="D687" i="22" s="1"/>
  <c r="D690" i="22" a="1"/>
  <c r="D690" i="22" s="1"/>
  <c r="D693" i="22" a="1"/>
  <c r="D693" i="22" s="1"/>
  <c r="D700" i="22" a="1"/>
  <c r="D700" i="22" s="1"/>
  <c r="D703" i="22" a="1"/>
  <c r="D703" i="22" s="1"/>
  <c r="D706" i="22" a="1"/>
  <c r="D706" i="22" s="1"/>
  <c r="D709" i="22" a="1"/>
  <c r="D709" i="22" s="1"/>
  <c r="D716" i="22" a="1"/>
  <c r="D716" i="22" s="1"/>
  <c r="D719" i="22" a="1"/>
  <c r="D719" i="22" s="1"/>
  <c r="D722" i="22" a="1"/>
  <c r="D722" i="22" s="1"/>
  <c r="D725" i="22" a="1"/>
  <c r="D725" i="22" s="1"/>
  <c r="D732" i="22" a="1"/>
  <c r="D732" i="22" s="1"/>
  <c r="D735" i="22" a="1"/>
  <c r="D735" i="22" s="1"/>
  <c r="D738" i="22" a="1"/>
  <c r="D738" i="22" s="1"/>
  <c r="D741" i="22" a="1"/>
  <c r="D741" i="22" s="1"/>
  <c r="D748" i="22" a="1"/>
  <c r="D748" i="22" s="1"/>
  <c r="D751" i="22" a="1"/>
  <c r="D751" i="22" s="1"/>
  <c r="D754" i="22" a="1"/>
  <c r="D754" i="22" s="1"/>
  <c r="D757" i="22" a="1"/>
  <c r="D757" i="22" s="1"/>
  <c r="D764" i="22" a="1"/>
  <c r="D764" i="22" s="1"/>
  <c r="D512" i="22" a="1"/>
  <c r="D512" i="22" s="1"/>
  <c r="D515" i="22" a="1"/>
  <c r="D515" i="22" s="1"/>
  <c r="D518" i="22" a="1"/>
  <c r="D518" i="22" s="1"/>
  <c r="D521" i="22" a="1"/>
  <c r="D521" i="22" s="1"/>
  <c r="D528" i="22" a="1"/>
  <c r="D528" i="22" s="1"/>
  <c r="D531" i="22" a="1"/>
  <c r="D531" i="22" s="1"/>
  <c r="D534" i="22" a="1"/>
  <c r="D534" i="22" s="1"/>
  <c r="D537" i="22" a="1"/>
  <c r="D537" i="22" s="1"/>
  <c r="D544" i="22" a="1"/>
  <c r="D544" i="22" s="1"/>
  <c r="D547" i="22" a="1"/>
  <c r="D547" i="22" s="1"/>
  <c r="D550" i="22" a="1"/>
  <c r="D550" i="22" s="1"/>
  <c r="D553" i="22" a="1"/>
  <c r="D553" i="22" s="1"/>
  <c r="D560" i="22" a="1"/>
  <c r="D560" i="22" s="1"/>
  <c r="D563" i="22" a="1"/>
  <c r="D563" i="22" s="1"/>
  <c r="D566" i="22" a="1"/>
  <c r="D566" i="22" s="1"/>
  <c r="D569" i="22" a="1"/>
  <c r="D569" i="22" s="1"/>
  <c r="D576" i="22" a="1"/>
  <c r="D576" i="22" s="1"/>
  <c r="D579" i="22" a="1"/>
  <c r="D579" i="22" s="1"/>
  <c r="D582" i="22" a="1"/>
  <c r="D582" i="22" s="1"/>
  <c r="D585" i="22" a="1"/>
  <c r="D585" i="22" s="1"/>
  <c r="D592" i="22" a="1"/>
  <c r="D592" i="22" s="1"/>
  <c r="D595" i="22" a="1"/>
  <c r="D595" i="22" s="1"/>
  <c r="D598" i="22" a="1"/>
  <c r="D598" i="22" s="1"/>
  <c r="D601" i="22" a="1"/>
  <c r="D601" i="22" s="1"/>
  <c r="D608" i="22" a="1"/>
  <c r="D608" i="22" s="1"/>
  <c r="D611" i="22" a="1"/>
  <c r="D611" i="22" s="1"/>
  <c r="D614" i="22" a="1"/>
  <c r="D614" i="22" s="1"/>
  <c r="D617" i="22" a="1"/>
  <c r="D617" i="22" s="1"/>
  <c r="D624" i="22" a="1"/>
  <c r="D624" i="22" s="1"/>
  <c r="D627" i="22" a="1"/>
  <c r="D627" i="22" s="1"/>
  <c r="D630" i="22" a="1"/>
  <c r="D630" i="22" s="1"/>
  <c r="D633" i="22" a="1"/>
  <c r="D633" i="22" s="1"/>
  <c r="D640" i="22" a="1"/>
  <c r="D640" i="22" s="1"/>
  <c r="D643" i="22" a="1"/>
  <c r="D643" i="22" s="1"/>
  <c r="D646" i="22" a="1"/>
  <c r="D646" i="22" s="1"/>
  <c r="D649" i="22" a="1"/>
  <c r="D649" i="22" s="1"/>
  <c r="D656" i="22" a="1"/>
  <c r="D656" i="22" s="1"/>
  <c r="D659" i="22" a="1"/>
  <c r="D659" i="22" s="1"/>
  <c r="D662" i="22" a="1"/>
  <c r="D662" i="22" s="1"/>
  <c r="D665" i="22" a="1"/>
  <c r="D665" i="22" s="1"/>
  <c r="D672" i="22" a="1"/>
  <c r="D672" i="22" s="1"/>
  <c r="D675" i="22" a="1"/>
  <c r="D675" i="22" s="1"/>
  <c r="D678" i="22" a="1"/>
  <c r="D678" i="22" s="1"/>
  <c r="D681" i="22" a="1"/>
  <c r="D681" i="22" s="1"/>
  <c r="D688" i="22" a="1"/>
  <c r="D688" i="22" s="1"/>
  <c r="D691" i="22" a="1"/>
  <c r="D691" i="22" s="1"/>
  <c r="D694" i="22" a="1"/>
  <c r="D694" i="22" s="1"/>
  <c r="D697" i="22" a="1"/>
  <c r="D697" i="22" s="1"/>
  <c r="D704" i="22" a="1"/>
  <c r="D704" i="22" s="1"/>
  <c r="D707" i="22" a="1"/>
  <c r="D707" i="22" s="1"/>
  <c r="D710" i="22" a="1"/>
  <c r="D710" i="22" s="1"/>
  <c r="D713" i="22" a="1"/>
  <c r="D713" i="22" s="1"/>
  <c r="D720" i="22" a="1"/>
  <c r="D720" i="22" s="1"/>
  <c r="D723" i="22" a="1"/>
  <c r="D723" i="22" s="1"/>
  <c r="D726" i="22" a="1"/>
  <c r="D726" i="22" s="1"/>
  <c r="D729" i="22" a="1"/>
  <c r="D729" i="22" s="1"/>
  <c r="D736" i="22" a="1"/>
  <c r="D736" i="22" s="1"/>
  <c r="D739" i="22" a="1"/>
  <c r="D739" i="22" s="1"/>
  <c r="D742" i="22" a="1"/>
  <c r="D742" i="22" s="1"/>
  <c r="D745" i="22" a="1"/>
  <c r="D745" i="22" s="1"/>
  <c r="D752" i="22" a="1"/>
  <c r="D752" i="22" s="1"/>
  <c r="D755" i="22" a="1"/>
  <c r="D755" i="22" s="1"/>
  <c r="D758" i="22" a="1"/>
  <c r="D758" i="22" s="1"/>
  <c r="D761" i="22" a="1"/>
  <c r="D761" i="22" s="1"/>
  <c r="D799" i="22" a="1"/>
  <c r="D799" i="22" s="1"/>
  <c r="D804" i="22" a="1"/>
  <c r="D804" i="22" s="1"/>
  <c r="D807" i="22" a="1"/>
  <c r="D807" i="22" s="1"/>
  <c r="D501" i="22" a="1"/>
  <c r="D501" i="22" s="1"/>
  <c r="D506" i="22" a="1"/>
  <c r="D506" i="22" s="1"/>
  <c r="D509" i="22" a="1"/>
  <c r="D509" i="22" s="1"/>
  <c r="D516" i="22" a="1"/>
  <c r="D516" i="22" s="1"/>
  <c r="D519" i="22" a="1"/>
  <c r="D519" i="22" s="1"/>
  <c r="D522" i="22" a="1"/>
  <c r="D522" i="22" s="1"/>
  <c r="D525" i="22" a="1"/>
  <c r="D525" i="22" s="1"/>
  <c r="D532" i="22" a="1"/>
  <c r="D532" i="22" s="1"/>
  <c r="D535" i="22" a="1"/>
  <c r="D535" i="22" s="1"/>
  <c r="D538" i="22" a="1"/>
  <c r="D538" i="22" s="1"/>
  <c r="D541" i="22" a="1"/>
  <c r="D541" i="22" s="1"/>
  <c r="D548" i="22" a="1"/>
  <c r="D548" i="22" s="1"/>
  <c r="D551" i="22" a="1"/>
  <c r="D551" i="22" s="1"/>
  <c r="D554" i="22" a="1"/>
  <c r="D554" i="22" s="1"/>
  <c r="D557" i="22" a="1"/>
  <c r="D557" i="22" s="1"/>
  <c r="D564" i="22" a="1"/>
  <c r="D564" i="22" s="1"/>
  <c r="D567" i="22" a="1"/>
  <c r="D567" i="22" s="1"/>
  <c r="D570" i="22" a="1"/>
  <c r="D570" i="22" s="1"/>
  <c r="D573" i="22" a="1"/>
  <c r="D573" i="22" s="1"/>
  <c r="D580" i="22" a="1"/>
  <c r="D580" i="22" s="1"/>
  <c r="D583" i="22" a="1"/>
  <c r="D583" i="22" s="1"/>
  <c r="D586" i="22" a="1"/>
  <c r="D586" i="22" s="1"/>
  <c r="D589" i="22" a="1"/>
  <c r="D589" i="22" s="1"/>
  <c r="D596" i="22" a="1"/>
  <c r="D596" i="22" s="1"/>
  <c r="D599" i="22" a="1"/>
  <c r="D599" i="22" s="1"/>
  <c r="D602" i="22" a="1"/>
  <c r="D602" i="22" s="1"/>
  <c r="D605" i="22" a="1"/>
  <c r="D605" i="22" s="1"/>
  <c r="D612" i="22" a="1"/>
  <c r="D612" i="22" s="1"/>
  <c r="D615" i="22" a="1"/>
  <c r="D615" i="22" s="1"/>
  <c r="D618" i="22" a="1"/>
  <c r="D618" i="22" s="1"/>
  <c r="D621" i="22" a="1"/>
  <c r="D621" i="22" s="1"/>
  <c r="D628" i="22" a="1"/>
  <c r="D628" i="22" s="1"/>
  <c r="D631" i="22" a="1"/>
  <c r="D631" i="22" s="1"/>
  <c r="D634" i="22" a="1"/>
  <c r="D634" i="22" s="1"/>
  <c r="D637" i="22" a="1"/>
  <c r="D637" i="22" s="1"/>
  <c r="D644" i="22" a="1"/>
  <c r="D644" i="22" s="1"/>
  <c r="D647" i="22" a="1"/>
  <c r="D647" i="22" s="1"/>
  <c r="D650" i="22" a="1"/>
  <c r="D650" i="22" s="1"/>
  <c r="D653" i="22" a="1"/>
  <c r="D653" i="22" s="1"/>
  <c r="D660" i="22" a="1"/>
  <c r="D660" i="22" s="1"/>
  <c r="D663" i="22" a="1"/>
  <c r="D663" i="22" s="1"/>
  <c r="D666" i="22" a="1"/>
  <c r="D666" i="22" s="1"/>
  <c r="D669" i="22" a="1"/>
  <c r="D669" i="22" s="1"/>
  <c r="D676" i="22" a="1"/>
  <c r="D676" i="22" s="1"/>
  <c r="D679" i="22" a="1"/>
  <c r="D679" i="22" s="1"/>
  <c r="D682" i="22" a="1"/>
  <c r="D682" i="22" s="1"/>
  <c r="D685" i="22" a="1"/>
  <c r="D685" i="22" s="1"/>
  <c r="D692" i="22" a="1"/>
  <c r="D692" i="22" s="1"/>
  <c r="D695" i="22" a="1"/>
  <c r="D695" i="22" s="1"/>
  <c r="D698" i="22" a="1"/>
  <c r="D698" i="22" s="1"/>
  <c r="D701" i="22" a="1"/>
  <c r="D701" i="22" s="1"/>
  <c r="D708" i="22" a="1"/>
  <c r="D708" i="22" s="1"/>
  <c r="D711" i="22" a="1"/>
  <c r="D711" i="22" s="1"/>
  <c r="D714" i="22" a="1"/>
  <c r="D714" i="22" s="1"/>
  <c r="D717" i="22" a="1"/>
  <c r="D717" i="22" s="1"/>
  <c r="D724" i="22" a="1"/>
  <c r="D724" i="22" s="1"/>
  <c r="D727" i="22" a="1"/>
  <c r="D727" i="22" s="1"/>
  <c r="D730" i="22" a="1"/>
  <c r="D730" i="22" s="1"/>
  <c r="D733" i="22" a="1"/>
  <c r="D733" i="22" s="1"/>
  <c r="D740" i="22" a="1"/>
  <c r="D740" i="22" s="1"/>
  <c r="D743" i="22" a="1"/>
  <c r="D743" i="22" s="1"/>
  <c r="D746" i="22" a="1"/>
  <c r="D746" i="22" s="1"/>
  <c r="D749" i="22" a="1"/>
  <c r="D749" i="22" s="1"/>
  <c r="D756" i="22" a="1"/>
  <c r="D756" i="22" s="1"/>
  <c r="D759" i="22" a="1"/>
  <c r="D759" i="22" s="1"/>
  <c r="D762" i="22" a="1"/>
  <c r="D762" i="22" s="1"/>
  <c r="D765" i="22" a="1"/>
  <c r="D765" i="22" s="1"/>
  <c r="D503" i="22" a="1"/>
  <c r="D503" i="22" s="1"/>
  <c r="D507" i="22" a="1"/>
  <c r="D507" i="22" s="1"/>
  <c r="D510" i="22" a="1"/>
  <c r="D510" i="22" s="1"/>
  <c r="D513" i="22" a="1"/>
  <c r="D513" i="22" s="1"/>
  <c r="D520" i="22" a="1"/>
  <c r="D520" i="22" s="1"/>
  <c r="D523" i="22" a="1"/>
  <c r="D523" i="22" s="1"/>
  <c r="D526" i="22" a="1"/>
  <c r="D526" i="22" s="1"/>
  <c r="D529" i="22" a="1"/>
  <c r="D529" i="22" s="1"/>
  <c r="D536" i="22" a="1"/>
  <c r="D536" i="22" s="1"/>
  <c r="D539" i="22" a="1"/>
  <c r="D539" i="22" s="1"/>
  <c r="D542" i="22" a="1"/>
  <c r="D542" i="22" s="1"/>
  <c r="D545" i="22" a="1"/>
  <c r="D545" i="22" s="1"/>
  <c r="D552" i="22" a="1"/>
  <c r="D552" i="22" s="1"/>
  <c r="D555" i="22" a="1"/>
  <c r="D555" i="22" s="1"/>
  <c r="D558" i="22" a="1"/>
  <c r="D558" i="22" s="1"/>
  <c r="D561" i="22" a="1"/>
  <c r="D561" i="22" s="1"/>
  <c r="D568" i="22" a="1"/>
  <c r="D568" i="22" s="1"/>
  <c r="D571" i="22" a="1"/>
  <c r="D571" i="22" s="1"/>
  <c r="D574" i="22" a="1"/>
  <c r="D574" i="22" s="1"/>
  <c r="D577" i="22" a="1"/>
  <c r="D577" i="22" s="1"/>
  <c r="D584" i="22" a="1"/>
  <c r="D584" i="22" s="1"/>
  <c r="D587" i="22" a="1"/>
  <c r="D587" i="22" s="1"/>
  <c r="D590" i="22" a="1"/>
  <c r="D590" i="22" s="1"/>
  <c r="D593" i="22" a="1"/>
  <c r="D593" i="22" s="1"/>
  <c r="D600" i="22" a="1"/>
  <c r="D600" i="22" s="1"/>
  <c r="D603" i="22" a="1"/>
  <c r="D603" i="22" s="1"/>
  <c r="D606" i="22" a="1"/>
  <c r="D606" i="22" s="1"/>
  <c r="D609" i="22" a="1"/>
  <c r="D609" i="22" s="1"/>
  <c r="D616" i="22" a="1"/>
  <c r="D616" i="22" s="1"/>
  <c r="D619" i="22" a="1"/>
  <c r="D619" i="22" s="1"/>
  <c r="D622" i="22" a="1"/>
  <c r="D622" i="22" s="1"/>
  <c r="D625" i="22" a="1"/>
  <c r="D625" i="22" s="1"/>
  <c r="D632" i="22" a="1"/>
  <c r="D632" i="22" s="1"/>
  <c r="D635" i="22" a="1"/>
  <c r="D635" i="22" s="1"/>
  <c r="D638" i="22" a="1"/>
  <c r="D638" i="22" s="1"/>
  <c r="D641" i="22" a="1"/>
  <c r="D641" i="22" s="1"/>
  <c r="D648" i="22" a="1"/>
  <c r="D648" i="22" s="1"/>
  <c r="D651" i="22" a="1"/>
  <c r="D651" i="22" s="1"/>
  <c r="D654" i="22" a="1"/>
  <c r="D654" i="22" s="1"/>
  <c r="D657" i="22" a="1"/>
  <c r="D657" i="22" s="1"/>
  <c r="D664" i="22" a="1"/>
  <c r="D664" i="22" s="1"/>
  <c r="D667" i="22" a="1"/>
  <c r="D667" i="22" s="1"/>
  <c r="D670" i="22" a="1"/>
  <c r="D670" i="22" s="1"/>
  <c r="D673" i="22" a="1"/>
  <c r="D673" i="22" s="1"/>
  <c r="D680" i="22" a="1"/>
  <c r="D680" i="22" s="1"/>
  <c r="D683" i="22" a="1"/>
  <c r="D683" i="22" s="1"/>
  <c r="D686" i="22" a="1"/>
  <c r="D686" i="22" s="1"/>
  <c r="D689" i="22" a="1"/>
  <c r="D689" i="22" s="1"/>
  <c r="D696" i="22" a="1"/>
  <c r="D696" i="22" s="1"/>
  <c r="D699" i="22" a="1"/>
  <c r="D699" i="22" s="1"/>
  <c r="D702" i="22" a="1"/>
  <c r="D702" i="22" s="1"/>
  <c r="D705" i="22" a="1"/>
  <c r="D705" i="22" s="1"/>
  <c r="D712" i="22" a="1"/>
  <c r="D712" i="22" s="1"/>
  <c r="D715" i="22" a="1"/>
  <c r="D715" i="22" s="1"/>
  <c r="D718" i="22" a="1"/>
  <c r="D718" i="22" s="1"/>
  <c r="D721" i="22" a="1"/>
  <c r="D721" i="22" s="1"/>
  <c r="D728" i="22" a="1"/>
  <c r="D728" i="22" s="1"/>
  <c r="D731" i="22" a="1"/>
  <c r="D731" i="22" s="1"/>
  <c r="D734" i="22" a="1"/>
  <c r="D734" i="22" s="1"/>
  <c r="D737" i="22" a="1"/>
  <c r="D737" i="22" s="1"/>
  <c r="D744" i="22" a="1"/>
  <c r="D744" i="22" s="1"/>
  <c r="D747" i="22" a="1"/>
  <c r="D747" i="22" s="1"/>
  <c r="D750" i="22" a="1"/>
  <c r="D750" i="22" s="1"/>
  <c r="D753" i="22" a="1"/>
  <c r="D753" i="22" s="1"/>
  <c r="D760" i="22" a="1"/>
  <c r="D760" i="22" s="1"/>
  <c r="D763" i="22" a="1"/>
  <c r="D763" i="22" s="1"/>
  <c r="D766" i="22" a="1"/>
  <c r="D766" i="22" s="1"/>
  <c r="D770" i="22" a="1"/>
  <c r="D770" i="22" s="1"/>
  <c r="D773" i="22" a="1"/>
  <c r="D773" i="22" s="1"/>
  <c r="D778" i="22" a="1"/>
  <c r="D778" i="22" s="1"/>
  <c r="D781" i="22" a="1"/>
  <c r="D781" i="22" s="1"/>
  <c r="D786" i="22" a="1"/>
  <c r="D786" i="22" s="1"/>
  <c r="D789" i="22" a="1"/>
  <c r="D789" i="22" s="1"/>
  <c r="D794" i="22" a="1"/>
  <c r="D794" i="22" s="1"/>
  <c r="D797" i="22" a="1"/>
  <c r="D797" i="22" s="1"/>
  <c r="D800" i="22" a="1"/>
  <c r="D800" i="22" s="1"/>
  <c r="D810" i="22" a="1"/>
  <c r="D810" i="22" s="1"/>
  <c r="D813" i="22" a="1"/>
  <c r="D813" i="22" s="1"/>
  <c r="D816" i="22" a="1"/>
  <c r="D816" i="22" s="1"/>
  <c r="D819" i="22" a="1"/>
  <c r="D819" i="22" s="1"/>
  <c r="D822" i="22" a="1"/>
  <c r="D822" i="22" s="1"/>
  <c r="D829" i="22" a="1"/>
  <c r="D829" i="22" s="1"/>
  <c r="D832" i="22" a="1"/>
  <c r="D832" i="22" s="1"/>
  <c r="D835" i="22" a="1"/>
  <c r="D835" i="22" s="1"/>
  <c r="D838" i="22" a="1"/>
  <c r="D838" i="22" s="1"/>
  <c r="D845" i="22" a="1"/>
  <c r="D845" i="22" s="1"/>
  <c r="D848" i="22" a="1"/>
  <c r="D848" i="22" s="1"/>
  <c r="D851" i="22" a="1"/>
  <c r="D851" i="22" s="1"/>
  <c r="D854" i="22" a="1"/>
  <c r="D854" i="22" s="1"/>
  <c r="D861" i="22" a="1"/>
  <c r="D861" i="22" s="1"/>
  <c r="D864" i="22" a="1"/>
  <c r="D864" i="22" s="1"/>
  <c r="D867" i="22" a="1"/>
  <c r="D867" i="22" s="1"/>
  <c r="D870" i="22" a="1"/>
  <c r="D870" i="22" s="1"/>
  <c r="D877" i="22" a="1"/>
  <c r="D877" i="22" s="1"/>
  <c r="D880" i="22" a="1"/>
  <c r="D880" i="22" s="1"/>
  <c r="D883" i="22" a="1"/>
  <c r="D883" i="22" s="1"/>
  <c r="D886" i="22" a="1"/>
  <c r="D886" i="22" s="1"/>
  <c r="D893" i="22" a="1"/>
  <c r="D893" i="22" s="1"/>
  <c r="D896" i="22" a="1"/>
  <c r="D896" i="22" s="1"/>
  <c r="D899" i="22" a="1"/>
  <c r="D899" i="22" s="1"/>
  <c r="D902" i="22" a="1"/>
  <c r="D902" i="22" s="1"/>
  <c r="D909" i="22" a="1"/>
  <c r="D909" i="22" s="1"/>
  <c r="D912" i="22" a="1"/>
  <c r="D912" i="22" s="1"/>
  <c r="D915" i="22" a="1"/>
  <c r="D915" i="22" s="1"/>
  <c r="D918" i="22" a="1"/>
  <c r="D918" i="22" s="1"/>
  <c r="D925" i="22" a="1"/>
  <c r="D925" i="22" s="1"/>
  <c r="D928" i="22" a="1"/>
  <c r="D928" i="22" s="1"/>
  <c r="D931" i="22" a="1"/>
  <c r="D931" i="22" s="1"/>
  <c r="D934" i="22" a="1"/>
  <c r="D934" i="22" s="1"/>
  <c r="D941" i="22" a="1"/>
  <c r="D941" i="22" s="1"/>
  <c r="D944" i="22" a="1"/>
  <c r="D944" i="22" s="1"/>
  <c r="D947" i="22" a="1"/>
  <c r="D947" i="22" s="1"/>
  <c r="D950" i="22" a="1"/>
  <c r="D950" i="22" s="1"/>
  <c r="D957" i="22" a="1"/>
  <c r="D957" i="22" s="1"/>
  <c r="D960" i="22" a="1"/>
  <c r="D960" i="22" s="1"/>
  <c r="D963" i="22" a="1"/>
  <c r="D963" i="22" s="1"/>
  <c r="D966" i="22" a="1"/>
  <c r="D966" i="22" s="1"/>
  <c r="D973" i="22" a="1"/>
  <c r="D973" i="22" s="1"/>
  <c r="D976" i="22" a="1"/>
  <c r="D976" i="22" s="1"/>
  <c r="D979" i="22" a="1"/>
  <c r="D979" i="22" s="1"/>
  <c r="D982" i="22" a="1"/>
  <c r="D982" i="22" s="1"/>
  <c r="D989" i="22" a="1"/>
  <c r="D989" i="22" s="1"/>
  <c r="D992" i="22" a="1"/>
  <c r="D992" i="22" s="1"/>
  <c r="D995" i="22" a="1"/>
  <c r="D995" i="22" s="1"/>
  <c r="D998" i="22" a="1"/>
  <c r="D998" i="22" s="1"/>
  <c r="D1005" i="22" a="1"/>
  <c r="D1005" i="22" s="1"/>
  <c r="D1008" i="22" a="1"/>
  <c r="D1008" i="22" s="1"/>
  <c r="D1011" i="22" a="1"/>
  <c r="D1011" i="22" s="1"/>
  <c r="D1014" i="22" a="1"/>
  <c r="D1014" i="22" s="1"/>
  <c r="D1021" i="22" a="1"/>
  <c r="D1021" i="22" s="1"/>
  <c r="D1024" i="22" a="1"/>
  <c r="D1024" i="22" s="1"/>
  <c r="D1027" i="22" a="1"/>
  <c r="D1027" i="22" s="1"/>
  <c r="D1030" i="22" a="1"/>
  <c r="D1030" i="22" s="1"/>
  <c r="D767" i="22" a="1"/>
  <c r="D767" i="22" s="1"/>
  <c r="D771" i="22" a="1"/>
  <c r="D771" i="22" s="1"/>
  <c r="D776" i="22" a="1"/>
  <c r="D776" i="22" s="1"/>
  <c r="D779" i="22" a="1"/>
  <c r="D779" i="22" s="1"/>
  <c r="D784" i="22" a="1"/>
  <c r="D784" i="22" s="1"/>
  <c r="D787" i="22" a="1"/>
  <c r="D787" i="22" s="1"/>
  <c r="D792" i="22" a="1"/>
  <c r="D792" i="22" s="1"/>
  <c r="D795" i="22" a="1"/>
  <c r="D795" i="22" s="1"/>
  <c r="D801" i="22" a="1"/>
  <c r="D801" i="22" s="1"/>
  <c r="D805" i="22" a="1"/>
  <c r="D805" i="22" s="1"/>
  <c r="D808" i="22" a="1"/>
  <c r="D808" i="22" s="1"/>
  <c r="D811" i="22" a="1"/>
  <c r="D811" i="22" s="1"/>
  <c r="D817" i="22" a="1"/>
  <c r="D817" i="22" s="1"/>
  <c r="D820" i="22" a="1"/>
  <c r="D820" i="22" s="1"/>
  <c r="D823" i="22" a="1"/>
  <c r="D823" i="22" s="1"/>
  <c r="D826" i="22" a="1"/>
  <c r="D826" i="22" s="1"/>
  <c r="D833" i="22" a="1"/>
  <c r="D833" i="22" s="1"/>
  <c r="D836" i="22" a="1"/>
  <c r="D836" i="22" s="1"/>
  <c r="D839" i="22" a="1"/>
  <c r="D839" i="22" s="1"/>
  <c r="D842" i="22" a="1"/>
  <c r="D842" i="22" s="1"/>
  <c r="D849" i="22" a="1"/>
  <c r="D849" i="22" s="1"/>
  <c r="D852" i="22" a="1"/>
  <c r="D852" i="22" s="1"/>
  <c r="D855" i="22" a="1"/>
  <c r="D855" i="22" s="1"/>
  <c r="D858" i="22" a="1"/>
  <c r="D858" i="22" s="1"/>
  <c r="D865" i="22" a="1"/>
  <c r="D865" i="22" s="1"/>
  <c r="D868" i="22" a="1"/>
  <c r="D868" i="22" s="1"/>
  <c r="D871" i="22" a="1"/>
  <c r="D871" i="22" s="1"/>
  <c r="D874" i="22" a="1"/>
  <c r="D874" i="22" s="1"/>
  <c r="D881" i="22" a="1"/>
  <c r="D881" i="22" s="1"/>
  <c r="D884" i="22" a="1"/>
  <c r="D884" i="22" s="1"/>
  <c r="D887" i="22" a="1"/>
  <c r="D887" i="22" s="1"/>
  <c r="D890" i="22" a="1"/>
  <c r="D890" i="22" s="1"/>
  <c r="D897" i="22" a="1"/>
  <c r="D897" i="22" s="1"/>
  <c r="D900" i="22" a="1"/>
  <c r="D900" i="22" s="1"/>
  <c r="D903" i="22" a="1"/>
  <c r="D903" i="22" s="1"/>
  <c r="D906" i="22" a="1"/>
  <c r="D906" i="22" s="1"/>
  <c r="D913" i="22" a="1"/>
  <c r="D913" i="22" s="1"/>
  <c r="D916" i="22" a="1"/>
  <c r="D916" i="22" s="1"/>
  <c r="D919" i="22" a="1"/>
  <c r="D919" i="22" s="1"/>
  <c r="D922" i="22" a="1"/>
  <c r="D922" i="22" s="1"/>
  <c r="D929" i="22" a="1"/>
  <c r="D929" i="22" s="1"/>
  <c r="D932" i="22" a="1"/>
  <c r="D932" i="22" s="1"/>
  <c r="D935" i="22" a="1"/>
  <c r="D935" i="22" s="1"/>
  <c r="D938" i="22" a="1"/>
  <c r="D938" i="22" s="1"/>
  <c r="D945" i="22" a="1"/>
  <c r="D945" i="22" s="1"/>
  <c r="D948" i="22" a="1"/>
  <c r="D948" i="22" s="1"/>
  <c r="D951" i="22" a="1"/>
  <c r="D951" i="22" s="1"/>
  <c r="D954" i="22" a="1"/>
  <c r="D954" i="22" s="1"/>
  <c r="D961" i="22" a="1"/>
  <c r="D961" i="22" s="1"/>
  <c r="D964" i="22" a="1"/>
  <c r="D964" i="22" s="1"/>
  <c r="D967" i="22" a="1"/>
  <c r="D967" i="22" s="1"/>
  <c r="D970" i="22" a="1"/>
  <c r="D970" i="22" s="1"/>
  <c r="D977" i="22" a="1"/>
  <c r="D977" i="22" s="1"/>
  <c r="D980" i="22" a="1"/>
  <c r="D980" i="22" s="1"/>
  <c r="D983" i="22" a="1"/>
  <c r="D983" i="22" s="1"/>
  <c r="D986" i="22" a="1"/>
  <c r="D986" i="22" s="1"/>
  <c r="D993" i="22" a="1"/>
  <c r="D993" i="22" s="1"/>
  <c r="D996" i="22" a="1"/>
  <c r="D996" i="22" s="1"/>
  <c r="D999" i="22" a="1"/>
  <c r="D999" i="22" s="1"/>
  <c r="D1002" i="22" a="1"/>
  <c r="D1002" i="22" s="1"/>
  <c r="D1009" i="22" a="1"/>
  <c r="D1009" i="22" s="1"/>
  <c r="D1012" i="22" a="1"/>
  <c r="D1012" i="22" s="1"/>
  <c r="D1015" i="22" a="1"/>
  <c r="D1015" i="22" s="1"/>
  <c r="D1018" i="22" a="1"/>
  <c r="D1018" i="22" s="1"/>
  <c r="D1025" i="22" a="1"/>
  <c r="D1025" i="22" s="1"/>
  <c r="D1028" i="22" a="1"/>
  <c r="D1028" i="22" s="1"/>
  <c r="D1031" i="22" a="1"/>
  <c r="D1031" i="22" s="1"/>
  <c r="D768" i="22" a="1"/>
  <c r="D768" i="22" s="1"/>
  <c r="D774" i="22" a="1"/>
  <c r="D774" i="22" s="1"/>
  <c r="D777" i="22" a="1"/>
  <c r="D777" i="22" s="1"/>
  <c r="D782" i="22" a="1"/>
  <c r="D782" i="22" s="1"/>
  <c r="D785" i="22" a="1"/>
  <c r="D785" i="22" s="1"/>
  <c r="D790" i="22" a="1"/>
  <c r="D790" i="22" s="1"/>
  <c r="D793" i="22" a="1"/>
  <c r="D793" i="22" s="1"/>
  <c r="D798" i="22" a="1"/>
  <c r="D798" i="22" s="1"/>
  <c r="D802" i="22" a="1"/>
  <c r="D802" i="22" s="1"/>
  <c r="D809" i="22" a="1"/>
  <c r="D809" i="22" s="1"/>
  <c r="D814" i="22" a="1"/>
  <c r="D814" i="22" s="1"/>
  <c r="D821" i="22" a="1"/>
  <c r="D821" i="22" s="1"/>
  <c r="D824" i="22" a="1"/>
  <c r="D824" i="22" s="1"/>
  <c r="D827" i="22" a="1"/>
  <c r="D827" i="22" s="1"/>
  <c r="D830" i="22" a="1"/>
  <c r="D830" i="22" s="1"/>
  <c r="D837" i="22" a="1"/>
  <c r="D837" i="22" s="1"/>
  <c r="D840" i="22" a="1"/>
  <c r="D840" i="22" s="1"/>
  <c r="D843" i="22" a="1"/>
  <c r="D843" i="22" s="1"/>
  <c r="D846" i="22" a="1"/>
  <c r="D846" i="22" s="1"/>
  <c r="D853" i="22" a="1"/>
  <c r="D853" i="22" s="1"/>
  <c r="D856" i="22" a="1"/>
  <c r="D856" i="22" s="1"/>
  <c r="D859" i="22" a="1"/>
  <c r="D859" i="22" s="1"/>
  <c r="D862" i="22" a="1"/>
  <c r="D862" i="22" s="1"/>
  <c r="D869" i="22" a="1"/>
  <c r="D869" i="22" s="1"/>
  <c r="D872" i="22" a="1"/>
  <c r="D872" i="22" s="1"/>
  <c r="D875" i="22" a="1"/>
  <c r="D875" i="22" s="1"/>
  <c r="D878" i="22" a="1"/>
  <c r="D878" i="22" s="1"/>
  <c r="D885" i="22" a="1"/>
  <c r="D885" i="22" s="1"/>
  <c r="D888" i="22" a="1"/>
  <c r="D888" i="22" s="1"/>
  <c r="D891" i="22" a="1"/>
  <c r="D891" i="22" s="1"/>
  <c r="D894" i="22" a="1"/>
  <c r="D894" i="22" s="1"/>
  <c r="D901" i="22" a="1"/>
  <c r="D901" i="22" s="1"/>
  <c r="D904" i="22" a="1"/>
  <c r="D904" i="22" s="1"/>
  <c r="D907" i="22" a="1"/>
  <c r="D907" i="22" s="1"/>
  <c r="D910" i="22" a="1"/>
  <c r="D910" i="22" s="1"/>
  <c r="D917" i="22" a="1"/>
  <c r="D917" i="22" s="1"/>
  <c r="D920" i="22" a="1"/>
  <c r="D920" i="22" s="1"/>
  <c r="D923" i="22" a="1"/>
  <c r="D923" i="22" s="1"/>
  <c r="D926" i="22" a="1"/>
  <c r="D926" i="22" s="1"/>
  <c r="D933" i="22" a="1"/>
  <c r="D933" i="22" s="1"/>
  <c r="D936" i="22" a="1"/>
  <c r="D936" i="22" s="1"/>
  <c r="D939" i="22" a="1"/>
  <c r="D939" i="22" s="1"/>
  <c r="D942" i="22" a="1"/>
  <c r="D942" i="22" s="1"/>
  <c r="D949" i="22" a="1"/>
  <c r="D949" i="22" s="1"/>
  <c r="D952" i="22" a="1"/>
  <c r="D952" i="22" s="1"/>
  <c r="D955" i="22" a="1"/>
  <c r="D955" i="22" s="1"/>
  <c r="D958" i="22" a="1"/>
  <c r="D958" i="22" s="1"/>
  <c r="D965" i="22" a="1"/>
  <c r="D965" i="22" s="1"/>
  <c r="D968" i="22" a="1"/>
  <c r="D968" i="22" s="1"/>
  <c r="D971" i="22" a="1"/>
  <c r="D971" i="22" s="1"/>
  <c r="D974" i="22" a="1"/>
  <c r="D974" i="22" s="1"/>
  <c r="D981" i="22" a="1"/>
  <c r="D981" i="22" s="1"/>
  <c r="D984" i="22" a="1"/>
  <c r="D984" i="22" s="1"/>
  <c r="D987" i="22" a="1"/>
  <c r="D987" i="22" s="1"/>
  <c r="D990" i="22" a="1"/>
  <c r="D990" i="22" s="1"/>
  <c r="D997" i="22" a="1"/>
  <c r="D997" i="22" s="1"/>
  <c r="D1000" i="22" a="1"/>
  <c r="D1000" i="22" s="1"/>
  <c r="D1003" i="22" a="1"/>
  <c r="D1003" i="22" s="1"/>
  <c r="D1006" i="22" a="1"/>
  <c r="D1006" i="22" s="1"/>
  <c r="D1013" i="22" a="1"/>
  <c r="D1013" i="22" s="1"/>
  <c r="D1016" i="22" a="1"/>
  <c r="D1016" i="22" s="1"/>
  <c r="D1019" i="22" a="1"/>
  <c r="D1019" i="22" s="1"/>
  <c r="D1022" i="22" a="1"/>
  <c r="D1022" i="22" s="1"/>
  <c r="D1029" i="22" a="1"/>
  <c r="D1029" i="22" s="1"/>
  <c r="D1032" i="22" a="1"/>
  <c r="D1032" i="22" s="1"/>
  <c r="D1035" i="22" a="1"/>
  <c r="D1035" i="22" s="1"/>
  <c r="D1038" i="22" a="1"/>
  <c r="D1038" i="22" s="1"/>
  <c r="D769" i="22" a="1"/>
  <c r="D769" i="22" s="1"/>
  <c r="D772" i="22" a="1"/>
  <c r="D772" i="22" s="1"/>
  <c r="D775" i="22" a="1"/>
  <c r="D775" i="22" s="1"/>
  <c r="D780" i="22" a="1"/>
  <c r="D780" i="22" s="1"/>
  <c r="D783" i="22" a="1"/>
  <c r="D783" i="22" s="1"/>
  <c r="D788" i="22" a="1"/>
  <c r="D788" i="22" s="1"/>
  <c r="D791" i="22" a="1"/>
  <c r="D791" i="22" s="1"/>
  <c r="D796" i="22" a="1"/>
  <c r="D796" i="22" s="1"/>
  <c r="D803" i="22" a="1"/>
  <c r="D803" i="22" s="1"/>
  <c r="D806" i="22" a="1"/>
  <c r="D806" i="22" s="1"/>
  <c r="D812" i="22" a="1"/>
  <c r="D812" i="22" s="1"/>
  <c r="D815" i="22" a="1"/>
  <c r="D815" i="22" s="1"/>
  <c r="D818" i="22" a="1"/>
  <c r="D818" i="22" s="1"/>
  <c r="D825" i="22" a="1"/>
  <c r="D825" i="22" s="1"/>
  <c r="D828" i="22" a="1"/>
  <c r="D828" i="22" s="1"/>
  <c r="D831" i="22" a="1"/>
  <c r="D831" i="22" s="1"/>
  <c r="D834" i="22" a="1"/>
  <c r="D834" i="22" s="1"/>
  <c r="D841" i="22" a="1"/>
  <c r="D841" i="22" s="1"/>
  <c r="D844" i="22" a="1"/>
  <c r="D844" i="22" s="1"/>
  <c r="D847" i="22" a="1"/>
  <c r="D847" i="22" s="1"/>
  <c r="D850" i="22" a="1"/>
  <c r="D850" i="22" s="1"/>
  <c r="D857" i="22" a="1"/>
  <c r="D857" i="22" s="1"/>
  <c r="D860" i="22" a="1"/>
  <c r="D860" i="22" s="1"/>
  <c r="D863" i="22" a="1"/>
  <c r="D863" i="22" s="1"/>
  <c r="D866" i="22" a="1"/>
  <c r="D866" i="22" s="1"/>
  <c r="D873" i="22" a="1"/>
  <c r="D873" i="22" s="1"/>
  <c r="D876" i="22" a="1"/>
  <c r="D876" i="22" s="1"/>
  <c r="D879" i="22" a="1"/>
  <c r="D879" i="22" s="1"/>
  <c r="D882" i="22" a="1"/>
  <c r="D882" i="22" s="1"/>
  <c r="D889" i="22" a="1"/>
  <c r="D889" i="22" s="1"/>
  <c r="D892" i="22" a="1"/>
  <c r="D892" i="22" s="1"/>
  <c r="D895" i="22" a="1"/>
  <c r="D895" i="22" s="1"/>
  <c r="D898" i="22" a="1"/>
  <c r="D898" i="22" s="1"/>
  <c r="D905" i="22" a="1"/>
  <c r="D905" i="22" s="1"/>
  <c r="D908" i="22" a="1"/>
  <c r="D908" i="22" s="1"/>
  <c r="D911" i="22" a="1"/>
  <c r="D911" i="22" s="1"/>
  <c r="D914" i="22" a="1"/>
  <c r="D914" i="22" s="1"/>
  <c r="D921" i="22" a="1"/>
  <c r="D921" i="22" s="1"/>
  <c r="D924" i="22" a="1"/>
  <c r="D924" i="22" s="1"/>
  <c r="D927" i="22" a="1"/>
  <c r="D927" i="22" s="1"/>
  <c r="D930" i="22" a="1"/>
  <c r="D930" i="22" s="1"/>
  <c r="D937" i="22" a="1"/>
  <c r="D937" i="22" s="1"/>
  <c r="D940" i="22" a="1"/>
  <c r="D940" i="22" s="1"/>
  <c r="D943" i="22" a="1"/>
  <c r="D943" i="22" s="1"/>
  <c r="D946" i="22" a="1"/>
  <c r="D946" i="22" s="1"/>
  <c r="D953" i="22" a="1"/>
  <c r="D953" i="22" s="1"/>
  <c r="D956" i="22" a="1"/>
  <c r="D956" i="22" s="1"/>
  <c r="D959" i="22" a="1"/>
  <c r="D959" i="22" s="1"/>
  <c r="D962" i="22" a="1"/>
  <c r="D962" i="22" s="1"/>
  <c r="D969" i="22" a="1"/>
  <c r="D969" i="22" s="1"/>
  <c r="D972" i="22" a="1"/>
  <c r="D972" i="22" s="1"/>
  <c r="D975" i="22" a="1"/>
  <c r="D975" i="22" s="1"/>
  <c r="D978" i="22" a="1"/>
  <c r="D978" i="22" s="1"/>
  <c r="D985" i="22" a="1"/>
  <c r="D985" i="22" s="1"/>
  <c r="D988" i="22" a="1"/>
  <c r="D988" i="22" s="1"/>
  <c r="D991" i="22" a="1"/>
  <c r="D991" i="22" s="1"/>
  <c r="D994" i="22" a="1"/>
  <c r="D994" i="22" s="1"/>
  <c r="D1001" i="22" a="1"/>
  <c r="D1001" i="22" s="1"/>
  <c r="D1004" i="22" a="1"/>
  <c r="D1004" i="22" s="1"/>
  <c r="D1007" i="22" a="1"/>
  <c r="D1007" i="22" s="1"/>
  <c r="D1010" i="22" a="1"/>
  <c r="D1010" i="22" s="1"/>
  <c r="D1017" i="22" a="1"/>
  <c r="D1017" i="22" s="1"/>
  <c r="D1020" i="22" a="1"/>
  <c r="D1020" i="22" s="1"/>
  <c r="D1023" i="22" a="1"/>
  <c r="D1023" i="22" s="1"/>
  <c r="D1026" i="22" a="1"/>
  <c r="D1026" i="22" s="1"/>
  <c r="D1033" i="22" a="1"/>
  <c r="D1033" i="22" s="1"/>
  <c r="D1036" i="22" a="1"/>
  <c r="D1036" i="22" s="1"/>
  <c r="D1039" i="22" a="1"/>
  <c r="D1039" i="22" s="1"/>
  <c r="D1042" i="22" a="1"/>
  <c r="D1042" i="22" s="1"/>
  <c r="D1049" i="22" a="1"/>
  <c r="D1049" i="22" s="1"/>
  <c r="D1052" i="22" a="1"/>
  <c r="D1052" i="22" s="1"/>
  <c r="D1055" i="22" a="1"/>
  <c r="D1055" i="22" s="1"/>
  <c r="D1058" i="22" a="1"/>
  <c r="D1058" i="22" s="1"/>
  <c r="D1065" i="22" a="1"/>
  <c r="D1065" i="22" s="1"/>
  <c r="D1068" i="22" a="1"/>
  <c r="D1068" i="22" s="1"/>
  <c r="D1071" i="22" a="1"/>
  <c r="D1071" i="22" s="1"/>
  <c r="D1074" i="22" a="1"/>
  <c r="D1074" i="22" s="1"/>
  <c r="D1081" i="22" a="1"/>
  <c r="D1081" i="22" s="1"/>
  <c r="D1084" i="22" a="1"/>
  <c r="D1084" i="22" s="1"/>
  <c r="D1087" i="22" a="1"/>
  <c r="D1087" i="22" s="1"/>
  <c r="D1090" i="22" a="1"/>
  <c r="D1090" i="22" s="1"/>
  <c r="D1097" i="22" a="1"/>
  <c r="D1097" i="22" s="1"/>
  <c r="D1100" i="22" a="1"/>
  <c r="D1100" i="22" s="1"/>
  <c r="D1103" i="22" a="1"/>
  <c r="D1103" i="22" s="1"/>
  <c r="D1106" i="22" a="1"/>
  <c r="D1106" i="22" s="1"/>
  <c r="D1113" i="22" a="1"/>
  <c r="D1113" i="22" s="1"/>
  <c r="D1116" i="22" a="1"/>
  <c r="D1116" i="22" s="1"/>
  <c r="D1119" i="22" a="1"/>
  <c r="D1119" i="22" s="1"/>
  <c r="D1122" i="22" a="1"/>
  <c r="D1122" i="22" s="1"/>
  <c r="D1129" i="22" a="1"/>
  <c r="D1129" i="22" s="1"/>
  <c r="D1132" i="22" a="1"/>
  <c r="D1132" i="22" s="1"/>
  <c r="D1135" i="22" a="1"/>
  <c r="D1135" i="22" s="1"/>
  <c r="D1138" i="22" a="1"/>
  <c r="D1138" i="22" s="1"/>
  <c r="D1145" i="22" a="1"/>
  <c r="D1145" i="22" s="1"/>
  <c r="D1148" i="22" a="1"/>
  <c r="D1148" i="22" s="1"/>
  <c r="D1151" i="22" a="1"/>
  <c r="D1151" i="22" s="1"/>
  <c r="D1154" i="22" a="1"/>
  <c r="D1154" i="22" s="1"/>
  <c r="D1161" i="22" a="1"/>
  <c r="D1161" i="22" s="1"/>
  <c r="D1164" i="22" a="1"/>
  <c r="D1164" i="22" s="1"/>
  <c r="D1167" i="22" a="1"/>
  <c r="D1167" i="22" s="1"/>
  <c r="D1170" i="22" a="1"/>
  <c r="D1170" i="22" s="1"/>
  <c r="D1177" i="22" a="1"/>
  <c r="D1177" i="22" s="1"/>
  <c r="D1180" i="22" a="1"/>
  <c r="D1180" i="22" s="1"/>
  <c r="D1183" i="22" a="1"/>
  <c r="D1183" i="22" s="1"/>
  <c r="D1186" i="22" a="1"/>
  <c r="D1186" i="22" s="1"/>
  <c r="D1193" i="22" a="1"/>
  <c r="D1193" i="22" s="1"/>
  <c r="D1196" i="22" a="1"/>
  <c r="D1196" i="22" s="1"/>
  <c r="D1199" i="22" a="1"/>
  <c r="D1199" i="22" s="1"/>
  <c r="D1202" i="22" a="1"/>
  <c r="D1202" i="22" s="1"/>
  <c r="D1209" i="22" a="1"/>
  <c r="D1209" i="22" s="1"/>
  <c r="D1212" i="22" a="1"/>
  <c r="D1212" i="22" s="1"/>
  <c r="D1215" i="22" a="1"/>
  <c r="D1215" i="22" s="1"/>
  <c r="D1218" i="22" a="1"/>
  <c r="D1218" i="22" s="1"/>
  <c r="D1225" i="22" a="1"/>
  <c r="D1225" i="22" s="1"/>
  <c r="D1228" i="22" a="1"/>
  <c r="D1228" i="22" s="1"/>
  <c r="D1231" i="22" a="1"/>
  <c r="D1231" i="22" s="1"/>
  <c r="D1234" i="22" a="1"/>
  <c r="D1234" i="22" s="1"/>
  <c r="D1241" i="22" a="1"/>
  <c r="D1241" i="22" s="1"/>
  <c r="D1244" i="22" a="1"/>
  <c r="D1244" i="22" s="1"/>
  <c r="D1247" i="22" a="1"/>
  <c r="D1247" i="22" s="1"/>
  <c r="D1250" i="22" a="1"/>
  <c r="D1250" i="22" s="1"/>
  <c r="D1257" i="22" a="1"/>
  <c r="D1257" i="22" s="1"/>
  <c r="D1260" i="22" a="1"/>
  <c r="D1260" i="22" s="1"/>
  <c r="D1263" i="22" a="1"/>
  <c r="D1263" i="22" s="1"/>
  <c r="D1266" i="22" a="1"/>
  <c r="D1266" i="22" s="1"/>
  <c r="D1278" i="22" a="1"/>
  <c r="D1278" i="22" s="1"/>
  <c r="D1281" i="22" a="1"/>
  <c r="D1281" i="22" s="1"/>
  <c r="D1288" i="22" a="1"/>
  <c r="D1288" i="22" s="1"/>
  <c r="D1291" i="22" a="1"/>
  <c r="D1291" i="22" s="1"/>
  <c r="D1294" i="22" a="1"/>
  <c r="D1294" i="22" s="1"/>
  <c r="D1297" i="22" a="1"/>
  <c r="D1297" i="22" s="1"/>
  <c r="D1304" i="22" a="1"/>
  <c r="D1304" i="22" s="1"/>
  <c r="D1307" i="22" a="1"/>
  <c r="D1307" i="22" s="1"/>
  <c r="D1310" i="22" a="1"/>
  <c r="D1310" i="22" s="1"/>
  <c r="D1313" i="22" a="1"/>
  <c r="D1313" i="22" s="1"/>
  <c r="D1320" i="22" a="1"/>
  <c r="D1320" i="22" s="1"/>
  <c r="D1323" i="22" a="1"/>
  <c r="D1323" i="22" s="1"/>
  <c r="D1326" i="22" a="1"/>
  <c r="D1326" i="22" s="1"/>
  <c r="D1329" i="22" a="1"/>
  <c r="D1329" i="22" s="1"/>
  <c r="D1336" i="22" a="1"/>
  <c r="D1336" i="22" s="1"/>
  <c r="D1339" i="22" a="1"/>
  <c r="D1339" i="22" s="1"/>
  <c r="D1342" i="22" a="1"/>
  <c r="D1342" i="22" s="1"/>
  <c r="D1345" i="22" a="1"/>
  <c r="D1345" i="22" s="1"/>
  <c r="D1352" i="22" a="1"/>
  <c r="D1352" i="22" s="1"/>
  <c r="D1355" i="22" a="1"/>
  <c r="D1355" i="22" s="1"/>
  <c r="D1358" i="22" a="1"/>
  <c r="D1358" i="22" s="1"/>
  <c r="D1361" i="22" a="1"/>
  <c r="D1361" i="22" s="1"/>
  <c r="D1368" i="22" a="1"/>
  <c r="D1368" i="22" s="1"/>
  <c r="D1371" i="22" a="1"/>
  <c r="D1371" i="22" s="1"/>
  <c r="D1374" i="22" a="1"/>
  <c r="D1374" i="22" s="1"/>
  <c r="D1377" i="22" a="1"/>
  <c r="D1377" i="22" s="1"/>
  <c r="D1384" i="22" a="1"/>
  <c r="D1384" i="22" s="1"/>
  <c r="D1387" i="22" a="1"/>
  <c r="D1387" i="22" s="1"/>
  <c r="D1390" i="22" a="1"/>
  <c r="D1390" i="22" s="1"/>
  <c r="D1393" i="22" a="1"/>
  <c r="D1393" i="22" s="1"/>
  <c r="D1400" i="22" a="1"/>
  <c r="D1400" i="22" s="1"/>
  <c r="D1403" i="22" a="1"/>
  <c r="D1403" i="22" s="1"/>
  <c r="D1406" i="22" a="1"/>
  <c r="D1406" i="22" s="1"/>
  <c r="D1409" i="22" a="1"/>
  <c r="D1409" i="22" s="1"/>
  <c r="D1416" i="22" a="1"/>
  <c r="D1416" i="22" s="1"/>
  <c r="D1419" i="22" a="1"/>
  <c r="D1419" i="22" s="1"/>
  <c r="D1422" i="22" a="1"/>
  <c r="D1422" i="22" s="1"/>
  <c r="D1425" i="22" a="1"/>
  <c r="D1425" i="22" s="1"/>
  <c r="D1432" i="22" a="1"/>
  <c r="D1432" i="22" s="1"/>
  <c r="D1435" i="22" a="1"/>
  <c r="D1435" i="22" s="1"/>
  <c r="D1438" i="22" a="1"/>
  <c r="D1438" i="22" s="1"/>
  <c r="D1441" i="22" a="1"/>
  <c r="D1441" i="22" s="1"/>
  <c r="D1448" i="22" a="1"/>
  <c r="D1448" i="22" s="1"/>
  <c r="D1451" i="22" a="1"/>
  <c r="D1451" i="22" s="1"/>
  <c r="D1458" i="22" a="1"/>
  <c r="D1458" i="22" s="1"/>
  <c r="D1461" i="22" a="1"/>
  <c r="D1461" i="22" s="1"/>
  <c r="D1464" i="22" a="1"/>
  <c r="D1464" i="22" s="1"/>
  <c r="D1467" i="22" a="1"/>
  <c r="D1467" i="22" s="1"/>
  <c r="D1474" i="22" a="1"/>
  <c r="D1474" i="22" s="1"/>
  <c r="D1477" i="22" a="1"/>
  <c r="D1477" i="22" s="1"/>
  <c r="D1480" i="22" a="1"/>
  <c r="D1480" i="22" s="1"/>
  <c r="D1483" i="22" a="1"/>
  <c r="D1483" i="22" s="1"/>
  <c r="D1490" i="22" a="1"/>
  <c r="D1490" i="22" s="1"/>
  <c r="D1493" i="22" a="1"/>
  <c r="D1493" i="22" s="1"/>
  <c r="D1496" i="22" a="1"/>
  <c r="D1496" i="22" s="1"/>
  <c r="D1499" i="22" a="1"/>
  <c r="D1499" i="22" s="1"/>
  <c r="D1506" i="22" a="1"/>
  <c r="D1506" i="22" s="1"/>
  <c r="D1509" i="22" a="1"/>
  <c r="D1509" i="22" s="1"/>
  <c r="D1512" i="22" a="1"/>
  <c r="D1512" i="22" s="1"/>
  <c r="D1515" i="22" a="1"/>
  <c r="D1515" i="22" s="1"/>
  <c r="D1522" i="22" a="1"/>
  <c r="D1522" i="22" s="1"/>
  <c r="D1525" i="22" a="1"/>
  <c r="D1525" i="22" s="1"/>
  <c r="D1528" i="22" a="1"/>
  <c r="D1528" i="22" s="1"/>
  <c r="D1531" i="22" a="1"/>
  <c r="D1531" i="22" s="1"/>
  <c r="D1538" i="22" a="1"/>
  <c r="D1538" i="22" s="1"/>
  <c r="D1541" i="22" a="1"/>
  <c r="D1541" i="22" s="1"/>
  <c r="D1544" i="22" a="1"/>
  <c r="D1544" i="22" s="1"/>
  <c r="D1547" i="22" a="1"/>
  <c r="D1547" i="22" s="1"/>
  <c r="D1554" i="22" a="1"/>
  <c r="D1554" i="22" s="1"/>
  <c r="D1557" i="22" a="1"/>
  <c r="D1557" i="22" s="1"/>
  <c r="D1560" i="22" a="1"/>
  <c r="D1560" i="22" s="1"/>
  <c r="D1563" i="22" a="1"/>
  <c r="D1563" i="22" s="1"/>
  <c r="D1570" i="22" a="1"/>
  <c r="D1570" i="22" s="1"/>
  <c r="D1573" i="22" a="1"/>
  <c r="D1573" i="22" s="1"/>
  <c r="D1034" i="22" a="1"/>
  <c r="D1034" i="22" s="1"/>
  <c r="D1040" i="22" a="1"/>
  <c r="D1040" i="22" s="1"/>
  <c r="D1043" i="22" a="1"/>
  <c r="D1043" i="22" s="1"/>
  <c r="D1046" i="22" a="1"/>
  <c r="D1046" i="22" s="1"/>
  <c r="D1053" i="22" a="1"/>
  <c r="D1053" i="22" s="1"/>
  <c r="D1056" i="22" a="1"/>
  <c r="D1056" i="22" s="1"/>
  <c r="D1059" i="22" a="1"/>
  <c r="D1059" i="22" s="1"/>
  <c r="D1062" i="22" a="1"/>
  <c r="D1062" i="22" s="1"/>
  <c r="D1069" i="22" a="1"/>
  <c r="D1069" i="22" s="1"/>
  <c r="D1072" i="22" a="1"/>
  <c r="D1072" i="22" s="1"/>
  <c r="D1075" i="22" a="1"/>
  <c r="D1075" i="22" s="1"/>
  <c r="D1078" i="22" a="1"/>
  <c r="D1078" i="22" s="1"/>
  <c r="D1085" i="22" a="1"/>
  <c r="D1085" i="22" s="1"/>
  <c r="D1088" i="22" a="1"/>
  <c r="D1088" i="22" s="1"/>
  <c r="D1091" i="22" a="1"/>
  <c r="D1091" i="22" s="1"/>
  <c r="D1094" i="22" a="1"/>
  <c r="D1094" i="22" s="1"/>
  <c r="D1101" i="22" a="1"/>
  <c r="D1101" i="22" s="1"/>
  <c r="D1104" i="22" a="1"/>
  <c r="D1104" i="22" s="1"/>
  <c r="D1107" i="22" a="1"/>
  <c r="D1107" i="22" s="1"/>
  <c r="D1110" i="22" a="1"/>
  <c r="D1110" i="22" s="1"/>
  <c r="D1117" i="22" a="1"/>
  <c r="D1117" i="22" s="1"/>
  <c r="D1120" i="22" a="1"/>
  <c r="D1120" i="22" s="1"/>
  <c r="D1123" i="22" a="1"/>
  <c r="D1123" i="22" s="1"/>
  <c r="D1126" i="22" a="1"/>
  <c r="D1126" i="22" s="1"/>
  <c r="D1133" i="22" a="1"/>
  <c r="D1133" i="22" s="1"/>
  <c r="D1136" i="22" a="1"/>
  <c r="D1136" i="22" s="1"/>
  <c r="D1139" i="22" a="1"/>
  <c r="D1139" i="22" s="1"/>
  <c r="D1142" i="22" a="1"/>
  <c r="D1142" i="22" s="1"/>
  <c r="D1149" i="22" a="1"/>
  <c r="D1149" i="22" s="1"/>
  <c r="D1152" i="22" a="1"/>
  <c r="D1152" i="22" s="1"/>
  <c r="D1155" i="22" a="1"/>
  <c r="D1155" i="22" s="1"/>
  <c r="D1158" i="22" a="1"/>
  <c r="D1158" i="22" s="1"/>
  <c r="D1165" i="22" a="1"/>
  <c r="D1165" i="22" s="1"/>
  <c r="D1168" i="22" a="1"/>
  <c r="D1168" i="22" s="1"/>
  <c r="D1171" i="22" a="1"/>
  <c r="D1171" i="22" s="1"/>
  <c r="D1174" i="22" a="1"/>
  <c r="D1174" i="22" s="1"/>
  <c r="D1181" i="22" a="1"/>
  <c r="D1181" i="22" s="1"/>
  <c r="D1184" i="22" a="1"/>
  <c r="D1184" i="22" s="1"/>
  <c r="D1187" i="22" a="1"/>
  <c r="D1187" i="22" s="1"/>
  <c r="D1190" i="22" a="1"/>
  <c r="D1190" i="22" s="1"/>
  <c r="D1197" i="22" a="1"/>
  <c r="D1197" i="22" s="1"/>
  <c r="D1200" i="22" a="1"/>
  <c r="D1200" i="22" s="1"/>
  <c r="D1203" i="22" a="1"/>
  <c r="D1203" i="22" s="1"/>
  <c r="D1206" i="22" a="1"/>
  <c r="D1206" i="22" s="1"/>
  <c r="D1213" i="22" a="1"/>
  <c r="D1213" i="22" s="1"/>
  <c r="D1216" i="22" a="1"/>
  <c r="D1216" i="22" s="1"/>
  <c r="D1219" i="22" a="1"/>
  <c r="D1219" i="22" s="1"/>
  <c r="D1222" i="22" a="1"/>
  <c r="D1222" i="22" s="1"/>
  <c r="D1229" i="22" a="1"/>
  <c r="D1229" i="22" s="1"/>
  <c r="D1232" i="22" a="1"/>
  <c r="D1232" i="22" s="1"/>
  <c r="D1235" i="22" a="1"/>
  <c r="D1235" i="22" s="1"/>
  <c r="D1238" i="22" a="1"/>
  <c r="D1238" i="22" s="1"/>
  <c r="D1245" i="22" a="1"/>
  <c r="D1245" i="22" s="1"/>
  <c r="D1248" i="22" a="1"/>
  <c r="D1248" i="22" s="1"/>
  <c r="D1251" i="22" a="1"/>
  <c r="D1251" i="22" s="1"/>
  <c r="D1254" i="22" a="1"/>
  <c r="D1254" i="22" s="1"/>
  <c r="D1261" i="22" a="1"/>
  <c r="D1261" i="22" s="1"/>
  <c r="D1264" i="22" a="1"/>
  <c r="D1264" i="22" s="1"/>
  <c r="D1267" i="22" a="1"/>
  <c r="D1267" i="22" s="1"/>
  <c r="D1270" i="22" a="1"/>
  <c r="D1270" i="22" s="1"/>
  <c r="D1272" i="22" a="1"/>
  <c r="D1272" i="22" s="1"/>
  <c r="D1274" i="22" a="1"/>
  <c r="D1274" i="22" s="1"/>
  <c r="D1276" i="22" a="1"/>
  <c r="D1276" i="22" s="1"/>
  <c r="D1279" i="22" a="1"/>
  <c r="D1279" i="22" s="1"/>
  <c r="D1282" i="22" a="1"/>
  <c r="D1282" i="22" s="1"/>
  <c r="D1285" i="22" a="1"/>
  <c r="D1285" i="22" s="1"/>
  <c r="D1292" i="22" a="1"/>
  <c r="D1292" i="22" s="1"/>
  <c r="D1295" i="22" a="1"/>
  <c r="D1295" i="22" s="1"/>
  <c r="D1298" i="22" a="1"/>
  <c r="D1298" i="22" s="1"/>
  <c r="D1301" i="22" a="1"/>
  <c r="D1301" i="22" s="1"/>
  <c r="D1308" i="22" a="1"/>
  <c r="D1308" i="22" s="1"/>
  <c r="D1311" i="22" a="1"/>
  <c r="D1311" i="22" s="1"/>
  <c r="D1314" i="22" a="1"/>
  <c r="D1314" i="22" s="1"/>
  <c r="D1317" i="22" a="1"/>
  <c r="D1317" i="22" s="1"/>
  <c r="D1324" i="22" a="1"/>
  <c r="D1324" i="22" s="1"/>
  <c r="D1327" i="22" a="1"/>
  <c r="D1327" i="22" s="1"/>
  <c r="D1330" i="22" a="1"/>
  <c r="D1330" i="22" s="1"/>
  <c r="D1333" i="22" a="1"/>
  <c r="D1333" i="22" s="1"/>
  <c r="D1340" i="22" a="1"/>
  <c r="D1340" i="22" s="1"/>
  <c r="D1343" i="22" a="1"/>
  <c r="D1343" i="22" s="1"/>
  <c r="D1346" i="22" a="1"/>
  <c r="D1346" i="22" s="1"/>
  <c r="D1349" i="22" a="1"/>
  <c r="D1349" i="22" s="1"/>
  <c r="D1356" i="22" a="1"/>
  <c r="D1356" i="22" s="1"/>
  <c r="D1359" i="22" a="1"/>
  <c r="D1359" i="22" s="1"/>
  <c r="D1362" i="22" a="1"/>
  <c r="D1362" i="22" s="1"/>
  <c r="D1365" i="22" a="1"/>
  <c r="D1365" i="22" s="1"/>
  <c r="D1372" i="22" a="1"/>
  <c r="D1372" i="22" s="1"/>
  <c r="D1375" i="22" a="1"/>
  <c r="D1375" i="22" s="1"/>
  <c r="D1378" i="22" a="1"/>
  <c r="D1378" i="22" s="1"/>
  <c r="D1037" i="22" a="1"/>
  <c r="D1037" i="22" s="1"/>
  <c r="D1041" i="22" a="1"/>
  <c r="D1041" i="22" s="1"/>
  <c r="D1044" i="22" a="1"/>
  <c r="D1044" i="22" s="1"/>
  <c r="D1047" i="22" a="1"/>
  <c r="D1047" i="22" s="1"/>
  <c r="D1050" i="22" a="1"/>
  <c r="D1050" i="22" s="1"/>
  <c r="D1057" i="22" a="1"/>
  <c r="D1057" i="22" s="1"/>
  <c r="D1060" i="22" a="1"/>
  <c r="D1060" i="22" s="1"/>
  <c r="D1063" i="22" a="1"/>
  <c r="D1063" i="22" s="1"/>
  <c r="D1066" i="22" a="1"/>
  <c r="D1066" i="22" s="1"/>
  <c r="D1073" i="22" a="1"/>
  <c r="D1073" i="22" s="1"/>
  <c r="D1076" i="22" a="1"/>
  <c r="D1076" i="22" s="1"/>
  <c r="D1079" i="22" a="1"/>
  <c r="D1079" i="22" s="1"/>
  <c r="D1082" i="22" a="1"/>
  <c r="D1082" i="22" s="1"/>
  <c r="D1089" i="22" a="1"/>
  <c r="D1089" i="22" s="1"/>
  <c r="D1092" i="22" a="1"/>
  <c r="D1092" i="22" s="1"/>
  <c r="D1095" i="22" a="1"/>
  <c r="D1095" i="22" s="1"/>
  <c r="D1098" i="22" a="1"/>
  <c r="D1098" i="22" s="1"/>
  <c r="D1105" i="22" a="1"/>
  <c r="D1105" i="22" s="1"/>
  <c r="D1108" i="22" a="1"/>
  <c r="D1108" i="22" s="1"/>
  <c r="D1111" i="22" a="1"/>
  <c r="D1111" i="22" s="1"/>
  <c r="D1114" i="22" a="1"/>
  <c r="D1114" i="22" s="1"/>
  <c r="D1121" i="22" a="1"/>
  <c r="D1121" i="22" s="1"/>
  <c r="D1124" i="22" a="1"/>
  <c r="D1124" i="22" s="1"/>
  <c r="D1127" i="22" a="1"/>
  <c r="D1127" i="22" s="1"/>
  <c r="D1130" i="22" a="1"/>
  <c r="D1130" i="22" s="1"/>
  <c r="D1137" i="22" a="1"/>
  <c r="D1137" i="22" s="1"/>
  <c r="D1140" i="22" a="1"/>
  <c r="D1140" i="22" s="1"/>
  <c r="D1143" i="22" a="1"/>
  <c r="D1143" i="22" s="1"/>
  <c r="D1146" i="22" a="1"/>
  <c r="D1146" i="22" s="1"/>
  <c r="D1153" i="22" a="1"/>
  <c r="D1153" i="22" s="1"/>
  <c r="D1156" i="22" a="1"/>
  <c r="D1156" i="22" s="1"/>
  <c r="D1159" i="22" a="1"/>
  <c r="D1159" i="22" s="1"/>
  <c r="D1162" i="22" a="1"/>
  <c r="D1162" i="22" s="1"/>
  <c r="D1169" i="22" a="1"/>
  <c r="D1169" i="22" s="1"/>
  <c r="D1172" i="22" a="1"/>
  <c r="D1172" i="22" s="1"/>
  <c r="D1175" i="22" a="1"/>
  <c r="D1175" i="22" s="1"/>
  <c r="D1178" i="22" a="1"/>
  <c r="D1178" i="22" s="1"/>
  <c r="D1185" i="22" a="1"/>
  <c r="D1185" i="22" s="1"/>
  <c r="D1188" i="22" a="1"/>
  <c r="D1188" i="22" s="1"/>
  <c r="D1191" i="22" a="1"/>
  <c r="D1191" i="22" s="1"/>
  <c r="D1194" i="22" a="1"/>
  <c r="D1194" i="22" s="1"/>
  <c r="D1201" i="22" a="1"/>
  <c r="D1201" i="22" s="1"/>
  <c r="D1204" i="22" a="1"/>
  <c r="D1204" i="22" s="1"/>
  <c r="D1207" i="22" a="1"/>
  <c r="D1207" i="22" s="1"/>
  <c r="D1210" i="22" a="1"/>
  <c r="D1210" i="22" s="1"/>
  <c r="D1217" i="22" a="1"/>
  <c r="D1217" i="22" s="1"/>
  <c r="D1220" i="22" a="1"/>
  <c r="D1220" i="22" s="1"/>
  <c r="D1223" i="22" a="1"/>
  <c r="D1223" i="22" s="1"/>
  <c r="D1226" i="22" a="1"/>
  <c r="D1226" i="22" s="1"/>
  <c r="D1233" i="22" a="1"/>
  <c r="D1233" i="22" s="1"/>
  <c r="D1236" i="22" a="1"/>
  <c r="D1236" i="22" s="1"/>
  <c r="D1239" i="22" a="1"/>
  <c r="D1239" i="22" s="1"/>
  <c r="D1242" i="22" a="1"/>
  <c r="D1242" i="22" s="1"/>
  <c r="D1249" i="22" a="1"/>
  <c r="D1249" i="22" s="1"/>
  <c r="D1252" i="22" a="1"/>
  <c r="D1252" i="22" s="1"/>
  <c r="D1255" i="22" a="1"/>
  <c r="D1255" i="22" s="1"/>
  <c r="D1258" i="22" a="1"/>
  <c r="D1258" i="22" s="1"/>
  <c r="D1265" i="22" a="1"/>
  <c r="D1265" i="22" s="1"/>
  <c r="D1268" i="22" a="1"/>
  <c r="D1268" i="22" s="1"/>
  <c r="D1280" i="22" a="1"/>
  <c r="D1280" i="22" s="1"/>
  <c r="D1283" i="22" a="1"/>
  <c r="D1283" i="22" s="1"/>
  <c r="D1286" i="22" a="1"/>
  <c r="D1286" i="22" s="1"/>
  <c r="D1289" i="22" a="1"/>
  <c r="D1289" i="22" s="1"/>
  <c r="D1296" i="22" a="1"/>
  <c r="D1296" i="22" s="1"/>
  <c r="D1299" i="22" a="1"/>
  <c r="D1299" i="22" s="1"/>
  <c r="D1302" i="22" a="1"/>
  <c r="D1302" i="22" s="1"/>
  <c r="D1305" i="22" a="1"/>
  <c r="D1305" i="22" s="1"/>
  <c r="D1312" i="22" a="1"/>
  <c r="D1312" i="22" s="1"/>
  <c r="D1315" i="22" a="1"/>
  <c r="D1315" i="22" s="1"/>
  <c r="D1318" i="22" a="1"/>
  <c r="D1318" i="22" s="1"/>
  <c r="D1321" i="22" a="1"/>
  <c r="D1321" i="22" s="1"/>
  <c r="D1328" i="22" a="1"/>
  <c r="D1328" i="22" s="1"/>
  <c r="D1331" i="22" a="1"/>
  <c r="D1331" i="22" s="1"/>
  <c r="D1334" i="22" a="1"/>
  <c r="D1334" i="22" s="1"/>
  <c r="D1337" i="22" a="1"/>
  <c r="D1337" i="22" s="1"/>
  <c r="D1344" i="22" a="1"/>
  <c r="D1344" i="22" s="1"/>
  <c r="D1347" i="22" a="1"/>
  <c r="D1347" i="22" s="1"/>
  <c r="D1350" i="22" a="1"/>
  <c r="D1350" i="22" s="1"/>
  <c r="D1353" i="22" a="1"/>
  <c r="D1353" i="22" s="1"/>
  <c r="D1360" i="22" a="1"/>
  <c r="D1360" i="22" s="1"/>
  <c r="D1363" i="22" a="1"/>
  <c r="D1363" i="22" s="1"/>
  <c r="D1366" i="22" a="1"/>
  <c r="D1366" i="22" s="1"/>
  <c r="D1369" i="22" a="1"/>
  <c r="D1369" i="22" s="1"/>
  <c r="D1376" i="22" a="1"/>
  <c r="D1376" i="22" s="1"/>
  <c r="D1379" i="22" a="1"/>
  <c r="D1379" i="22" s="1"/>
  <c r="D1382" i="22" a="1"/>
  <c r="D1382" i="22" s="1"/>
  <c r="D1385" i="22" a="1"/>
  <c r="D1385" i="22" s="1"/>
  <c r="D1392" i="22" a="1"/>
  <c r="D1392" i="22" s="1"/>
  <c r="D1395" i="22" a="1"/>
  <c r="D1395" i="22" s="1"/>
  <c r="D1398" i="22" a="1"/>
  <c r="D1398" i="22" s="1"/>
  <c r="D1401" i="22" a="1"/>
  <c r="D1401" i="22" s="1"/>
  <c r="D1408" i="22" a="1"/>
  <c r="D1408" i="22" s="1"/>
  <c r="D1411" i="22" a="1"/>
  <c r="D1411" i="22" s="1"/>
  <c r="D1414" i="22" a="1"/>
  <c r="D1414" i="22" s="1"/>
  <c r="D1417" i="22" a="1"/>
  <c r="D1417" i="22" s="1"/>
  <c r="D1424" i="22" a="1"/>
  <c r="D1424" i="22" s="1"/>
  <c r="D1427" i="22" a="1"/>
  <c r="D1427" i="22" s="1"/>
  <c r="D1430" i="22" a="1"/>
  <c r="D1430" i="22" s="1"/>
  <c r="D1433" i="22" a="1"/>
  <c r="D1433" i="22" s="1"/>
  <c r="D1440" i="22" a="1"/>
  <c r="D1440" i="22" s="1"/>
  <c r="D1443" i="22" a="1"/>
  <c r="D1443" i="22" s="1"/>
  <c r="D1446" i="22" a="1"/>
  <c r="D1446" i="22" s="1"/>
  <c r="D1449" i="22" a="1"/>
  <c r="D1449" i="22" s="1"/>
  <c r="D1453" i="22" a="1"/>
  <c r="D1453" i="22" s="1"/>
  <c r="D1456" i="22" a="1"/>
  <c r="D1456" i="22" s="1"/>
  <c r="D1459" i="22" a="1"/>
  <c r="D1459" i="22" s="1"/>
  <c r="D1466" i="22" a="1"/>
  <c r="D1466" i="22" s="1"/>
  <c r="D1469" i="22" a="1"/>
  <c r="D1469" i="22" s="1"/>
  <c r="D1472" i="22" a="1"/>
  <c r="D1472" i="22" s="1"/>
  <c r="D1475" i="22" a="1"/>
  <c r="D1475" i="22" s="1"/>
  <c r="D1482" i="22" a="1"/>
  <c r="D1482" i="22" s="1"/>
  <c r="D1485" i="22" a="1"/>
  <c r="D1485" i="22" s="1"/>
  <c r="D1488" i="22" a="1"/>
  <c r="D1488" i="22" s="1"/>
  <c r="D1491" i="22" a="1"/>
  <c r="D1491" i="22" s="1"/>
  <c r="D1498" i="22" a="1"/>
  <c r="D1498" i="22" s="1"/>
  <c r="D1501" i="22" a="1"/>
  <c r="D1501" i="22" s="1"/>
  <c r="D1504" i="22" a="1"/>
  <c r="D1504" i="22" s="1"/>
  <c r="D1507" i="22" a="1"/>
  <c r="D1507" i="22" s="1"/>
  <c r="D1514" i="22" a="1"/>
  <c r="D1514" i="22" s="1"/>
  <c r="D1517" i="22" a="1"/>
  <c r="D1517" i="22" s="1"/>
  <c r="D1520" i="22" a="1"/>
  <c r="D1520" i="22" s="1"/>
  <c r="D1523" i="22" a="1"/>
  <c r="D1523" i="22" s="1"/>
  <c r="D1530" i="22" a="1"/>
  <c r="D1530" i="22" s="1"/>
  <c r="D1533" i="22" a="1"/>
  <c r="D1533" i="22" s="1"/>
  <c r="D1045" i="22" a="1"/>
  <c r="D1045" i="22" s="1"/>
  <c r="D1048" i="22" a="1"/>
  <c r="D1048" i="22" s="1"/>
  <c r="D1051" i="22" a="1"/>
  <c r="D1051" i="22" s="1"/>
  <c r="D1054" i="22" a="1"/>
  <c r="D1054" i="22" s="1"/>
  <c r="D1061" i="22" a="1"/>
  <c r="D1061" i="22" s="1"/>
  <c r="D1064" i="22" a="1"/>
  <c r="D1064" i="22" s="1"/>
  <c r="D1067" i="22" a="1"/>
  <c r="D1067" i="22" s="1"/>
  <c r="D1070" i="22" a="1"/>
  <c r="D1070" i="22" s="1"/>
  <c r="D1077" i="22" a="1"/>
  <c r="D1077" i="22" s="1"/>
  <c r="D1080" i="22" a="1"/>
  <c r="D1080" i="22" s="1"/>
  <c r="D1083" i="22" a="1"/>
  <c r="D1083" i="22" s="1"/>
  <c r="D1086" i="22" a="1"/>
  <c r="D1086" i="22" s="1"/>
  <c r="D1093" i="22" a="1"/>
  <c r="D1093" i="22" s="1"/>
  <c r="D1096" i="22" a="1"/>
  <c r="D1096" i="22" s="1"/>
  <c r="D1099" i="22" a="1"/>
  <c r="D1099" i="22" s="1"/>
  <c r="D1102" i="22" a="1"/>
  <c r="D1102" i="22" s="1"/>
  <c r="D1109" i="22" a="1"/>
  <c r="D1109" i="22" s="1"/>
  <c r="D1112" i="22" a="1"/>
  <c r="D1112" i="22" s="1"/>
  <c r="D1115" i="22" a="1"/>
  <c r="D1115" i="22" s="1"/>
  <c r="D1118" i="22" a="1"/>
  <c r="D1118" i="22" s="1"/>
  <c r="D1125" i="22" a="1"/>
  <c r="D1125" i="22" s="1"/>
  <c r="D1128" i="22" a="1"/>
  <c r="D1128" i="22" s="1"/>
  <c r="D1131" i="22" a="1"/>
  <c r="D1131" i="22" s="1"/>
  <c r="D1134" i="22" a="1"/>
  <c r="D1134" i="22" s="1"/>
  <c r="D1141" i="22" a="1"/>
  <c r="D1141" i="22" s="1"/>
  <c r="D1144" i="22" a="1"/>
  <c r="D1144" i="22" s="1"/>
  <c r="D1147" i="22" a="1"/>
  <c r="D1147" i="22" s="1"/>
  <c r="D1150" i="22" a="1"/>
  <c r="D1150" i="22" s="1"/>
  <c r="D1157" i="22" a="1"/>
  <c r="D1157" i="22" s="1"/>
  <c r="D1160" i="22" a="1"/>
  <c r="D1160" i="22" s="1"/>
  <c r="D1163" i="22" a="1"/>
  <c r="D1163" i="22" s="1"/>
  <c r="D1166" i="22" a="1"/>
  <c r="D1166" i="22" s="1"/>
  <c r="D1173" i="22" a="1"/>
  <c r="D1173" i="22" s="1"/>
  <c r="D1176" i="22" a="1"/>
  <c r="D1176" i="22" s="1"/>
  <c r="D1179" i="22" a="1"/>
  <c r="D1179" i="22" s="1"/>
  <c r="D1182" i="22" a="1"/>
  <c r="D1182" i="22" s="1"/>
  <c r="D1189" i="22" a="1"/>
  <c r="D1189" i="22" s="1"/>
  <c r="D1192" i="22" a="1"/>
  <c r="D1192" i="22" s="1"/>
  <c r="D1195" i="22" a="1"/>
  <c r="D1195" i="22" s="1"/>
  <c r="D1198" i="22" a="1"/>
  <c r="D1198" i="22" s="1"/>
  <c r="D1205" i="22" a="1"/>
  <c r="D1205" i="22" s="1"/>
  <c r="D1208" i="22" a="1"/>
  <c r="D1208" i="22" s="1"/>
  <c r="D1211" i="22" a="1"/>
  <c r="D1211" i="22" s="1"/>
  <c r="D1214" i="22" a="1"/>
  <c r="D1214" i="22" s="1"/>
  <c r="D1221" i="22" a="1"/>
  <c r="D1221" i="22" s="1"/>
  <c r="D1224" i="22" a="1"/>
  <c r="D1224" i="22" s="1"/>
  <c r="D1227" i="22" a="1"/>
  <c r="D1227" i="22" s="1"/>
  <c r="D1230" i="22" a="1"/>
  <c r="D1230" i="22" s="1"/>
  <c r="D1237" i="22" a="1"/>
  <c r="D1237" i="22" s="1"/>
  <c r="D1240" i="22" a="1"/>
  <c r="D1240" i="22" s="1"/>
  <c r="D1243" i="22" a="1"/>
  <c r="D1243" i="22" s="1"/>
  <c r="D1246" i="22" a="1"/>
  <c r="D1246" i="22" s="1"/>
  <c r="D1253" i="22" a="1"/>
  <c r="D1253" i="22" s="1"/>
  <c r="D1256" i="22" a="1"/>
  <c r="D1256" i="22" s="1"/>
  <c r="D1259" i="22" a="1"/>
  <c r="D1259" i="22" s="1"/>
  <c r="D1262" i="22" a="1"/>
  <c r="D1262" i="22" s="1"/>
  <c r="D1269" i="22" a="1"/>
  <c r="D1269" i="22" s="1"/>
  <c r="D1271" i="22" a="1"/>
  <c r="D1271" i="22" s="1"/>
  <c r="D1273" i="22" a="1"/>
  <c r="D1273" i="22" s="1"/>
  <c r="D1275" i="22" a="1"/>
  <c r="D1275" i="22" s="1"/>
  <c r="D1277" i="22" a="1"/>
  <c r="D1277" i="22" s="1"/>
  <c r="D1284" i="22" a="1"/>
  <c r="D1284" i="22" s="1"/>
  <c r="D1287" i="22" a="1"/>
  <c r="D1287" i="22" s="1"/>
  <c r="D1290" i="22" a="1"/>
  <c r="D1290" i="22" s="1"/>
  <c r="D1293" i="22" a="1"/>
  <c r="D1293" i="22" s="1"/>
  <c r="D1300" i="22" a="1"/>
  <c r="D1300" i="22" s="1"/>
  <c r="D1303" i="22" a="1"/>
  <c r="D1303" i="22" s="1"/>
  <c r="D1306" i="22" a="1"/>
  <c r="D1306" i="22" s="1"/>
  <c r="D1309" i="22" a="1"/>
  <c r="D1309" i="22" s="1"/>
  <c r="D1316" i="22" a="1"/>
  <c r="D1316" i="22" s="1"/>
  <c r="D1319" i="22" a="1"/>
  <c r="D1319" i="22" s="1"/>
  <c r="D1322" i="22" a="1"/>
  <c r="D1322" i="22" s="1"/>
  <c r="D1325" i="22" a="1"/>
  <c r="D1325" i="22" s="1"/>
  <c r="D1332" i="22" a="1"/>
  <c r="D1332" i="22" s="1"/>
  <c r="D1335" i="22" a="1"/>
  <c r="D1335" i="22" s="1"/>
  <c r="D1338" i="22" a="1"/>
  <c r="D1338" i="22" s="1"/>
  <c r="D1341" i="22" a="1"/>
  <c r="D1341" i="22" s="1"/>
  <c r="D1348" i="22" a="1"/>
  <c r="D1348" i="22" s="1"/>
  <c r="D1351" i="22" a="1"/>
  <c r="D1351" i="22" s="1"/>
  <c r="D1354" i="22" a="1"/>
  <c r="D1354" i="22" s="1"/>
  <c r="D1357" i="22" a="1"/>
  <c r="D1357" i="22" s="1"/>
  <c r="D1364" i="22" a="1"/>
  <c r="D1364" i="22" s="1"/>
  <c r="D1367" i="22" a="1"/>
  <c r="D1367" i="22" s="1"/>
  <c r="D1370" i="22" a="1"/>
  <c r="D1370" i="22" s="1"/>
  <c r="D1373" i="22" a="1"/>
  <c r="D1373" i="22" s="1"/>
  <c r="D1380" i="22" a="1"/>
  <c r="D1380" i="22" s="1"/>
  <c r="D1383" i="22" a="1"/>
  <c r="D1383" i="22" s="1"/>
  <c r="D1386" i="22" a="1"/>
  <c r="D1386" i="22" s="1"/>
  <c r="D1389" i="22" a="1"/>
  <c r="D1389" i="22" s="1"/>
  <c r="D1396" i="22" a="1"/>
  <c r="D1396" i="22" s="1"/>
  <c r="D1399" i="22" a="1"/>
  <c r="D1399" i="22" s="1"/>
  <c r="D1402" i="22" a="1"/>
  <c r="D1402" i="22" s="1"/>
  <c r="D1405" i="22" a="1"/>
  <c r="D1405" i="22" s="1"/>
  <c r="D1412" i="22" a="1"/>
  <c r="D1412" i="22" s="1"/>
  <c r="D1415" i="22" a="1"/>
  <c r="D1415" i="22" s="1"/>
  <c r="D1418" i="22" a="1"/>
  <c r="D1418" i="22" s="1"/>
  <c r="D1421" i="22" a="1"/>
  <c r="D1421" i="22" s="1"/>
  <c r="D1428" i="22" a="1"/>
  <c r="D1428" i="22" s="1"/>
  <c r="D1431" i="22" a="1"/>
  <c r="D1431" i="22" s="1"/>
  <c r="D1434" i="22" a="1"/>
  <c r="D1434" i="22" s="1"/>
  <c r="D1437" i="22" a="1"/>
  <c r="D1437" i="22" s="1"/>
  <c r="D1444" i="22" a="1"/>
  <c r="D1444" i="22" s="1"/>
  <c r="D1447" i="22" a="1"/>
  <c r="D1447" i="22" s="1"/>
  <c r="D1450" i="22" a="1"/>
  <c r="D1450" i="22" s="1"/>
  <c r="D1454" i="22" a="1"/>
  <c r="D1454" i="22" s="1"/>
  <c r="D1457" i="22" a="1"/>
  <c r="D1457" i="22" s="1"/>
  <c r="D1460" i="22" a="1"/>
  <c r="D1460" i="22" s="1"/>
  <c r="D1463" i="22" a="1"/>
  <c r="D1463" i="22" s="1"/>
  <c r="D1470" i="22" a="1"/>
  <c r="D1470" i="22" s="1"/>
  <c r="D1473" i="22" a="1"/>
  <c r="D1473" i="22" s="1"/>
  <c r="D1476" i="22" a="1"/>
  <c r="D1476" i="22" s="1"/>
  <c r="D1479" i="22" a="1"/>
  <c r="D1479" i="22" s="1"/>
  <c r="D1486" i="22" a="1"/>
  <c r="D1486" i="22" s="1"/>
  <c r="D1489" i="22" a="1"/>
  <c r="D1489" i="22" s="1"/>
  <c r="D1492" i="22" a="1"/>
  <c r="D1492" i="22" s="1"/>
  <c r="D1495" i="22" a="1"/>
  <c r="D1495" i="22" s="1"/>
  <c r="D1502" i="22" a="1"/>
  <c r="D1502" i="22" s="1"/>
  <c r="D1505" i="22" a="1"/>
  <c r="D1505" i="22" s="1"/>
  <c r="D1508" i="22" a="1"/>
  <c r="D1508" i="22" s="1"/>
  <c r="D1511" i="22" a="1"/>
  <c r="D1511" i="22" s="1"/>
  <c r="D1518" i="22" a="1"/>
  <c r="D1518" i="22" s="1"/>
  <c r="D1521" i="22" a="1"/>
  <c r="D1521" i="22" s="1"/>
  <c r="D1524" i="22" a="1"/>
  <c r="D1524" i="22" s="1"/>
  <c r="D1527" i="22" a="1"/>
  <c r="D1527" i="22" s="1"/>
  <c r="D1534" i="22" a="1"/>
  <c r="D1534" i="22" s="1"/>
  <c r="D1537" i="22" a="1"/>
  <c r="D1537" i="22" s="1"/>
  <c r="D1540" i="22" a="1"/>
  <c r="D1540" i="22" s="1"/>
  <c r="D1543" i="22" a="1"/>
  <c r="D1543" i="22" s="1"/>
  <c r="D1550" i="22" a="1"/>
  <c r="D1550" i="22" s="1"/>
  <c r="D1381" i="22" a="1"/>
  <c r="D1381" i="22" s="1"/>
  <c r="D1394" i="22" a="1"/>
  <c r="D1394" i="22" s="1"/>
  <c r="D1407" i="22" a="1"/>
  <c r="D1407" i="22" s="1"/>
  <c r="D1420" i="22" a="1"/>
  <c r="D1420" i="22" s="1"/>
  <c r="D1445" i="22" a="1"/>
  <c r="D1445" i="22" s="1"/>
  <c r="D1471" i="22" a="1"/>
  <c r="D1471" i="22" s="1"/>
  <c r="D1484" i="22" a="1"/>
  <c r="D1484" i="22" s="1"/>
  <c r="D1497" i="22" a="1"/>
  <c r="D1497" i="22" s="1"/>
  <c r="D1510" i="22" a="1"/>
  <c r="D1510" i="22" s="1"/>
  <c r="D1535" i="22" a="1"/>
  <c r="D1535" i="22" s="1"/>
  <c r="D1542" i="22" a="1"/>
  <c r="D1542" i="22" s="1"/>
  <c r="D1548" i="22" a="1"/>
  <c r="D1548" i="22" s="1"/>
  <c r="D1553" i="22" a="1"/>
  <c r="D1553" i="22" s="1"/>
  <c r="D1558" i="22" a="1"/>
  <c r="D1558" i="22" s="1"/>
  <c r="D1562" i="22" a="1"/>
  <c r="D1562" i="22" s="1"/>
  <c r="D1566" i="22" a="1"/>
  <c r="D1566" i="22" s="1"/>
  <c r="D1578" i="22" a="1"/>
  <c r="D1578" i="22" s="1"/>
  <c r="D1581" i="22" a="1"/>
  <c r="D1581" i="22" s="1"/>
  <c r="D1584" i="22" a="1"/>
  <c r="D1584" i="22" s="1"/>
  <c r="D1587" i="22" a="1"/>
  <c r="D1587" i="22" s="1"/>
  <c r="D1594" i="22" a="1"/>
  <c r="D1594" i="22" s="1"/>
  <c r="D1597" i="22" a="1"/>
  <c r="D1597" i="22" s="1"/>
  <c r="D1600" i="22" a="1"/>
  <c r="D1600" i="22" s="1"/>
  <c r="D1603" i="22" a="1"/>
  <c r="D1603" i="22" s="1"/>
  <c r="D1610" i="22" a="1"/>
  <c r="D1610" i="22" s="1"/>
  <c r="D1613" i="22" a="1"/>
  <c r="D1613" i="22" s="1"/>
  <c r="D1616" i="22" a="1"/>
  <c r="D1616" i="22" s="1"/>
  <c r="D1620" i="22" a="1"/>
  <c r="D1620" i="22" s="1"/>
  <c r="D1624" i="22" a="1"/>
  <c r="D1624" i="22" s="1"/>
  <c r="D1628" i="22" a="1"/>
  <c r="D1628" i="22" s="1"/>
  <c r="D1632" i="22" a="1"/>
  <c r="D1632" i="22" s="1"/>
  <c r="D1636" i="22" a="1"/>
  <c r="D1636" i="22" s="1"/>
  <c r="D1640" i="22" a="1"/>
  <c r="D1640" i="22" s="1"/>
  <c r="D1644" i="22" a="1"/>
  <c r="D1644" i="22" s="1"/>
  <c r="D1648" i="22" a="1"/>
  <c r="D1648" i="22" s="1"/>
  <c r="D1652" i="22" a="1"/>
  <c r="D1652" i="22" s="1"/>
  <c r="D1656" i="22" a="1"/>
  <c r="D1656" i="22" s="1"/>
  <c r="D1660" i="22" a="1"/>
  <c r="D1660" i="22" s="1"/>
  <c r="D1664" i="22" a="1"/>
  <c r="D1664" i="22" s="1"/>
  <c r="D1668" i="22" a="1"/>
  <c r="D1668" i="22" s="1"/>
  <c r="D1672" i="22" a="1"/>
  <c r="D1672" i="22" s="1"/>
  <c r="D1676" i="22" a="1"/>
  <c r="D1676" i="22" s="1"/>
  <c r="D1680" i="22" a="1"/>
  <c r="D1680" i="22" s="1"/>
  <c r="D1684" i="22" a="1"/>
  <c r="D1684" i="22" s="1"/>
  <c r="D1688" i="22" a="1"/>
  <c r="D1688" i="22" s="1"/>
  <c r="D1692" i="22" a="1"/>
  <c r="D1692" i="22" s="1"/>
  <c r="D1696" i="22" a="1"/>
  <c r="D1696" i="22" s="1"/>
  <c r="D1700" i="22" a="1"/>
  <c r="D1700" i="22" s="1"/>
  <c r="D1704" i="22" a="1"/>
  <c r="D1704" i="22" s="1"/>
  <c r="D1708" i="22" a="1"/>
  <c r="D1708" i="22" s="1"/>
  <c r="D1712" i="22" a="1"/>
  <c r="D1712" i="22" s="1"/>
  <c r="D1716" i="22" a="1"/>
  <c r="D1716" i="22" s="1"/>
  <c r="D1720" i="22" a="1"/>
  <c r="D1720" i="22" s="1"/>
  <c r="D1724" i="22" a="1"/>
  <c r="D1724" i="22" s="1"/>
  <c r="D1728" i="22" a="1"/>
  <c r="D1728" i="22" s="1"/>
  <c r="D1732" i="22" a="1"/>
  <c r="D1732" i="22" s="1"/>
  <c r="D1736" i="22" a="1"/>
  <c r="D1736" i="22" s="1"/>
  <c r="D1740" i="22" a="1"/>
  <c r="D1740" i="22" s="1"/>
  <c r="D1744" i="22" a="1"/>
  <c r="D1744" i="22" s="1"/>
  <c r="D1748" i="22" a="1"/>
  <c r="D1748" i="22" s="1"/>
  <c r="D1752" i="22" a="1"/>
  <c r="D1752" i="22" s="1"/>
  <c r="D1756" i="22" a="1"/>
  <c r="D1756" i="22" s="1"/>
  <c r="D1760" i="22" a="1"/>
  <c r="D1760" i="22" s="1"/>
  <c r="D1764" i="22" a="1"/>
  <c r="D1764" i="22" s="1"/>
  <c r="D1768" i="22" a="1"/>
  <c r="D1768" i="22" s="1"/>
  <c r="D1772" i="22" a="1"/>
  <c r="D1772" i="22" s="1"/>
  <c r="D1776" i="22" a="1"/>
  <c r="D1776" i="22" s="1"/>
  <c r="D1780" i="22" a="1"/>
  <c r="D1780" i="22" s="1"/>
  <c r="D1784" i="22" a="1"/>
  <c r="D1784" i="22" s="1"/>
  <c r="D1788" i="22" a="1"/>
  <c r="D1788" i="22" s="1"/>
  <c r="D1792" i="22" a="1"/>
  <c r="D1792" i="22" s="1"/>
  <c r="D1796" i="22" a="1"/>
  <c r="D1796" i="22" s="1"/>
  <c r="D1800" i="22" a="1"/>
  <c r="D1800" i="22" s="1"/>
  <c r="D1804" i="22" a="1"/>
  <c r="D1804" i="22" s="1"/>
  <c r="D1808" i="22" a="1"/>
  <c r="D1808" i="22" s="1"/>
  <c r="D1812" i="22" a="1"/>
  <c r="D1812" i="22" s="1"/>
  <c r="D1816" i="22" a="1"/>
  <c r="D1816" i="22" s="1"/>
  <c r="D1820" i="22" a="1"/>
  <c r="D1820" i="22" s="1"/>
  <c r="D1824" i="22" a="1"/>
  <c r="D1824" i="22" s="1"/>
  <c r="D1828" i="22" a="1"/>
  <c r="D1828" i="22" s="1"/>
  <c r="D1832" i="22" a="1"/>
  <c r="D1832" i="22" s="1"/>
  <c r="D1836" i="22" a="1"/>
  <c r="D1836" i="22" s="1"/>
  <c r="D1840" i="22" a="1"/>
  <c r="D1840" i="22" s="1"/>
  <c r="D1844" i="22" a="1"/>
  <c r="D1844" i="22" s="1"/>
  <c r="D1848" i="22" a="1"/>
  <c r="D1848" i="22" s="1"/>
  <c r="D1852" i="22" a="1"/>
  <c r="D1852" i="22" s="1"/>
  <c r="D1856" i="22" a="1"/>
  <c r="D1856" i="22" s="1"/>
  <c r="D1860" i="22" a="1"/>
  <c r="D1860" i="22" s="1"/>
  <c r="D1864" i="22" a="1"/>
  <c r="D1864" i="22" s="1"/>
  <c r="D1868" i="22" a="1"/>
  <c r="D1868" i="22" s="1"/>
  <c r="D1872" i="22" a="1"/>
  <c r="D1872" i="22" s="1"/>
  <c r="D1876" i="22" a="1"/>
  <c r="D1876" i="22" s="1"/>
  <c r="D1880" i="22" a="1"/>
  <c r="D1880" i="22" s="1"/>
  <c r="D1884" i="22" a="1"/>
  <c r="D1884" i="22" s="1"/>
  <c r="D1888" i="22" a="1"/>
  <c r="D1888" i="22" s="1"/>
  <c r="D1892" i="22" a="1"/>
  <c r="D1892" i="22" s="1"/>
  <c r="D1896" i="22" a="1"/>
  <c r="D1896" i="22" s="1"/>
  <c r="D1900" i="22" a="1"/>
  <c r="D1900" i="22" s="1"/>
  <c r="D1904" i="22" a="1"/>
  <c r="D1904" i="22" s="1"/>
  <c r="D1908" i="22" a="1"/>
  <c r="D1908" i="22" s="1"/>
  <c r="D1912" i="22" a="1"/>
  <c r="D1912" i="22" s="1"/>
  <c r="D1916" i="22" a="1"/>
  <c r="D1916" i="22" s="1"/>
  <c r="D1920" i="22" a="1"/>
  <c r="D1920" i="22" s="1"/>
  <c r="D1924" i="22" a="1"/>
  <c r="D1924" i="22" s="1"/>
  <c r="D1928" i="22" a="1"/>
  <c r="D1928" i="22" s="1"/>
  <c r="D1932" i="22" a="1"/>
  <c r="D1932" i="22" s="1"/>
  <c r="D1936" i="22" a="1"/>
  <c r="D1936" i="22" s="1"/>
  <c r="D1940" i="22" a="1"/>
  <c r="D1940" i="22" s="1"/>
  <c r="D1944" i="22" a="1"/>
  <c r="D1944" i="22" s="1"/>
  <c r="D1948" i="22" a="1"/>
  <c r="D1948" i="22" s="1"/>
  <c r="D1952" i="22" a="1"/>
  <c r="D1952" i="22" s="1"/>
  <c r="D1956" i="22" a="1"/>
  <c r="D1956" i="22" s="1"/>
  <c r="D1960" i="22" a="1"/>
  <c r="D1960" i="22" s="1"/>
  <c r="D1964" i="22" a="1"/>
  <c r="D1964" i="22" s="1"/>
  <c r="D1968" i="22" a="1"/>
  <c r="D1968" i="22" s="1"/>
  <c r="D1972" i="22" a="1"/>
  <c r="D1972" i="22" s="1"/>
  <c r="D1976" i="22" a="1"/>
  <c r="D1976" i="22" s="1"/>
  <c r="D1980" i="22" a="1"/>
  <c r="D1980" i="22" s="1"/>
  <c r="D1984" i="22" a="1"/>
  <c r="D1984" i="22" s="1"/>
  <c r="D1988" i="22" a="1"/>
  <c r="D1988" i="22" s="1"/>
  <c r="D1992" i="22" a="1"/>
  <c r="D1992" i="22" s="1"/>
  <c r="D1996" i="22" a="1"/>
  <c r="D1996" i="22" s="1"/>
  <c r="D2000" i="22" a="1"/>
  <c r="D2000" i="22" s="1"/>
  <c r="D2004" i="22" a="1"/>
  <c r="D2004" i="22" s="1"/>
  <c r="D2008" i="22" a="1"/>
  <c r="D2008" i="22" s="1"/>
  <c r="D10" i="22" a="1"/>
  <c r="D10" i="22" s="1"/>
  <c r="C13" i="22" a="1"/>
  <c r="C13" i="22" s="1"/>
  <c r="C17" i="22" a="1"/>
  <c r="C17" i="22" s="1"/>
  <c r="C20" i="22" a="1"/>
  <c r="C20" i="22" s="1"/>
  <c r="C23" i="22" a="1"/>
  <c r="C23" i="22" s="1"/>
  <c r="C29" i="22" a="1"/>
  <c r="C29" i="22" s="1"/>
  <c r="C33" i="22" a="1"/>
  <c r="C33" i="22" s="1"/>
  <c r="C36" i="22" a="1"/>
  <c r="C36" i="22" s="1"/>
  <c r="C39" i="22" a="1"/>
  <c r="C39" i="22" s="1"/>
  <c r="C45" i="22" a="1"/>
  <c r="C45" i="22" s="1"/>
  <c r="C49" i="22" a="1"/>
  <c r="C49" i="22" s="1"/>
  <c r="C52" i="22" a="1"/>
  <c r="C52" i="22" s="1"/>
  <c r="C55" i="22" a="1"/>
  <c r="C55" i="22" s="1"/>
  <c r="C61" i="22" a="1"/>
  <c r="C61" i="22" s="1"/>
  <c r="C65" i="22" a="1"/>
  <c r="C65" i="22" s="1"/>
  <c r="C68" i="22" a="1"/>
  <c r="C68" i="22" s="1"/>
  <c r="C71" i="22" a="1"/>
  <c r="C71" i="22" s="1"/>
  <c r="C77" i="22" a="1"/>
  <c r="C77" i="22" s="1"/>
  <c r="C81" i="22" a="1"/>
  <c r="C81" i="22" s="1"/>
  <c r="C84" i="22" a="1"/>
  <c r="C84" i="22" s="1"/>
  <c r="C87" i="22" a="1"/>
  <c r="C87" i="22" s="1"/>
  <c r="C93" i="22" a="1"/>
  <c r="C93" i="22" s="1"/>
  <c r="C97" i="22" a="1"/>
  <c r="C97" i="22" s="1"/>
  <c r="C100" i="22" a="1"/>
  <c r="C100" i="22" s="1"/>
  <c r="C103" i="22" a="1"/>
  <c r="C103" i="22" s="1"/>
  <c r="C109" i="22" a="1"/>
  <c r="C109" i="22" s="1"/>
  <c r="C113" i="22" a="1"/>
  <c r="C113" i="22" s="1"/>
  <c r="C116" i="22" a="1"/>
  <c r="C116" i="22" s="1"/>
  <c r="C120" i="22" a="1"/>
  <c r="C120" i="22" s="1"/>
  <c r="D1397" i="22" a="1"/>
  <c r="D1397" i="22" s="1"/>
  <c r="D1410" i="22" a="1"/>
  <c r="D1410" i="22" s="1"/>
  <c r="D1423" i="22" a="1"/>
  <c r="D1423" i="22" s="1"/>
  <c r="D1436" i="22" a="1"/>
  <c r="D1436" i="22" s="1"/>
  <c r="D1462" i="22" a="1"/>
  <c r="D1462" i="22" s="1"/>
  <c r="D1487" i="22" a="1"/>
  <c r="D1487" i="22" s="1"/>
  <c r="D1500" i="22" a="1"/>
  <c r="D1500" i="22" s="1"/>
  <c r="D1513" i="22" a="1"/>
  <c r="D1513" i="22" s="1"/>
  <c r="D1526" i="22" a="1"/>
  <c r="D1526" i="22" s="1"/>
  <c r="D1536" i="22" a="1"/>
  <c r="D1536" i="22" s="1"/>
  <c r="D1549" i="22" a="1"/>
  <c r="D1549" i="22" s="1"/>
  <c r="D1567" i="22" a="1"/>
  <c r="D1567" i="22" s="1"/>
  <c r="D1571" i="22" a="1"/>
  <c r="D1571" i="22" s="1"/>
  <c r="D1575" i="22" a="1"/>
  <c r="D1575" i="22" s="1"/>
  <c r="D1582" i="22" a="1"/>
  <c r="D1582" i="22" s="1"/>
  <c r="D1585" i="22" a="1"/>
  <c r="D1585" i="22" s="1"/>
  <c r="D1588" i="22" a="1"/>
  <c r="D1588" i="22" s="1"/>
  <c r="D1591" i="22" a="1"/>
  <c r="D1591" i="22" s="1"/>
  <c r="D1598" i="22" a="1"/>
  <c r="D1598" i="22" s="1"/>
  <c r="D1601" i="22" a="1"/>
  <c r="D1601" i="22" s="1"/>
  <c r="D1604" i="22" a="1"/>
  <c r="D1604" i="22" s="1"/>
  <c r="D1607" i="22" a="1"/>
  <c r="D1607" i="22" s="1"/>
  <c r="D1614" i="22" a="1"/>
  <c r="D1614" i="22" s="1"/>
  <c r="D1617" i="22" a="1"/>
  <c r="D1617" i="22" s="1"/>
  <c r="D1621" i="22" a="1"/>
  <c r="D1621" i="22" s="1"/>
  <c r="D1625" i="22" a="1"/>
  <c r="D1625" i="22" s="1"/>
  <c r="D1629" i="22" a="1"/>
  <c r="D1629" i="22" s="1"/>
  <c r="D1633" i="22" a="1"/>
  <c r="D1633" i="22" s="1"/>
  <c r="D1637" i="22" a="1"/>
  <c r="D1637" i="22" s="1"/>
  <c r="D1641" i="22" a="1"/>
  <c r="D1641" i="22" s="1"/>
  <c r="D1645" i="22" a="1"/>
  <c r="D1645" i="22" s="1"/>
  <c r="D1649" i="22" a="1"/>
  <c r="D1649" i="22" s="1"/>
  <c r="D1653" i="22" a="1"/>
  <c r="D1653" i="22" s="1"/>
  <c r="D1657" i="22" a="1"/>
  <c r="D1657" i="22" s="1"/>
  <c r="D1661" i="22" a="1"/>
  <c r="D1661" i="22" s="1"/>
  <c r="D1665" i="22" a="1"/>
  <c r="D1665" i="22" s="1"/>
  <c r="D1669" i="22" a="1"/>
  <c r="D1669" i="22" s="1"/>
  <c r="D1673" i="22" a="1"/>
  <c r="D1673" i="22" s="1"/>
  <c r="D1677" i="22" a="1"/>
  <c r="D1677" i="22" s="1"/>
  <c r="D1681" i="22" a="1"/>
  <c r="D1681" i="22" s="1"/>
  <c r="D1685" i="22" a="1"/>
  <c r="D1685" i="22" s="1"/>
  <c r="D1689" i="22" a="1"/>
  <c r="D1689" i="22" s="1"/>
  <c r="D1693" i="22" a="1"/>
  <c r="D1693" i="22" s="1"/>
  <c r="D1697" i="22" a="1"/>
  <c r="D1697" i="22" s="1"/>
  <c r="D1701" i="22" a="1"/>
  <c r="D1701" i="22" s="1"/>
  <c r="D1705" i="22" a="1"/>
  <c r="D1705" i="22" s="1"/>
  <c r="D1709" i="22" a="1"/>
  <c r="D1709" i="22" s="1"/>
  <c r="D1713" i="22" a="1"/>
  <c r="D1713" i="22" s="1"/>
  <c r="D1717" i="22" a="1"/>
  <c r="D1717" i="22" s="1"/>
  <c r="D1721" i="22" a="1"/>
  <c r="D1721" i="22" s="1"/>
  <c r="D1725" i="22" a="1"/>
  <c r="D1725" i="22" s="1"/>
  <c r="D1729" i="22" a="1"/>
  <c r="D1729" i="22" s="1"/>
  <c r="D1733" i="22" a="1"/>
  <c r="D1733" i="22" s="1"/>
  <c r="D1737" i="22" a="1"/>
  <c r="D1737" i="22" s="1"/>
  <c r="D1741" i="22" a="1"/>
  <c r="D1741" i="22" s="1"/>
  <c r="D1745" i="22" a="1"/>
  <c r="D1745" i="22" s="1"/>
  <c r="D1749" i="22" a="1"/>
  <c r="D1749" i="22" s="1"/>
  <c r="D1753" i="22" a="1"/>
  <c r="D1753" i="22" s="1"/>
  <c r="D1757" i="22" a="1"/>
  <c r="D1757" i="22" s="1"/>
  <c r="D1761" i="22" a="1"/>
  <c r="D1761" i="22" s="1"/>
  <c r="D1765" i="22" a="1"/>
  <c r="D1765" i="22" s="1"/>
  <c r="D1769" i="22" a="1"/>
  <c r="D1769" i="22" s="1"/>
  <c r="D1773" i="22" a="1"/>
  <c r="D1773" i="22" s="1"/>
  <c r="D1777" i="22" a="1"/>
  <c r="D1777" i="22" s="1"/>
  <c r="D1781" i="22" a="1"/>
  <c r="D1781" i="22" s="1"/>
  <c r="D1785" i="22" a="1"/>
  <c r="D1785" i="22" s="1"/>
  <c r="D1789" i="22" a="1"/>
  <c r="D1789" i="22" s="1"/>
  <c r="D1793" i="22" a="1"/>
  <c r="D1793" i="22" s="1"/>
  <c r="D1797" i="22" a="1"/>
  <c r="D1797" i="22" s="1"/>
  <c r="D1801" i="22" a="1"/>
  <c r="D1801" i="22" s="1"/>
  <c r="D1805" i="22" a="1"/>
  <c r="D1805" i="22" s="1"/>
  <c r="D1809" i="22" a="1"/>
  <c r="D1809" i="22" s="1"/>
  <c r="D1813" i="22" a="1"/>
  <c r="D1813" i="22" s="1"/>
  <c r="D1817" i="22" a="1"/>
  <c r="D1817" i="22" s="1"/>
  <c r="D1821" i="22" a="1"/>
  <c r="D1821" i="22" s="1"/>
  <c r="D1825" i="22" a="1"/>
  <c r="D1825" i="22" s="1"/>
  <c r="D1829" i="22" a="1"/>
  <c r="D1829" i="22" s="1"/>
  <c r="D1833" i="22" a="1"/>
  <c r="D1833" i="22" s="1"/>
  <c r="D1837" i="22" a="1"/>
  <c r="D1837" i="22" s="1"/>
  <c r="D1841" i="22" a="1"/>
  <c r="D1841" i="22" s="1"/>
  <c r="D1845" i="22" a="1"/>
  <c r="D1845" i="22" s="1"/>
  <c r="D1849" i="22" a="1"/>
  <c r="D1849" i="22" s="1"/>
  <c r="D1853" i="22" a="1"/>
  <c r="D1853" i="22" s="1"/>
  <c r="D1857" i="22" a="1"/>
  <c r="D1857" i="22" s="1"/>
  <c r="D1861" i="22" a="1"/>
  <c r="D1861" i="22" s="1"/>
  <c r="D1865" i="22" a="1"/>
  <c r="D1865" i="22" s="1"/>
  <c r="D1869" i="22" a="1"/>
  <c r="D1869" i="22" s="1"/>
  <c r="D1873" i="22" a="1"/>
  <c r="D1873" i="22" s="1"/>
  <c r="D1877" i="22" a="1"/>
  <c r="D1877" i="22" s="1"/>
  <c r="D1881" i="22" a="1"/>
  <c r="D1881" i="22" s="1"/>
  <c r="D1885" i="22" a="1"/>
  <c r="D1885" i="22" s="1"/>
  <c r="D1889" i="22" a="1"/>
  <c r="D1889" i="22" s="1"/>
  <c r="D1893" i="22" a="1"/>
  <c r="D1893" i="22" s="1"/>
  <c r="D1897" i="22" a="1"/>
  <c r="D1897" i="22" s="1"/>
  <c r="D1901" i="22" a="1"/>
  <c r="D1901" i="22" s="1"/>
  <c r="D1905" i="22" a="1"/>
  <c r="D1905" i="22" s="1"/>
  <c r="D1909" i="22" a="1"/>
  <c r="D1909" i="22" s="1"/>
  <c r="D1913" i="22" a="1"/>
  <c r="D1913" i="22" s="1"/>
  <c r="D1917" i="22" a="1"/>
  <c r="D1917" i="22" s="1"/>
  <c r="D1921" i="22" a="1"/>
  <c r="D1921" i="22" s="1"/>
  <c r="D1925" i="22" a="1"/>
  <c r="D1925" i="22" s="1"/>
  <c r="D1929" i="22" a="1"/>
  <c r="D1929" i="22" s="1"/>
  <c r="D1933" i="22" a="1"/>
  <c r="D1933" i="22" s="1"/>
  <c r="D1937" i="22" a="1"/>
  <c r="D1937" i="22" s="1"/>
  <c r="D1941" i="22" a="1"/>
  <c r="D1941" i="22" s="1"/>
  <c r="D1945" i="22" a="1"/>
  <c r="D1945" i="22" s="1"/>
  <c r="D1949" i="22" a="1"/>
  <c r="D1949" i="22" s="1"/>
  <c r="D1953" i="22" a="1"/>
  <c r="D1953" i="22" s="1"/>
  <c r="D1957" i="22" a="1"/>
  <c r="D1957" i="22" s="1"/>
  <c r="D1961" i="22" a="1"/>
  <c r="D1961" i="22" s="1"/>
  <c r="D1965" i="22" a="1"/>
  <c r="D1965" i="22" s="1"/>
  <c r="D1969" i="22" a="1"/>
  <c r="D1969" i="22" s="1"/>
  <c r="D1973" i="22" a="1"/>
  <c r="D1973" i="22" s="1"/>
  <c r="D1977" i="22" a="1"/>
  <c r="D1977" i="22" s="1"/>
  <c r="D1981" i="22" a="1"/>
  <c r="D1981" i="22" s="1"/>
  <c r="D1985" i="22" a="1"/>
  <c r="D1985" i="22" s="1"/>
  <c r="D1989" i="22" a="1"/>
  <c r="D1989" i="22" s="1"/>
  <c r="D1993" i="22" a="1"/>
  <c r="D1993" i="22" s="1"/>
  <c r="D1997" i="22" a="1"/>
  <c r="D1997" i="22" s="1"/>
  <c r="D2001" i="22" a="1"/>
  <c r="D2001" i="22" s="1"/>
  <c r="D2005" i="22" a="1"/>
  <c r="D2005" i="22" s="1"/>
  <c r="D2009" i="22" a="1"/>
  <c r="D2009" i="22" s="1"/>
  <c r="C11" i="22" a="1"/>
  <c r="C11" i="22" s="1"/>
  <c r="C14" i="22" a="1"/>
  <c r="C14" i="22" s="1"/>
  <c r="C18" i="22" a="1"/>
  <c r="C18" i="22" s="1"/>
  <c r="C24" i="22" a="1"/>
  <c r="C24" i="22" s="1"/>
  <c r="C27" i="22" a="1"/>
  <c r="C27" i="22" s="1"/>
  <c r="C30" i="22" a="1"/>
  <c r="C30" i="22" s="1"/>
  <c r="C34" i="22" a="1"/>
  <c r="C34" i="22" s="1"/>
  <c r="C40" i="22" a="1"/>
  <c r="C40" i="22" s="1"/>
  <c r="C43" i="22" a="1"/>
  <c r="C43" i="22" s="1"/>
  <c r="C46" i="22" a="1"/>
  <c r="C46" i="22" s="1"/>
  <c r="C50" i="22" a="1"/>
  <c r="C50" i="22" s="1"/>
  <c r="C56" i="22" a="1"/>
  <c r="C56" i="22" s="1"/>
  <c r="C59" i="22" a="1"/>
  <c r="C59" i="22" s="1"/>
  <c r="C62" i="22" a="1"/>
  <c r="C62" i="22" s="1"/>
  <c r="C66" i="22" a="1"/>
  <c r="C66" i="22" s="1"/>
  <c r="C72" i="22" a="1"/>
  <c r="C72" i="22" s="1"/>
  <c r="C75" i="22" a="1"/>
  <c r="C75" i="22" s="1"/>
  <c r="C78" i="22" a="1"/>
  <c r="C78" i="22" s="1"/>
  <c r="C82" i="22" a="1"/>
  <c r="C82" i="22" s="1"/>
  <c r="C88" i="22" a="1"/>
  <c r="C88" i="22" s="1"/>
  <c r="C91" i="22" a="1"/>
  <c r="C91" i="22" s="1"/>
  <c r="C94" i="22" a="1"/>
  <c r="C94" i="22" s="1"/>
  <c r="C98" i="22" a="1"/>
  <c r="C98" i="22" s="1"/>
  <c r="C104" i="22" a="1"/>
  <c r="C104" i="22" s="1"/>
  <c r="C107" i="22" a="1"/>
  <c r="C107" i="22" s="1"/>
  <c r="C110" i="22" a="1"/>
  <c r="C110" i="22" s="1"/>
  <c r="C114" i="22" a="1"/>
  <c r="C114" i="22" s="1"/>
  <c r="C117" i="22" a="1"/>
  <c r="C117" i="22" s="1"/>
  <c r="C121" i="22" a="1"/>
  <c r="C121" i="22" s="1"/>
  <c r="C124" i="22" a="1"/>
  <c r="C124" i="22" s="1"/>
  <c r="C127" i="22" a="1"/>
  <c r="C127" i="22" s="1"/>
  <c r="D1388" i="22" a="1"/>
  <c r="D1388" i="22" s="1"/>
  <c r="D1413" i="22" a="1"/>
  <c r="D1413" i="22" s="1"/>
  <c r="D1426" i="22" a="1"/>
  <c r="D1426" i="22" s="1"/>
  <c r="D1439" i="22" a="1"/>
  <c r="D1439" i="22" s="1"/>
  <c r="D1452" i="22" a="1"/>
  <c r="D1452" i="22" s="1"/>
  <c r="D1465" i="22" a="1"/>
  <c r="D1465" i="22" s="1"/>
  <c r="D1478" i="22" a="1"/>
  <c r="D1478" i="22" s="1"/>
  <c r="D1503" i="22" a="1"/>
  <c r="D1503" i="22" s="1"/>
  <c r="D1516" i="22" a="1"/>
  <c r="D1516" i="22" s="1"/>
  <c r="D1529" i="22" a="1"/>
  <c r="D1529" i="22" s="1"/>
  <c r="D1545" i="22" a="1"/>
  <c r="D1545" i="22" s="1"/>
  <c r="D1551" i="22" a="1"/>
  <c r="D1551" i="22" s="1"/>
  <c r="D1555" i="22" a="1"/>
  <c r="D1555" i="22" s="1"/>
  <c r="D1559" i="22" a="1"/>
  <c r="D1559" i="22" s="1"/>
  <c r="D1564" i="22" a="1"/>
  <c r="D1564" i="22" s="1"/>
  <c r="D1568" i="22" a="1"/>
  <c r="D1568" i="22" s="1"/>
  <c r="D1572" i="22" a="1"/>
  <c r="D1572" i="22" s="1"/>
  <c r="D1576" i="22" a="1"/>
  <c r="D1576" i="22" s="1"/>
  <c r="D1579" i="22" a="1"/>
  <c r="D1579" i="22" s="1"/>
  <c r="D1586" i="22" a="1"/>
  <c r="D1586" i="22" s="1"/>
  <c r="D1589" i="22" a="1"/>
  <c r="D1589" i="22" s="1"/>
  <c r="D1592" i="22" a="1"/>
  <c r="D1592" i="22" s="1"/>
  <c r="D1595" i="22" a="1"/>
  <c r="D1595" i="22" s="1"/>
  <c r="D1602" i="22" a="1"/>
  <c r="D1602" i="22" s="1"/>
  <c r="D1605" i="22" a="1"/>
  <c r="D1605" i="22" s="1"/>
  <c r="D1608" i="22" a="1"/>
  <c r="D1608" i="22" s="1"/>
  <c r="D1611" i="22" a="1"/>
  <c r="D1611" i="22" s="1"/>
  <c r="D1618" i="22" a="1"/>
  <c r="D1618" i="22" s="1"/>
  <c r="D1622" i="22" a="1"/>
  <c r="D1622" i="22" s="1"/>
  <c r="D1626" i="22" a="1"/>
  <c r="D1626" i="22" s="1"/>
  <c r="D1630" i="22" a="1"/>
  <c r="D1630" i="22" s="1"/>
  <c r="D1634" i="22" a="1"/>
  <c r="D1634" i="22" s="1"/>
  <c r="D1638" i="22" a="1"/>
  <c r="D1638" i="22" s="1"/>
  <c r="D1642" i="22" a="1"/>
  <c r="D1642" i="22" s="1"/>
  <c r="D1646" i="22" a="1"/>
  <c r="D1646" i="22" s="1"/>
  <c r="D1650" i="22" a="1"/>
  <c r="D1650" i="22" s="1"/>
  <c r="D1654" i="22" a="1"/>
  <c r="D1654" i="22" s="1"/>
  <c r="D1658" i="22" a="1"/>
  <c r="D1658" i="22" s="1"/>
  <c r="D1662" i="22" a="1"/>
  <c r="D1662" i="22" s="1"/>
  <c r="D1666" i="22" a="1"/>
  <c r="D1666" i="22" s="1"/>
  <c r="D1670" i="22" a="1"/>
  <c r="D1670" i="22" s="1"/>
  <c r="D1674" i="22" a="1"/>
  <c r="D1674" i="22" s="1"/>
  <c r="D1678" i="22" a="1"/>
  <c r="D1678" i="22" s="1"/>
  <c r="D1682" i="22" a="1"/>
  <c r="D1682" i="22" s="1"/>
  <c r="D1686" i="22" a="1"/>
  <c r="D1686" i="22" s="1"/>
  <c r="D1690" i="22" a="1"/>
  <c r="D1690" i="22" s="1"/>
  <c r="D1694" i="22" a="1"/>
  <c r="D1694" i="22" s="1"/>
  <c r="D1698" i="22" a="1"/>
  <c r="D1698" i="22" s="1"/>
  <c r="D1702" i="22" a="1"/>
  <c r="D1702" i="22" s="1"/>
  <c r="D1706" i="22" a="1"/>
  <c r="D1706" i="22" s="1"/>
  <c r="D1710" i="22" a="1"/>
  <c r="D1710" i="22" s="1"/>
  <c r="D1714" i="22" a="1"/>
  <c r="D1714" i="22" s="1"/>
  <c r="D1718" i="22" a="1"/>
  <c r="D1718" i="22" s="1"/>
  <c r="D1722" i="22" a="1"/>
  <c r="D1722" i="22" s="1"/>
  <c r="D1726" i="22" a="1"/>
  <c r="D1726" i="22" s="1"/>
  <c r="D1730" i="22" a="1"/>
  <c r="D1730" i="22" s="1"/>
  <c r="D1734" i="22" a="1"/>
  <c r="D1734" i="22" s="1"/>
  <c r="D1738" i="22" a="1"/>
  <c r="D1738" i="22" s="1"/>
  <c r="D1742" i="22" a="1"/>
  <c r="D1742" i="22" s="1"/>
  <c r="D1746" i="22" a="1"/>
  <c r="D1746" i="22" s="1"/>
  <c r="D1750" i="22" a="1"/>
  <c r="D1750" i="22" s="1"/>
  <c r="D1754" i="22" a="1"/>
  <c r="D1754" i="22" s="1"/>
  <c r="D1758" i="22" a="1"/>
  <c r="D1758" i="22" s="1"/>
  <c r="D1762" i="22" a="1"/>
  <c r="D1762" i="22" s="1"/>
  <c r="D1766" i="22" a="1"/>
  <c r="D1766" i="22" s="1"/>
  <c r="D1770" i="22" a="1"/>
  <c r="D1770" i="22" s="1"/>
  <c r="D1774" i="22" a="1"/>
  <c r="D1774" i="22" s="1"/>
  <c r="D1778" i="22" a="1"/>
  <c r="D1778" i="22" s="1"/>
  <c r="D1782" i="22" a="1"/>
  <c r="D1782" i="22" s="1"/>
  <c r="D1786" i="22" a="1"/>
  <c r="D1786" i="22" s="1"/>
  <c r="D1790" i="22" a="1"/>
  <c r="D1790" i="22" s="1"/>
  <c r="D1794" i="22" a="1"/>
  <c r="D1794" i="22" s="1"/>
  <c r="D1798" i="22" a="1"/>
  <c r="D1798" i="22" s="1"/>
  <c r="D1802" i="22" a="1"/>
  <c r="D1802" i="22" s="1"/>
  <c r="D1806" i="22" a="1"/>
  <c r="D1806" i="22" s="1"/>
  <c r="D1810" i="22" a="1"/>
  <c r="D1810" i="22" s="1"/>
  <c r="D1814" i="22" a="1"/>
  <c r="D1814" i="22" s="1"/>
  <c r="D1818" i="22" a="1"/>
  <c r="D1818" i="22" s="1"/>
  <c r="D1822" i="22" a="1"/>
  <c r="D1822" i="22" s="1"/>
  <c r="D1826" i="22" a="1"/>
  <c r="D1826" i="22" s="1"/>
  <c r="D1830" i="22" a="1"/>
  <c r="D1830" i="22" s="1"/>
  <c r="D1834" i="22" a="1"/>
  <c r="D1834" i="22" s="1"/>
  <c r="D1838" i="22" a="1"/>
  <c r="D1838" i="22" s="1"/>
  <c r="D1842" i="22" a="1"/>
  <c r="D1842" i="22" s="1"/>
  <c r="D1846" i="22" a="1"/>
  <c r="D1846" i="22" s="1"/>
  <c r="D1850" i="22" a="1"/>
  <c r="D1850" i="22" s="1"/>
  <c r="D1854" i="22" a="1"/>
  <c r="D1854" i="22" s="1"/>
  <c r="D1858" i="22" a="1"/>
  <c r="D1858" i="22" s="1"/>
  <c r="D1862" i="22" a="1"/>
  <c r="D1862" i="22" s="1"/>
  <c r="D1866" i="22" a="1"/>
  <c r="D1866" i="22" s="1"/>
  <c r="D1870" i="22" a="1"/>
  <c r="D1870" i="22" s="1"/>
  <c r="D1874" i="22" a="1"/>
  <c r="D1874" i="22" s="1"/>
  <c r="D1878" i="22" a="1"/>
  <c r="D1878" i="22" s="1"/>
  <c r="D1882" i="22" a="1"/>
  <c r="D1882" i="22" s="1"/>
  <c r="D1886" i="22" a="1"/>
  <c r="D1886" i="22" s="1"/>
  <c r="D1890" i="22" a="1"/>
  <c r="D1890" i="22" s="1"/>
  <c r="D1894" i="22" a="1"/>
  <c r="D1894" i="22" s="1"/>
  <c r="D1898" i="22" a="1"/>
  <c r="D1898" i="22" s="1"/>
  <c r="D1902" i="22" a="1"/>
  <c r="D1902" i="22" s="1"/>
  <c r="D1906" i="22" a="1"/>
  <c r="D1906" i="22" s="1"/>
  <c r="D1910" i="22" a="1"/>
  <c r="D1910" i="22" s="1"/>
  <c r="D1914" i="22" a="1"/>
  <c r="D1914" i="22" s="1"/>
  <c r="D1918" i="22" a="1"/>
  <c r="D1918" i="22" s="1"/>
  <c r="D1922" i="22" a="1"/>
  <c r="D1922" i="22" s="1"/>
  <c r="D1926" i="22" a="1"/>
  <c r="D1926" i="22" s="1"/>
  <c r="D1930" i="22" a="1"/>
  <c r="D1930" i="22" s="1"/>
  <c r="D1934" i="22" a="1"/>
  <c r="D1934" i="22" s="1"/>
  <c r="D1938" i="22" a="1"/>
  <c r="D1938" i="22" s="1"/>
  <c r="D1942" i="22" a="1"/>
  <c r="D1942" i="22" s="1"/>
  <c r="D1946" i="22" a="1"/>
  <c r="D1946" i="22" s="1"/>
  <c r="D1950" i="22" a="1"/>
  <c r="D1950" i="22" s="1"/>
  <c r="D1954" i="22" a="1"/>
  <c r="D1954" i="22" s="1"/>
  <c r="D1958" i="22" a="1"/>
  <c r="D1958" i="22" s="1"/>
  <c r="D1962" i="22" a="1"/>
  <c r="D1962" i="22" s="1"/>
  <c r="D1966" i="22" a="1"/>
  <c r="D1966" i="22" s="1"/>
  <c r="D1970" i="22" a="1"/>
  <c r="D1970" i="22" s="1"/>
  <c r="D1974" i="22" a="1"/>
  <c r="D1974" i="22" s="1"/>
  <c r="D1978" i="22" a="1"/>
  <c r="D1978" i="22" s="1"/>
  <c r="D1982" i="22" a="1"/>
  <c r="D1982" i="22" s="1"/>
  <c r="D1986" i="22" a="1"/>
  <c r="D1986" i="22" s="1"/>
  <c r="D1990" i="22" a="1"/>
  <c r="D1990" i="22" s="1"/>
  <c r="D1994" i="22" a="1"/>
  <c r="D1994" i="22" s="1"/>
  <c r="D1998" i="22" a="1"/>
  <c r="D1998" i="22" s="1"/>
  <c r="D2002" i="22" a="1"/>
  <c r="D2002" i="22" s="1"/>
  <c r="D2006" i="22" a="1"/>
  <c r="D2006" i="22" s="1"/>
  <c r="D2010" i="22" a="1"/>
  <c r="D2010" i="22" s="1"/>
  <c r="C12" i="22" a="1"/>
  <c r="C12" i="22" s="1"/>
  <c r="C15" i="22" a="1"/>
  <c r="C15" i="22" s="1"/>
  <c r="C21" i="22" a="1"/>
  <c r="C21" i="22" s="1"/>
  <c r="C25" i="22" a="1"/>
  <c r="C25" i="22" s="1"/>
  <c r="C28" i="22" a="1"/>
  <c r="C28" i="22" s="1"/>
  <c r="C31" i="22" a="1"/>
  <c r="C31" i="22" s="1"/>
  <c r="C37" i="22" a="1"/>
  <c r="C37" i="22" s="1"/>
  <c r="C41" i="22" a="1"/>
  <c r="C41" i="22" s="1"/>
  <c r="C44" i="22" a="1"/>
  <c r="C44" i="22" s="1"/>
  <c r="C47" i="22" a="1"/>
  <c r="C47" i="22" s="1"/>
  <c r="C53" i="22" a="1"/>
  <c r="C53" i="22" s="1"/>
  <c r="C57" i="22" a="1"/>
  <c r="C57" i="22" s="1"/>
  <c r="C60" i="22" a="1"/>
  <c r="C60" i="22" s="1"/>
  <c r="C63" i="22" a="1"/>
  <c r="C63" i="22" s="1"/>
  <c r="C69" i="22" a="1"/>
  <c r="C69" i="22" s="1"/>
  <c r="C73" i="22" a="1"/>
  <c r="C73" i="22" s="1"/>
  <c r="C76" i="22" a="1"/>
  <c r="C76" i="22" s="1"/>
  <c r="C79" i="22" a="1"/>
  <c r="C79" i="22" s="1"/>
  <c r="C85" i="22" a="1"/>
  <c r="C85" i="22" s="1"/>
  <c r="C89" i="22" a="1"/>
  <c r="C89" i="22" s="1"/>
  <c r="C92" i="22" a="1"/>
  <c r="C92" i="22" s="1"/>
  <c r="C95" i="22" a="1"/>
  <c r="C95" i="22" s="1"/>
  <c r="C101" i="22" a="1"/>
  <c r="C101" i="22" s="1"/>
  <c r="C105" i="22" a="1"/>
  <c r="C105" i="22" s="1"/>
  <c r="C108" i="22" a="1"/>
  <c r="C108" i="22" s="1"/>
  <c r="D1391" i="22" a="1"/>
  <c r="D1391" i="22" s="1"/>
  <c r="D1404" i="22" a="1"/>
  <c r="D1404" i="22" s="1"/>
  <c r="D1429" i="22" a="1"/>
  <c r="D1429" i="22" s="1"/>
  <c r="D1442" i="22" a="1"/>
  <c r="D1442" i="22" s="1"/>
  <c r="D1455" i="22" a="1"/>
  <c r="D1455" i="22" s="1"/>
  <c r="D1468" i="22" a="1"/>
  <c r="D1468" i="22" s="1"/>
  <c r="D1481" i="22" a="1"/>
  <c r="D1481" i="22" s="1"/>
  <c r="D1494" i="22" a="1"/>
  <c r="D1494" i="22" s="1"/>
  <c r="D1519" i="22" a="1"/>
  <c r="D1519" i="22" s="1"/>
  <c r="D1532" i="22" a="1"/>
  <c r="D1532" i="22" s="1"/>
  <c r="D1539" i="22" a="1"/>
  <c r="D1539" i="22" s="1"/>
  <c r="D1546" i="22" a="1"/>
  <c r="D1546" i="22" s="1"/>
  <c r="D1552" i="22" a="1"/>
  <c r="D1552" i="22" s="1"/>
  <c r="D1556" i="22" a="1"/>
  <c r="D1556" i="22" s="1"/>
  <c r="D1561" i="22" a="1"/>
  <c r="D1561" i="22" s="1"/>
  <c r="D1565" i="22" a="1"/>
  <c r="D1565" i="22" s="1"/>
  <c r="D1569" i="22" a="1"/>
  <c r="D1569" i="22" s="1"/>
  <c r="D1574" i="22" a="1"/>
  <c r="D1574" i="22" s="1"/>
  <c r="D1577" i="22" a="1"/>
  <c r="D1577" i="22" s="1"/>
  <c r="D1580" i="22" a="1"/>
  <c r="D1580" i="22" s="1"/>
  <c r="D1583" i="22" a="1"/>
  <c r="D1583" i="22" s="1"/>
  <c r="D1590" i="22" a="1"/>
  <c r="D1590" i="22" s="1"/>
  <c r="D1593" i="22" a="1"/>
  <c r="D1593" i="22" s="1"/>
  <c r="D1596" i="22" a="1"/>
  <c r="D1596" i="22" s="1"/>
  <c r="D1599" i="22" a="1"/>
  <c r="D1599" i="22" s="1"/>
  <c r="D1606" i="22" a="1"/>
  <c r="D1606" i="22" s="1"/>
  <c r="D1609" i="22" a="1"/>
  <c r="D1609" i="22" s="1"/>
  <c r="D1612" i="22" a="1"/>
  <c r="D1612" i="22" s="1"/>
  <c r="D1615" i="22" a="1"/>
  <c r="D1615" i="22" s="1"/>
  <c r="D1619" i="22" a="1"/>
  <c r="D1619" i="22" s="1"/>
  <c r="D1623" i="22" a="1"/>
  <c r="D1623" i="22" s="1"/>
  <c r="D1627" i="22" a="1"/>
  <c r="D1627" i="22" s="1"/>
  <c r="D1631" i="22" a="1"/>
  <c r="D1631" i="22" s="1"/>
  <c r="D1635" i="22" a="1"/>
  <c r="D1635" i="22" s="1"/>
  <c r="D1639" i="22" a="1"/>
  <c r="D1639" i="22" s="1"/>
  <c r="D1643" i="22" a="1"/>
  <c r="D1643" i="22" s="1"/>
  <c r="D1647" i="22" a="1"/>
  <c r="D1647" i="22" s="1"/>
  <c r="D1651" i="22" a="1"/>
  <c r="D1651" i="22" s="1"/>
  <c r="D1655" i="22" a="1"/>
  <c r="D1655" i="22" s="1"/>
  <c r="D1659" i="22" a="1"/>
  <c r="D1659" i="22" s="1"/>
  <c r="D1663" i="22" a="1"/>
  <c r="D1663" i="22" s="1"/>
  <c r="D1667" i="22" a="1"/>
  <c r="D1667" i="22" s="1"/>
  <c r="D1671" i="22" a="1"/>
  <c r="D1671" i="22" s="1"/>
  <c r="D1675" i="22" a="1"/>
  <c r="D1675" i="22" s="1"/>
  <c r="D1679" i="22" a="1"/>
  <c r="D1679" i="22" s="1"/>
  <c r="D1683" i="22" a="1"/>
  <c r="D1683" i="22" s="1"/>
  <c r="D1687" i="22" a="1"/>
  <c r="D1687" i="22" s="1"/>
  <c r="D1691" i="22" a="1"/>
  <c r="D1691" i="22" s="1"/>
  <c r="D1695" i="22" a="1"/>
  <c r="D1695" i="22" s="1"/>
  <c r="D1699" i="22" a="1"/>
  <c r="D1699" i="22" s="1"/>
  <c r="D1703" i="22" a="1"/>
  <c r="D1703" i="22" s="1"/>
  <c r="D1707" i="22" a="1"/>
  <c r="D1707" i="22" s="1"/>
  <c r="D1711" i="22" a="1"/>
  <c r="D1711" i="22" s="1"/>
  <c r="D1715" i="22" a="1"/>
  <c r="D1715" i="22" s="1"/>
  <c r="D1719" i="22" a="1"/>
  <c r="D1719" i="22" s="1"/>
  <c r="D1723" i="22" a="1"/>
  <c r="D1723" i="22" s="1"/>
  <c r="D1727" i="22" a="1"/>
  <c r="D1727" i="22" s="1"/>
  <c r="D1731" i="22" a="1"/>
  <c r="D1731" i="22" s="1"/>
  <c r="D1735" i="22" a="1"/>
  <c r="D1735" i="22" s="1"/>
  <c r="D1739" i="22" a="1"/>
  <c r="D1739" i="22" s="1"/>
  <c r="D1743" i="22" a="1"/>
  <c r="D1743" i="22" s="1"/>
  <c r="D1747" i="22" a="1"/>
  <c r="D1747" i="22" s="1"/>
  <c r="D1751" i="22" a="1"/>
  <c r="D1751" i="22" s="1"/>
  <c r="D1755" i="22" a="1"/>
  <c r="D1755" i="22" s="1"/>
  <c r="D1759" i="22" a="1"/>
  <c r="D1759" i="22" s="1"/>
  <c r="D1763" i="22" a="1"/>
  <c r="D1763" i="22" s="1"/>
  <c r="D1767" i="22" a="1"/>
  <c r="D1767" i="22" s="1"/>
  <c r="D1771" i="22" a="1"/>
  <c r="D1771" i="22" s="1"/>
  <c r="D1775" i="22" a="1"/>
  <c r="D1775" i="22" s="1"/>
  <c r="D1779" i="22" a="1"/>
  <c r="D1779" i="22" s="1"/>
  <c r="D1783" i="22" a="1"/>
  <c r="D1783" i="22" s="1"/>
  <c r="D1787" i="22" a="1"/>
  <c r="D1787" i="22" s="1"/>
  <c r="D1791" i="22" a="1"/>
  <c r="D1791" i="22" s="1"/>
  <c r="D1795" i="22" a="1"/>
  <c r="D1795" i="22" s="1"/>
  <c r="D1799" i="22" a="1"/>
  <c r="D1799" i="22" s="1"/>
  <c r="D1803" i="22" a="1"/>
  <c r="D1803" i="22" s="1"/>
  <c r="D1807" i="22" a="1"/>
  <c r="D1807" i="22" s="1"/>
  <c r="D1811" i="22" a="1"/>
  <c r="D1811" i="22" s="1"/>
  <c r="D1815" i="22" a="1"/>
  <c r="D1815" i="22" s="1"/>
  <c r="D1819" i="22" a="1"/>
  <c r="D1819" i="22" s="1"/>
  <c r="D1823" i="22" a="1"/>
  <c r="D1823" i="22" s="1"/>
  <c r="D1827" i="22" a="1"/>
  <c r="D1827" i="22" s="1"/>
  <c r="D1831" i="22" a="1"/>
  <c r="D1831" i="22" s="1"/>
  <c r="D1835" i="22" a="1"/>
  <c r="D1835" i="22" s="1"/>
  <c r="D1839" i="22" a="1"/>
  <c r="D1839" i="22" s="1"/>
  <c r="D1843" i="22" a="1"/>
  <c r="D1843" i="22" s="1"/>
  <c r="D1847" i="22" a="1"/>
  <c r="D1847" i="22" s="1"/>
  <c r="D1851" i="22" a="1"/>
  <c r="D1851" i="22" s="1"/>
  <c r="D1855" i="22" a="1"/>
  <c r="D1855" i="22" s="1"/>
  <c r="D1859" i="22" a="1"/>
  <c r="D1859" i="22" s="1"/>
  <c r="D1863" i="22" a="1"/>
  <c r="D1863" i="22" s="1"/>
  <c r="D1867" i="22" a="1"/>
  <c r="D1867" i="22" s="1"/>
  <c r="D1871" i="22" a="1"/>
  <c r="D1871" i="22" s="1"/>
  <c r="D1875" i="22" a="1"/>
  <c r="D1875" i="22" s="1"/>
  <c r="D1879" i="22" a="1"/>
  <c r="D1879" i="22" s="1"/>
  <c r="D1883" i="22" a="1"/>
  <c r="D1883" i="22" s="1"/>
  <c r="D1887" i="22" a="1"/>
  <c r="D1887" i="22" s="1"/>
  <c r="D1891" i="22" a="1"/>
  <c r="D1891" i="22" s="1"/>
  <c r="D1895" i="22" a="1"/>
  <c r="D1895" i="22" s="1"/>
  <c r="D1899" i="22" a="1"/>
  <c r="D1899" i="22" s="1"/>
  <c r="D1903" i="22" a="1"/>
  <c r="D1903" i="22" s="1"/>
  <c r="D1907" i="22" a="1"/>
  <c r="D1907" i="22" s="1"/>
  <c r="D1911" i="22" a="1"/>
  <c r="D1911" i="22" s="1"/>
  <c r="D1915" i="22" a="1"/>
  <c r="D1915" i="22" s="1"/>
  <c r="D1919" i="22" a="1"/>
  <c r="D1919" i="22" s="1"/>
  <c r="D1923" i="22" a="1"/>
  <c r="D1923" i="22" s="1"/>
  <c r="D1927" i="22" a="1"/>
  <c r="D1927" i="22" s="1"/>
  <c r="D1931" i="22" a="1"/>
  <c r="D1931" i="22" s="1"/>
  <c r="D1935" i="22" a="1"/>
  <c r="D1935" i="22" s="1"/>
  <c r="D1939" i="22" a="1"/>
  <c r="D1939" i="22" s="1"/>
  <c r="D1943" i="22" a="1"/>
  <c r="D1943" i="22" s="1"/>
  <c r="D1947" i="22" a="1"/>
  <c r="D1947" i="22" s="1"/>
  <c r="D1951" i="22" a="1"/>
  <c r="D1951" i="22" s="1"/>
  <c r="D1955" i="22" a="1"/>
  <c r="D1955" i="22" s="1"/>
  <c r="D1959" i="22" a="1"/>
  <c r="D1959" i="22" s="1"/>
  <c r="D1963" i="22" a="1"/>
  <c r="D1963" i="22" s="1"/>
  <c r="D1967" i="22" a="1"/>
  <c r="D1967" i="22" s="1"/>
  <c r="D1971" i="22" a="1"/>
  <c r="D1971" i="22" s="1"/>
  <c r="D1975" i="22" a="1"/>
  <c r="D1975" i="22" s="1"/>
  <c r="D1979" i="22" a="1"/>
  <c r="D1979" i="22" s="1"/>
  <c r="D1983" i="22" a="1"/>
  <c r="D1983" i="22" s="1"/>
  <c r="D1987" i="22" a="1"/>
  <c r="D1987" i="22" s="1"/>
  <c r="D1991" i="22" a="1"/>
  <c r="D1991" i="22" s="1"/>
  <c r="D1995" i="22" a="1"/>
  <c r="D1995" i="22" s="1"/>
  <c r="D1999" i="22" a="1"/>
  <c r="D1999" i="22" s="1"/>
  <c r="D2003" i="22" a="1"/>
  <c r="D2003" i="22" s="1"/>
  <c r="D2007" i="22" a="1"/>
  <c r="D2007" i="22" s="1"/>
  <c r="D2011" i="22" a="1"/>
  <c r="D2011" i="22" s="1"/>
  <c r="C16" i="22" a="1"/>
  <c r="C16" i="22" s="1"/>
  <c r="C19" i="22" a="1"/>
  <c r="C19" i="22" s="1"/>
  <c r="C22" i="22" a="1"/>
  <c r="C22" i="22" s="1"/>
  <c r="C26" i="22" a="1"/>
  <c r="C26" i="22" s="1"/>
  <c r="C32" i="22" a="1"/>
  <c r="C32" i="22" s="1"/>
  <c r="C35" i="22" a="1"/>
  <c r="C35" i="22" s="1"/>
  <c r="C38" i="22" a="1"/>
  <c r="C38" i="22" s="1"/>
  <c r="C42" i="22" a="1"/>
  <c r="C42" i="22" s="1"/>
  <c r="C48" i="22" a="1"/>
  <c r="C48" i="22" s="1"/>
  <c r="C51" i="22" a="1"/>
  <c r="C51" i="22" s="1"/>
  <c r="C54" i="22" a="1"/>
  <c r="C54" i="22" s="1"/>
  <c r="C58" i="22" a="1"/>
  <c r="C58" i="22" s="1"/>
  <c r="C64" i="22" a="1"/>
  <c r="C64" i="22" s="1"/>
  <c r="C67" i="22" a="1"/>
  <c r="C67" i="22" s="1"/>
  <c r="C70" i="22" a="1"/>
  <c r="C70" i="22" s="1"/>
  <c r="C74" i="22" a="1"/>
  <c r="C74" i="22" s="1"/>
  <c r="C80" i="22" a="1"/>
  <c r="C80" i="22" s="1"/>
  <c r="C83" i="22" a="1"/>
  <c r="C83" i="22" s="1"/>
  <c r="C86" i="22" a="1"/>
  <c r="C86" i="22" s="1"/>
  <c r="C106" i="22" a="1"/>
  <c r="C106" i="22" s="1"/>
  <c r="C122" i="22" a="1"/>
  <c r="C122" i="22" s="1"/>
  <c r="C125" i="22" a="1"/>
  <c r="C125" i="22" s="1"/>
  <c r="C130" i="22" a="1"/>
  <c r="C130" i="22" s="1"/>
  <c r="C133" i="22" a="1"/>
  <c r="C133" i="22" s="1"/>
  <c r="C137" i="22" a="1"/>
  <c r="C137" i="22" s="1"/>
  <c r="C140" i="22" a="1"/>
  <c r="C140" i="22" s="1"/>
  <c r="C143" i="22" a="1"/>
  <c r="C143" i="22" s="1"/>
  <c r="C149" i="22" a="1"/>
  <c r="C149" i="22" s="1"/>
  <c r="C153" i="22" a="1"/>
  <c r="C153" i="22" s="1"/>
  <c r="C156" i="22" a="1"/>
  <c r="C156" i="22" s="1"/>
  <c r="C159" i="22" a="1"/>
  <c r="C159" i="22" s="1"/>
  <c r="C165" i="22" a="1"/>
  <c r="C165" i="22" s="1"/>
  <c r="C169" i="22" a="1"/>
  <c r="C169" i="22" s="1"/>
  <c r="C172" i="22" a="1"/>
  <c r="C172" i="22" s="1"/>
  <c r="C175" i="22" a="1"/>
  <c r="C175" i="22" s="1"/>
  <c r="C181" i="22" a="1"/>
  <c r="C181" i="22" s="1"/>
  <c r="C183" i="22" a="1"/>
  <c r="C183" i="22" s="1"/>
  <c r="C188" i="22" a="1"/>
  <c r="C188" i="22" s="1"/>
  <c r="C194" i="22" a="1"/>
  <c r="C194" i="22" s="1"/>
  <c r="C197" i="22" a="1"/>
  <c r="C197" i="22" s="1"/>
  <c r="C200" i="22" a="1"/>
  <c r="C200" i="22" s="1"/>
  <c r="C203" i="22" a="1"/>
  <c r="C203" i="22" s="1"/>
  <c r="C206" i="22" a="1"/>
  <c r="C206" i="22" s="1"/>
  <c r="C209" i="22" a="1"/>
  <c r="C209" i="22" s="1"/>
  <c r="C212" i="22" a="1"/>
  <c r="C212" i="22" s="1"/>
  <c r="C215" i="22" a="1"/>
  <c r="C215" i="22" s="1"/>
  <c r="C221" i="22" a="1"/>
  <c r="C221" i="22" s="1"/>
  <c r="C226" i="22" a="1"/>
  <c r="C226" i="22" s="1"/>
  <c r="C232" i="22" a="1"/>
  <c r="C232" i="22" s="1"/>
  <c r="C235" i="22" a="1"/>
  <c r="C235" i="22" s="1"/>
  <c r="C238" i="22" a="1"/>
  <c r="C238" i="22" s="1"/>
  <c r="C241" i="22" a="1"/>
  <c r="C241" i="22" s="1"/>
  <c r="C244" i="22" a="1"/>
  <c r="C244" i="22" s="1"/>
  <c r="C247" i="22" a="1"/>
  <c r="C247" i="22" s="1"/>
  <c r="C253" i="22" a="1"/>
  <c r="C253" i="22" s="1"/>
  <c r="C256" i="22" a="1"/>
  <c r="C256" i="22" s="1"/>
  <c r="C260" i="22" a="1"/>
  <c r="C260" i="22" s="1"/>
  <c r="C263" i="22" a="1"/>
  <c r="C263" i="22" s="1"/>
  <c r="C267" i="22" a="1"/>
  <c r="C267" i="22" s="1"/>
  <c r="C270" i="22" a="1"/>
  <c r="C270" i="22" s="1"/>
  <c r="C274" i="22" a="1"/>
  <c r="C274" i="22" s="1"/>
  <c r="C281" i="22" a="1"/>
  <c r="C281" i="22" s="1"/>
  <c r="C285" i="22" a="1"/>
  <c r="C285" i="22" s="1"/>
  <c r="C288" i="22" a="1"/>
  <c r="C288" i="22" s="1"/>
  <c r="C292" i="22" a="1"/>
  <c r="C292" i="22" s="1"/>
  <c r="C295" i="22" a="1"/>
  <c r="C295" i="22" s="1"/>
  <c r="C299" i="22" a="1"/>
  <c r="C299" i="22" s="1"/>
  <c r="C302" i="22" a="1"/>
  <c r="C302" i="22" s="1"/>
  <c r="C306" i="22" a="1"/>
  <c r="C306" i="22" s="1"/>
  <c r="C313" i="22" a="1"/>
  <c r="C313" i="22" s="1"/>
  <c r="C317" i="22" a="1"/>
  <c r="C317" i="22" s="1"/>
  <c r="C320" i="22" a="1"/>
  <c r="C320" i="22" s="1"/>
  <c r="C326" i="22" a="1"/>
  <c r="C326" i="22" s="1"/>
  <c r="C330" i="22" a="1"/>
  <c r="C330" i="22" s="1"/>
  <c r="C337" i="22" a="1"/>
  <c r="C337" i="22" s="1"/>
  <c r="C340" i="22" a="1"/>
  <c r="C340" i="22" s="1"/>
  <c r="C343" i="22" a="1"/>
  <c r="C343" i="22" s="1"/>
  <c r="C347" i="22" a="1"/>
  <c r="C347" i="22" s="1"/>
  <c r="C350" i="22" a="1"/>
  <c r="C350" i="22" s="1"/>
  <c r="C353" i="22" a="1"/>
  <c r="C353" i="22" s="1"/>
  <c r="C356" i="22" a="1"/>
  <c r="C356" i="22" s="1"/>
  <c r="C360" i="22" a="1"/>
  <c r="C360" i="22" s="1"/>
  <c r="C366" i="22" a="1"/>
  <c r="C366" i="22" s="1"/>
  <c r="C369" i="22" a="1"/>
  <c r="C369" i="22" s="1"/>
  <c r="C372" i="22" a="1"/>
  <c r="C372" i="22" s="1"/>
  <c r="C376" i="22" a="1"/>
  <c r="C376" i="22" s="1"/>
  <c r="C382" i="22" a="1"/>
  <c r="C382" i="22" s="1"/>
  <c r="C385" i="22" a="1"/>
  <c r="C385" i="22" s="1"/>
  <c r="C388" i="22" a="1"/>
  <c r="C388" i="22" s="1"/>
  <c r="C392" i="22" a="1"/>
  <c r="C392" i="22" s="1"/>
  <c r="C398" i="22" a="1"/>
  <c r="C398" i="22" s="1"/>
  <c r="C401" i="22" a="1"/>
  <c r="C401" i="22" s="1"/>
  <c r="C404" i="22" a="1"/>
  <c r="C404" i="22" s="1"/>
  <c r="C408" i="22" a="1"/>
  <c r="C408" i="22" s="1"/>
  <c r="C414" i="22" a="1"/>
  <c r="C414" i="22" s="1"/>
  <c r="C417" i="22" a="1"/>
  <c r="C417" i="22" s="1"/>
  <c r="C420" i="22" a="1"/>
  <c r="C420" i="22" s="1"/>
  <c r="C424" i="22" a="1"/>
  <c r="C424" i="22" s="1"/>
  <c r="C430" i="22" a="1"/>
  <c r="C430" i="22" s="1"/>
  <c r="C433" i="22" a="1"/>
  <c r="C433" i="22" s="1"/>
  <c r="C436" i="22" a="1"/>
  <c r="C436" i="22" s="1"/>
  <c r="C440" i="22" a="1"/>
  <c r="C440" i="22" s="1"/>
  <c r="C446" i="22" a="1"/>
  <c r="C446" i="22" s="1"/>
  <c r="C449" i="22" a="1"/>
  <c r="C449" i="22" s="1"/>
  <c r="C452" i="22" a="1"/>
  <c r="C452" i="22" s="1"/>
  <c r="C456" i="22" a="1"/>
  <c r="C456" i="22" s="1"/>
  <c r="C462" i="22" a="1"/>
  <c r="C462" i="22" s="1"/>
  <c r="C465" i="22" a="1"/>
  <c r="C465" i="22" s="1"/>
  <c r="C468" i="22" a="1"/>
  <c r="C468" i="22" s="1"/>
  <c r="C472" i="22" a="1"/>
  <c r="C472" i="22" s="1"/>
  <c r="C478" i="22" a="1"/>
  <c r="C478" i="22" s="1"/>
  <c r="C481" i="22" a="1"/>
  <c r="C481" i="22" s="1"/>
  <c r="C484" i="22" a="1"/>
  <c r="C484" i="22" s="1"/>
  <c r="C488" i="22" a="1"/>
  <c r="C488" i="22" s="1"/>
  <c r="C494" i="22" a="1"/>
  <c r="C494" i="22" s="1"/>
  <c r="C497" i="22" a="1"/>
  <c r="C497" i="22" s="1"/>
  <c r="C500" i="22" a="1"/>
  <c r="C500" i="22" s="1"/>
  <c r="C504" i="22" a="1"/>
  <c r="C504" i="22" s="1"/>
  <c r="C510" i="22" a="1"/>
  <c r="C510" i="22" s="1"/>
  <c r="C513" i="22" a="1"/>
  <c r="C513" i="22" s="1"/>
  <c r="C516" i="22" a="1"/>
  <c r="C516" i="22" s="1"/>
  <c r="C520" i="22" a="1"/>
  <c r="C520" i="22" s="1"/>
  <c r="C526" i="22" a="1"/>
  <c r="C526" i="22" s="1"/>
  <c r="C529" i="22" a="1"/>
  <c r="C529" i="22" s="1"/>
  <c r="C532" i="22" a="1"/>
  <c r="C532" i="22" s="1"/>
  <c r="C536" i="22" a="1"/>
  <c r="C536" i="22" s="1"/>
  <c r="C542" i="22" a="1"/>
  <c r="C542" i="22" s="1"/>
  <c r="C545" i="22" a="1"/>
  <c r="C545" i="22" s="1"/>
  <c r="C548" i="22" a="1"/>
  <c r="C548" i="22" s="1"/>
  <c r="C552" i="22" a="1"/>
  <c r="C552" i="22" s="1"/>
  <c r="C558" i="22" a="1"/>
  <c r="C558" i="22" s="1"/>
  <c r="C561" i="22" a="1"/>
  <c r="C561" i="22" s="1"/>
  <c r="C564" i="22" a="1"/>
  <c r="C564" i="22" s="1"/>
  <c r="C568" i="22" a="1"/>
  <c r="C568" i="22" s="1"/>
  <c r="C574" i="22" a="1"/>
  <c r="C574" i="22" s="1"/>
  <c r="C577" i="22" a="1"/>
  <c r="C577" i="22" s="1"/>
  <c r="C580" i="22" a="1"/>
  <c r="C580" i="22" s="1"/>
  <c r="C584" i="22" a="1"/>
  <c r="C584" i="22" s="1"/>
  <c r="C590" i="22" a="1"/>
  <c r="C590" i="22" s="1"/>
  <c r="C593" i="22" a="1"/>
  <c r="C593" i="22" s="1"/>
  <c r="C596" i="22" a="1"/>
  <c r="C596" i="22" s="1"/>
  <c r="C600" i="22" a="1"/>
  <c r="C600" i="22" s="1"/>
  <c r="C606" i="22" a="1"/>
  <c r="C606" i="22" s="1"/>
  <c r="C609" i="22" a="1"/>
  <c r="C609" i="22" s="1"/>
  <c r="C612" i="22" a="1"/>
  <c r="C612" i="22" s="1"/>
  <c r="C616" i="22" a="1"/>
  <c r="C616" i="22" s="1"/>
  <c r="C622" i="22" a="1"/>
  <c r="C622" i="22" s="1"/>
  <c r="C625" i="22" a="1"/>
  <c r="C625" i="22" s="1"/>
  <c r="C628" i="22" a="1"/>
  <c r="C628" i="22" s="1"/>
  <c r="C632" i="22" a="1"/>
  <c r="C632" i="22" s="1"/>
  <c r="C96" i="22" a="1"/>
  <c r="C96" i="22" s="1"/>
  <c r="C115" i="22" a="1"/>
  <c r="C115" i="22" s="1"/>
  <c r="C126" i="22" a="1"/>
  <c r="C126" i="22" s="1"/>
  <c r="C131" i="22" a="1"/>
  <c r="C131" i="22" s="1"/>
  <c r="C134" i="22" a="1"/>
  <c r="C134" i="22" s="1"/>
  <c r="C138" i="22" a="1"/>
  <c r="C138" i="22" s="1"/>
  <c r="C144" i="22" a="1"/>
  <c r="C144" i="22" s="1"/>
  <c r="C147" i="22" a="1"/>
  <c r="C147" i="22" s="1"/>
  <c r="C150" i="22" a="1"/>
  <c r="C150" i="22" s="1"/>
  <c r="C154" i="22" a="1"/>
  <c r="C154" i="22" s="1"/>
  <c r="C160" i="22" a="1"/>
  <c r="C160" i="22" s="1"/>
  <c r="C163" i="22" a="1"/>
  <c r="C163" i="22" s="1"/>
  <c r="C166" i="22" a="1"/>
  <c r="C166" i="22" s="1"/>
  <c r="C170" i="22" a="1"/>
  <c r="C170" i="22" s="1"/>
  <c r="C176" i="22" a="1"/>
  <c r="C176" i="22" s="1"/>
  <c r="C179" i="22" a="1"/>
  <c r="C179" i="22" s="1"/>
  <c r="C186" i="22" a="1"/>
  <c r="C186" i="22" s="1"/>
  <c r="C189" i="22" a="1"/>
  <c r="C189" i="22" s="1"/>
  <c r="C192" i="22" a="1"/>
  <c r="C192" i="22" s="1"/>
  <c r="C195" i="22" a="1"/>
  <c r="C195" i="22" s="1"/>
  <c r="C198" i="22" a="1"/>
  <c r="C198" i="22" s="1"/>
  <c r="C201" i="22" a="1"/>
  <c r="C201" i="22" s="1"/>
  <c r="C204" i="22" a="1"/>
  <c r="C204" i="22" s="1"/>
  <c r="C207" i="22" a="1"/>
  <c r="C207" i="22" s="1"/>
  <c r="C213" i="22" a="1"/>
  <c r="C213" i="22" s="1"/>
  <c r="C218" i="22" a="1"/>
  <c r="C218" i="22" s="1"/>
  <c r="C224" i="22" a="1"/>
  <c r="C224" i="22" s="1"/>
  <c r="C227" i="22" a="1"/>
  <c r="C227" i="22" s="1"/>
  <c r="C230" i="22" a="1"/>
  <c r="C230" i="22" s="1"/>
  <c r="C233" i="22" a="1"/>
  <c r="C233" i="22" s="1"/>
  <c r="C236" i="22" a="1"/>
  <c r="C236" i="22" s="1"/>
  <c r="C239" i="22" a="1"/>
  <c r="C239" i="22" s="1"/>
  <c r="C245" i="22" a="1"/>
  <c r="C245" i="22" s="1"/>
  <c r="C250" i="22" a="1"/>
  <c r="C250" i="22" s="1"/>
  <c r="C257" i="22" a="1"/>
  <c r="C257" i="22" s="1"/>
  <c r="C261" i="22" a="1"/>
  <c r="C261" i="22" s="1"/>
  <c r="C264" i="22" a="1"/>
  <c r="C264" i="22" s="1"/>
  <c r="C268" i="22" a="1"/>
  <c r="C268" i="22" s="1"/>
  <c r="C271" i="22" a="1"/>
  <c r="C271" i="22" s="1"/>
  <c r="C275" i="22" a="1"/>
  <c r="C275" i="22" s="1"/>
  <c r="C278" i="22" a="1"/>
  <c r="C278" i="22" s="1"/>
  <c r="C282" i="22" a="1"/>
  <c r="C282" i="22" s="1"/>
  <c r="C289" i="22" a="1"/>
  <c r="C289" i="22" s="1"/>
  <c r="C293" i="22" a="1"/>
  <c r="C293" i="22" s="1"/>
  <c r="C296" i="22" a="1"/>
  <c r="C296" i="22" s="1"/>
  <c r="C300" i="22" a="1"/>
  <c r="C300" i="22" s="1"/>
  <c r="C303" i="22" a="1"/>
  <c r="C303" i="22" s="1"/>
  <c r="C307" i="22" a="1"/>
  <c r="C307" i="22" s="1"/>
  <c r="C310" i="22" a="1"/>
  <c r="C310" i="22" s="1"/>
  <c r="C314" i="22" a="1"/>
  <c r="C314" i="22" s="1"/>
  <c r="C321" i="22" a="1"/>
  <c r="C321" i="22" s="1"/>
  <c r="C324" i="22" a="1"/>
  <c r="C324" i="22" s="1"/>
  <c r="C327" i="22" a="1"/>
  <c r="C327" i="22" s="1"/>
  <c r="C331" i="22" a="1"/>
  <c r="C331" i="22" s="1"/>
  <c r="C334" i="22" a="1"/>
  <c r="C334" i="22" s="1"/>
  <c r="C338" i="22" a="1"/>
  <c r="C338" i="22" s="1"/>
  <c r="C341" i="22" a="1"/>
  <c r="C341" i="22" s="1"/>
  <c r="C344" i="22" a="1"/>
  <c r="C344" i="22" s="1"/>
  <c r="C348" i="22" a="1"/>
  <c r="C348" i="22" s="1"/>
  <c r="C351" i="22" a="1"/>
  <c r="C351" i="22" s="1"/>
  <c r="C354" i="22" a="1"/>
  <c r="C354" i="22" s="1"/>
  <c r="C357" i="22" a="1"/>
  <c r="C357" i="22" s="1"/>
  <c r="C363" i="22" a="1"/>
  <c r="C363" i="22" s="1"/>
  <c r="C367" i="22" a="1"/>
  <c r="C367" i="22" s="1"/>
  <c r="C370" i="22" a="1"/>
  <c r="C370" i="22" s="1"/>
  <c r="C373" i="22" a="1"/>
  <c r="C373" i="22" s="1"/>
  <c r="C379" i="22" a="1"/>
  <c r="C379" i="22" s="1"/>
  <c r="C383" i="22" a="1"/>
  <c r="C383" i="22" s="1"/>
  <c r="C386" i="22" a="1"/>
  <c r="C386" i="22" s="1"/>
  <c r="C389" i="22" a="1"/>
  <c r="C389" i="22" s="1"/>
  <c r="C395" i="22" a="1"/>
  <c r="C395" i="22" s="1"/>
  <c r="C399" i="22" a="1"/>
  <c r="C399" i="22" s="1"/>
  <c r="C402" i="22" a="1"/>
  <c r="C402" i="22" s="1"/>
  <c r="C405" i="22" a="1"/>
  <c r="C405" i="22" s="1"/>
  <c r="C411" i="22" a="1"/>
  <c r="C411" i="22" s="1"/>
  <c r="C415" i="22" a="1"/>
  <c r="C415" i="22" s="1"/>
  <c r="C418" i="22" a="1"/>
  <c r="C418" i="22" s="1"/>
  <c r="C421" i="22" a="1"/>
  <c r="C421" i="22" s="1"/>
  <c r="C427" i="22" a="1"/>
  <c r="C427" i="22" s="1"/>
  <c r="C431" i="22" a="1"/>
  <c r="C431" i="22" s="1"/>
  <c r="C434" i="22" a="1"/>
  <c r="C434" i="22" s="1"/>
  <c r="C437" i="22" a="1"/>
  <c r="C437" i="22" s="1"/>
  <c r="C443" i="22" a="1"/>
  <c r="C443" i="22" s="1"/>
  <c r="C447" i="22" a="1"/>
  <c r="C447" i="22" s="1"/>
  <c r="C450" i="22" a="1"/>
  <c r="C450" i="22" s="1"/>
  <c r="C453" i="22" a="1"/>
  <c r="C453" i="22" s="1"/>
  <c r="C459" i="22" a="1"/>
  <c r="C459" i="22" s="1"/>
  <c r="C463" i="22" a="1"/>
  <c r="C463" i="22" s="1"/>
  <c r="C466" i="22" a="1"/>
  <c r="C466" i="22" s="1"/>
  <c r="C469" i="22" a="1"/>
  <c r="C469" i="22" s="1"/>
  <c r="C475" i="22" a="1"/>
  <c r="C475" i="22" s="1"/>
  <c r="C479" i="22" a="1"/>
  <c r="C479" i="22" s="1"/>
  <c r="C482" i="22" a="1"/>
  <c r="C482" i="22" s="1"/>
  <c r="C485" i="22" a="1"/>
  <c r="C485" i="22" s="1"/>
  <c r="C491" i="22" a="1"/>
  <c r="C491" i="22" s="1"/>
  <c r="C495" i="22" a="1"/>
  <c r="C495" i="22" s="1"/>
  <c r="C498" i="22" a="1"/>
  <c r="C498" i="22" s="1"/>
  <c r="C501" i="22" a="1"/>
  <c r="C501" i="22" s="1"/>
  <c r="C507" i="22" a="1"/>
  <c r="C507" i="22" s="1"/>
  <c r="C511" i="22" a="1"/>
  <c r="C511" i="22" s="1"/>
  <c r="C514" i="22" a="1"/>
  <c r="C514" i="22" s="1"/>
  <c r="C517" i="22" a="1"/>
  <c r="C517" i="22" s="1"/>
  <c r="C523" i="22" a="1"/>
  <c r="C523" i="22" s="1"/>
  <c r="C527" i="22" a="1"/>
  <c r="C527" i="22" s="1"/>
  <c r="C530" i="22" a="1"/>
  <c r="C530" i="22" s="1"/>
  <c r="C533" i="22" a="1"/>
  <c r="C533" i="22" s="1"/>
  <c r="C539" i="22" a="1"/>
  <c r="C539" i="22" s="1"/>
  <c r="C543" i="22" a="1"/>
  <c r="C543" i="22" s="1"/>
  <c r="C546" i="22" a="1"/>
  <c r="C546" i="22" s="1"/>
  <c r="C549" i="22" a="1"/>
  <c r="C549" i="22" s="1"/>
  <c r="C555" i="22" a="1"/>
  <c r="C555" i="22" s="1"/>
  <c r="C559" i="22" a="1"/>
  <c r="C559" i="22" s="1"/>
  <c r="C562" i="22" a="1"/>
  <c r="C562" i="22" s="1"/>
  <c r="C565" i="22" a="1"/>
  <c r="C565" i="22" s="1"/>
  <c r="C571" i="22" a="1"/>
  <c r="C571" i="22" s="1"/>
  <c r="C575" i="22" a="1"/>
  <c r="C575" i="22" s="1"/>
  <c r="C578" i="22" a="1"/>
  <c r="C578" i="22" s="1"/>
  <c r="C581" i="22" a="1"/>
  <c r="C581" i="22" s="1"/>
  <c r="C587" i="22" a="1"/>
  <c r="C587" i="22" s="1"/>
  <c r="C591" i="22" a="1"/>
  <c r="C591" i="22" s="1"/>
  <c r="C594" i="22" a="1"/>
  <c r="C594" i="22" s="1"/>
  <c r="C597" i="22" a="1"/>
  <c r="C597" i="22" s="1"/>
  <c r="C603" i="22" a="1"/>
  <c r="C603" i="22" s="1"/>
  <c r="C607" i="22" a="1"/>
  <c r="C607" i="22" s="1"/>
  <c r="C610" i="22" a="1"/>
  <c r="C610" i="22" s="1"/>
  <c r="C613" i="22" a="1"/>
  <c r="C613" i="22" s="1"/>
  <c r="C619" i="22" a="1"/>
  <c r="C619" i="22" s="1"/>
  <c r="C623" i="22" a="1"/>
  <c r="C623" i="22" s="1"/>
  <c r="C626" i="22" a="1"/>
  <c r="C626" i="22" s="1"/>
  <c r="C629" i="22" a="1"/>
  <c r="C629" i="22" s="1"/>
  <c r="C635" i="22" a="1"/>
  <c r="C635" i="22" s="1"/>
  <c r="C639" i="22" a="1"/>
  <c r="C639" i="22" s="1"/>
  <c r="C642" i="22" a="1"/>
  <c r="C642" i="22" s="1"/>
  <c r="C99" i="22" a="1"/>
  <c r="C99" i="22" s="1"/>
  <c r="C111" i="22" a="1"/>
  <c r="C111" i="22" s="1"/>
  <c r="C118" i="22" a="1"/>
  <c r="C118" i="22" s="1"/>
  <c r="C123" i="22" a="1"/>
  <c r="C123" i="22" s="1"/>
  <c r="C128" i="22" a="1"/>
  <c r="C128" i="22" s="1"/>
  <c r="C132" i="22" a="1"/>
  <c r="C132" i="22" s="1"/>
  <c r="C135" i="22" a="1"/>
  <c r="C135" i="22" s="1"/>
  <c r="C141" i="22" a="1"/>
  <c r="C141" i="22" s="1"/>
  <c r="C145" i="22" a="1"/>
  <c r="C145" i="22" s="1"/>
  <c r="C148" i="22" a="1"/>
  <c r="C148" i="22" s="1"/>
  <c r="C151" i="22" a="1"/>
  <c r="C151" i="22" s="1"/>
  <c r="C157" i="22" a="1"/>
  <c r="C157" i="22" s="1"/>
  <c r="C161" i="22" a="1"/>
  <c r="C161" i="22" s="1"/>
  <c r="C164" i="22" a="1"/>
  <c r="C164" i="22" s="1"/>
  <c r="C167" i="22" a="1"/>
  <c r="C167" i="22" s="1"/>
  <c r="C173" i="22" a="1"/>
  <c r="C173" i="22" s="1"/>
  <c r="C177" i="22" a="1"/>
  <c r="C177" i="22" s="1"/>
  <c r="C180" i="22" a="1"/>
  <c r="C180" i="22" s="1"/>
  <c r="C182" i="22" a="1"/>
  <c r="C182" i="22" s="1"/>
  <c r="C184" i="22" a="1"/>
  <c r="C184" i="22" s="1"/>
  <c r="C187" i="22" a="1"/>
  <c r="C187" i="22" s="1"/>
  <c r="C190" i="22" a="1"/>
  <c r="C190" i="22" s="1"/>
  <c r="C193" i="22" a="1"/>
  <c r="C193" i="22" s="1"/>
  <c r="C199" i="22" a="1"/>
  <c r="C199" i="22" s="1"/>
  <c r="C205" i="22" a="1"/>
  <c r="C205" i="22" s="1"/>
  <c r="C210" i="22" a="1"/>
  <c r="C210" i="22" s="1"/>
  <c r="C216" i="22" a="1"/>
  <c r="C216" i="22" s="1"/>
  <c r="C219" i="22" a="1"/>
  <c r="C219" i="22" s="1"/>
  <c r="C222" i="22" a="1"/>
  <c r="C222" i="22" s="1"/>
  <c r="C225" i="22" a="1"/>
  <c r="C225" i="22" s="1"/>
  <c r="C228" i="22" a="1"/>
  <c r="C228" i="22" s="1"/>
  <c r="C231" i="22" a="1"/>
  <c r="C231" i="22" s="1"/>
  <c r="C237" i="22" a="1"/>
  <c r="C237" i="22" s="1"/>
  <c r="C242" i="22" a="1"/>
  <c r="C242" i="22" s="1"/>
  <c r="C248" i="22" a="1"/>
  <c r="C248" i="22" s="1"/>
  <c r="C251" i="22" a="1"/>
  <c r="C251" i="22" s="1"/>
  <c r="C254" i="22" a="1"/>
  <c r="C254" i="22" s="1"/>
  <c r="C258" i="22" a="1"/>
  <c r="C258" i="22" s="1"/>
  <c r="C265" i="22" a="1"/>
  <c r="C265" i="22" s="1"/>
  <c r="C269" i="22" a="1"/>
  <c r="C269" i="22" s="1"/>
  <c r="C272" i="22" a="1"/>
  <c r="C272" i="22" s="1"/>
  <c r="C276" i="22" a="1"/>
  <c r="C276" i="22" s="1"/>
  <c r="C279" i="22" a="1"/>
  <c r="C279" i="22" s="1"/>
  <c r="C283" i="22" a="1"/>
  <c r="C283" i="22" s="1"/>
  <c r="C286" i="22" a="1"/>
  <c r="C286" i="22" s="1"/>
  <c r="C290" i="22" a="1"/>
  <c r="C290" i="22" s="1"/>
  <c r="C297" i="22" a="1"/>
  <c r="C297" i="22" s="1"/>
  <c r="C301" i="22" a="1"/>
  <c r="C301" i="22" s="1"/>
  <c r="C304" i="22" a="1"/>
  <c r="C304" i="22" s="1"/>
  <c r="C308" i="22" a="1"/>
  <c r="C308" i="22" s="1"/>
  <c r="C311" i="22" a="1"/>
  <c r="C311" i="22" s="1"/>
  <c r="C315" i="22" a="1"/>
  <c r="C315" i="22" s="1"/>
  <c r="C318" i="22" a="1"/>
  <c r="C318" i="22" s="1"/>
  <c r="C322" i="22" a="1"/>
  <c r="C322" i="22" s="1"/>
  <c r="C325" i="22" a="1"/>
  <c r="C325" i="22" s="1"/>
  <c r="C328" i="22" a="1"/>
  <c r="C328" i="22" s="1"/>
  <c r="C332" i="22" a="1"/>
  <c r="C332" i="22" s="1"/>
  <c r="C335" i="22" a="1"/>
  <c r="C335" i="22" s="1"/>
  <c r="C339" i="22" a="1"/>
  <c r="C339" i="22" s="1"/>
  <c r="C345" i="22" a="1"/>
  <c r="C345" i="22" s="1"/>
  <c r="C349" i="22" a="1"/>
  <c r="C349" i="22" s="1"/>
  <c r="C352" i="22" a="1"/>
  <c r="C352" i="22" s="1"/>
  <c r="C358" i="22" a="1"/>
  <c r="C358" i="22" s="1"/>
  <c r="C361" i="22" a="1"/>
  <c r="C361" i="22" s="1"/>
  <c r="C364" i="22" a="1"/>
  <c r="C364" i="22" s="1"/>
  <c r="C368" i="22" a="1"/>
  <c r="C368" i="22" s="1"/>
  <c r="C374" i="22" a="1"/>
  <c r="C374" i="22" s="1"/>
  <c r="C377" i="22" a="1"/>
  <c r="C377" i="22" s="1"/>
  <c r="C380" i="22" a="1"/>
  <c r="C380" i="22" s="1"/>
  <c r="C384" i="22" a="1"/>
  <c r="C384" i="22" s="1"/>
  <c r="C390" i="22" a="1"/>
  <c r="C390" i="22" s="1"/>
  <c r="C393" i="22" a="1"/>
  <c r="C393" i="22" s="1"/>
  <c r="C396" i="22" a="1"/>
  <c r="C396" i="22" s="1"/>
  <c r="C400" i="22" a="1"/>
  <c r="C400" i="22" s="1"/>
  <c r="C406" i="22" a="1"/>
  <c r="C406" i="22" s="1"/>
  <c r="C409" i="22" a="1"/>
  <c r="C409" i="22" s="1"/>
  <c r="C412" i="22" a="1"/>
  <c r="C412" i="22" s="1"/>
  <c r="C416" i="22" a="1"/>
  <c r="C416" i="22" s="1"/>
  <c r="C422" i="22" a="1"/>
  <c r="C422" i="22" s="1"/>
  <c r="C425" i="22" a="1"/>
  <c r="C425" i="22" s="1"/>
  <c r="C428" i="22" a="1"/>
  <c r="C428" i="22" s="1"/>
  <c r="C432" i="22" a="1"/>
  <c r="C432" i="22" s="1"/>
  <c r="C438" i="22" a="1"/>
  <c r="C438" i="22" s="1"/>
  <c r="C441" i="22" a="1"/>
  <c r="C441" i="22" s="1"/>
  <c r="C444" i="22" a="1"/>
  <c r="C444" i="22" s="1"/>
  <c r="C448" i="22" a="1"/>
  <c r="C448" i="22" s="1"/>
  <c r="C454" i="22" a="1"/>
  <c r="C454" i="22" s="1"/>
  <c r="C457" i="22" a="1"/>
  <c r="C457" i="22" s="1"/>
  <c r="C460" i="22" a="1"/>
  <c r="C460" i="22" s="1"/>
  <c r="C464" i="22" a="1"/>
  <c r="C464" i="22" s="1"/>
  <c r="C470" i="22" a="1"/>
  <c r="C470" i="22" s="1"/>
  <c r="C473" i="22" a="1"/>
  <c r="C473" i="22" s="1"/>
  <c r="C476" i="22" a="1"/>
  <c r="C476" i="22" s="1"/>
  <c r="C480" i="22" a="1"/>
  <c r="C480" i="22" s="1"/>
  <c r="C486" i="22" a="1"/>
  <c r="C486" i="22" s="1"/>
  <c r="C489" i="22" a="1"/>
  <c r="C489" i="22" s="1"/>
  <c r="C492" i="22" a="1"/>
  <c r="C492" i="22" s="1"/>
  <c r="C496" i="22" a="1"/>
  <c r="C496" i="22" s="1"/>
  <c r="C502" i="22" a="1"/>
  <c r="C502" i="22" s="1"/>
  <c r="C505" i="22" a="1"/>
  <c r="C505" i="22" s="1"/>
  <c r="C508" i="22" a="1"/>
  <c r="C508" i="22" s="1"/>
  <c r="C512" i="22" a="1"/>
  <c r="C512" i="22" s="1"/>
  <c r="C518" i="22" a="1"/>
  <c r="C518" i="22" s="1"/>
  <c r="C521" i="22" a="1"/>
  <c r="C521" i="22" s="1"/>
  <c r="C524" i="22" a="1"/>
  <c r="C524" i="22" s="1"/>
  <c r="C528" i="22" a="1"/>
  <c r="C528" i="22" s="1"/>
  <c r="C534" i="22" a="1"/>
  <c r="C534" i="22" s="1"/>
  <c r="C537" i="22" a="1"/>
  <c r="C537" i="22" s="1"/>
  <c r="C540" i="22" a="1"/>
  <c r="C540" i="22" s="1"/>
  <c r="C544" i="22" a="1"/>
  <c r="C544" i="22" s="1"/>
  <c r="C550" i="22" a="1"/>
  <c r="C550" i="22" s="1"/>
  <c r="C553" i="22" a="1"/>
  <c r="C553" i="22" s="1"/>
  <c r="C556" i="22" a="1"/>
  <c r="C556" i="22" s="1"/>
  <c r="C560" i="22" a="1"/>
  <c r="C560" i="22" s="1"/>
  <c r="C566" i="22" a="1"/>
  <c r="C566" i="22" s="1"/>
  <c r="C569" i="22" a="1"/>
  <c r="C569" i="22" s="1"/>
  <c r="C572" i="22" a="1"/>
  <c r="C572" i="22" s="1"/>
  <c r="C576" i="22" a="1"/>
  <c r="C576" i="22" s="1"/>
  <c r="C582" i="22" a="1"/>
  <c r="C582" i="22" s="1"/>
  <c r="C585" i="22" a="1"/>
  <c r="C585" i="22" s="1"/>
  <c r="C588" i="22" a="1"/>
  <c r="C588" i="22" s="1"/>
  <c r="C592" i="22" a="1"/>
  <c r="C592" i="22" s="1"/>
  <c r="C598" i="22" a="1"/>
  <c r="C598" i="22" s="1"/>
  <c r="C601" i="22" a="1"/>
  <c r="C601" i="22" s="1"/>
  <c r="C604" i="22" a="1"/>
  <c r="C604" i="22" s="1"/>
  <c r="C608" i="22" a="1"/>
  <c r="C608" i="22" s="1"/>
  <c r="C614" i="22" a="1"/>
  <c r="C614" i="22" s="1"/>
  <c r="C617" i="22" a="1"/>
  <c r="C617" i="22" s="1"/>
  <c r="C620" i="22" a="1"/>
  <c r="C620" i="22" s="1"/>
  <c r="C624" i="22" a="1"/>
  <c r="C624" i="22" s="1"/>
  <c r="C630" i="22" a="1"/>
  <c r="C630" i="22" s="1"/>
  <c r="C633" i="22" a="1"/>
  <c r="C633" i="22" s="1"/>
  <c r="C636" i="22" a="1"/>
  <c r="C636" i="22" s="1"/>
  <c r="C640" i="22" a="1"/>
  <c r="C640" i="22" s="1"/>
  <c r="C646" i="22" a="1"/>
  <c r="C646" i="22" s="1"/>
  <c r="C649" i="22" a="1"/>
  <c r="C649" i="22" s="1"/>
  <c r="C652" i="22" a="1"/>
  <c r="C652" i="22" s="1"/>
  <c r="C656" i="22" a="1"/>
  <c r="C656" i="22" s="1"/>
  <c r="C90" i="22" a="1"/>
  <c r="C90" i="22" s="1"/>
  <c r="C139" i="22" a="1"/>
  <c r="C139" i="22" s="1"/>
  <c r="C152" i="22" a="1"/>
  <c r="C152" i="22" s="1"/>
  <c r="C178" i="22" a="1"/>
  <c r="C178" i="22" s="1"/>
  <c r="C211" i="22" a="1"/>
  <c r="C211" i="22" s="1"/>
  <c r="C223" i="22" a="1"/>
  <c r="C223" i="22" s="1"/>
  <c r="C234" i="22" a="1"/>
  <c r="C234" i="22" s="1"/>
  <c r="C246" i="22" a="1"/>
  <c r="C246" i="22" s="1"/>
  <c r="C259" i="22" a="1"/>
  <c r="C259" i="22" s="1"/>
  <c r="C273" i="22" a="1"/>
  <c r="C273" i="22" s="1"/>
  <c r="C287" i="22" a="1"/>
  <c r="C287" i="22" s="1"/>
  <c r="C316" i="22" a="1"/>
  <c r="C316" i="22" s="1"/>
  <c r="C329" i="22" a="1"/>
  <c r="C329" i="22" s="1"/>
  <c r="C342" i="22" a="1"/>
  <c r="C342" i="22" s="1"/>
  <c r="C355" i="22" a="1"/>
  <c r="C355" i="22" s="1"/>
  <c r="C381" i="22" a="1"/>
  <c r="C381" i="22" s="1"/>
  <c r="C394" i="22" a="1"/>
  <c r="C394" i="22" s="1"/>
  <c r="C407" i="22" a="1"/>
  <c r="C407" i="22" s="1"/>
  <c r="C419" i="22" a="1"/>
  <c r="C419" i="22" s="1"/>
  <c r="C445" i="22" a="1"/>
  <c r="C445" i="22" s="1"/>
  <c r="C458" i="22" a="1"/>
  <c r="C458" i="22" s="1"/>
  <c r="C471" i="22" a="1"/>
  <c r="C471" i="22" s="1"/>
  <c r="C483" i="22" a="1"/>
  <c r="C483" i="22" s="1"/>
  <c r="C509" i="22" a="1"/>
  <c r="C509" i="22" s="1"/>
  <c r="C522" i="22" a="1"/>
  <c r="C522" i="22" s="1"/>
  <c r="C535" i="22" a="1"/>
  <c r="C535" i="22" s="1"/>
  <c r="C547" i="22" a="1"/>
  <c r="C547" i="22" s="1"/>
  <c r="C573" i="22" a="1"/>
  <c r="C573" i="22" s="1"/>
  <c r="C586" i="22" a="1"/>
  <c r="C586" i="22" s="1"/>
  <c r="C599" i="22" a="1"/>
  <c r="C599" i="22" s="1"/>
  <c r="C611" i="22" a="1"/>
  <c r="C611" i="22" s="1"/>
  <c r="C641" i="22" a="1"/>
  <c r="C641" i="22" s="1"/>
  <c r="C647" i="22" a="1"/>
  <c r="C647" i="22" s="1"/>
  <c r="C655" i="22" a="1"/>
  <c r="C655" i="22" s="1"/>
  <c r="C662" i="22" a="1"/>
  <c r="C662" i="22" s="1"/>
  <c r="C665" i="22" a="1"/>
  <c r="C665" i="22" s="1"/>
  <c r="C668" i="22" a="1"/>
  <c r="C668" i="22" s="1"/>
  <c r="C676" i="22" a="1"/>
  <c r="C676" i="22" s="1"/>
  <c r="C680" i="22" a="1"/>
  <c r="C680" i="22" s="1"/>
  <c r="C683" i="22" a="1"/>
  <c r="C683" i="22" s="1"/>
  <c r="C686" i="22" a="1"/>
  <c r="C686" i="22" s="1"/>
  <c r="C692" i="22" a="1"/>
  <c r="C692" i="22" s="1"/>
  <c r="C696" i="22" a="1"/>
  <c r="C696" i="22" s="1"/>
  <c r="C699" i="22" a="1"/>
  <c r="C699" i="22" s="1"/>
  <c r="C702" i="22" a="1"/>
  <c r="C702" i="22" s="1"/>
  <c r="C708" i="22" a="1"/>
  <c r="C708" i="22" s="1"/>
  <c r="C712" i="22" a="1"/>
  <c r="C712" i="22" s="1"/>
  <c r="C715" i="22" a="1"/>
  <c r="C715" i="22" s="1"/>
  <c r="C718" i="22" a="1"/>
  <c r="C718" i="22" s="1"/>
  <c r="C724" i="22" a="1"/>
  <c r="C724" i="22" s="1"/>
  <c r="C728" i="22" a="1"/>
  <c r="C728" i="22" s="1"/>
  <c r="C731" i="22" a="1"/>
  <c r="C731" i="22" s="1"/>
  <c r="C734" i="22" a="1"/>
  <c r="C734" i="22" s="1"/>
  <c r="C740" i="22" a="1"/>
  <c r="C740" i="22" s="1"/>
  <c r="C744" i="22" a="1"/>
  <c r="C744" i="22" s="1"/>
  <c r="C747" i="22" a="1"/>
  <c r="C747" i="22" s="1"/>
  <c r="C750" i="22" a="1"/>
  <c r="C750" i="22" s="1"/>
  <c r="C756" i="22" a="1"/>
  <c r="C756" i="22" s="1"/>
  <c r="C760" i="22" a="1"/>
  <c r="C760" i="22" s="1"/>
  <c r="C763" i="22" a="1"/>
  <c r="C763" i="22" s="1"/>
  <c r="C766" i="22" a="1"/>
  <c r="C766" i="22" s="1"/>
  <c r="C772" i="22" a="1"/>
  <c r="C772" i="22" s="1"/>
  <c r="C776" i="22" a="1"/>
  <c r="C776" i="22" s="1"/>
  <c r="C779" i="22" a="1"/>
  <c r="C779" i="22" s="1"/>
  <c r="C782" i="22" a="1"/>
  <c r="C782" i="22" s="1"/>
  <c r="C788" i="22" a="1"/>
  <c r="C788" i="22" s="1"/>
  <c r="C792" i="22" a="1"/>
  <c r="C792" i="22" s="1"/>
  <c r="C795" i="22" a="1"/>
  <c r="C795" i="22" s="1"/>
  <c r="C798" i="22" a="1"/>
  <c r="C798" i="22" s="1"/>
  <c r="C804" i="22" a="1"/>
  <c r="C804" i="22" s="1"/>
  <c r="C808" i="22" a="1"/>
  <c r="C808" i="22" s="1"/>
  <c r="C811" i="22" a="1"/>
  <c r="C811" i="22" s="1"/>
  <c r="C814" i="22" a="1"/>
  <c r="C814" i="22" s="1"/>
  <c r="C820" i="22" a="1"/>
  <c r="C820" i="22" s="1"/>
  <c r="C824" i="22" a="1"/>
  <c r="C824" i="22" s="1"/>
  <c r="C827" i="22" a="1"/>
  <c r="C827" i="22" s="1"/>
  <c r="C830" i="22" a="1"/>
  <c r="C830" i="22" s="1"/>
  <c r="C836" i="22" a="1"/>
  <c r="C836" i="22" s="1"/>
  <c r="C840" i="22" a="1"/>
  <c r="C840" i="22" s="1"/>
  <c r="C843" i="22" a="1"/>
  <c r="C843" i="22" s="1"/>
  <c r="C846" i="22" a="1"/>
  <c r="C846" i="22" s="1"/>
  <c r="C852" i="22" a="1"/>
  <c r="C852" i="22" s="1"/>
  <c r="C856" i="22" a="1"/>
  <c r="C856" i="22" s="1"/>
  <c r="C859" i="22" a="1"/>
  <c r="C859" i="22" s="1"/>
  <c r="C862" i="22" a="1"/>
  <c r="C862" i="22" s="1"/>
  <c r="C868" i="22" a="1"/>
  <c r="C868" i="22" s="1"/>
  <c r="C872" i="22" a="1"/>
  <c r="C872" i="22" s="1"/>
  <c r="C875" i="22" a="1"/>
  <c r="C875" i="22" s="1"/>
  <c r="C878" i="22" a="1"/>
  <c r="C878" i="22" s="1"/>
  <c r="C884" i="22" a="1"/>
  <c r="C884" i="22" s="1"/>
  <c r="C888" i="22" a="1"/>
  <c r="C888" i="22" s="1"/>
  <c r="C891" i="22" a="1"/>
  <c r="C891" i="22" s="1"/>
  <c r="C894" i="22" a="1"/>
  <c r="C894" i="22" s="1"/>
  <c r="C898" i="22" a="1"/>
  <c r="C898" i="22" s="1"/>
  <c r="C901" i="22" a="1"/>
  <c r="C901" i="22" s="1"/>
  <c r="C905" i="22" a="1"/>
  <c r="C905" i="22" s="1"/>
  <c r="C908" i="22" a="1"/>
  <c r="C908" i="22" s="1"/>
  <c r="C912" i="22" a="1"/>
  <c r="C912" i="22" s="1"/>
  <c r="C919" i="22" a="1"/>
  <c r="C919" i="22" s="1"/>
  <c r="C923" i="22" a="1"/>
  <c r="C923" i="22" s="1"/>
  <c r="C926" i="22" a="1"/>
  <c r="C926" i="22" s="1"/>
  <c r="C930" i="22" a="1"/>
  <c r="C930" i="22" s="1"/>
  <c r="C933" i="22" a="1"/>
  <c r="C933" i="22" s="1"/>
  <c r="C937" i="22" a="1"/>
  <c r="C937" i="22" s="1"/>
  <c r="C940" i="22" a="1"/>
  <c r="C940" i="22" s="1"/>
  <c r="C944" i="22" a="1"/>
  <c r="C944" i="22" s="1"/>
  <c r="C951" i="22" a="1"/>
  <c r="C951" i="22" s="1"/>
  <c r="C955" i="22" a="1"/>
  <c r="C955" i="22" s="1"/>
  <c r="C958" i="22" a="1"/>
  <c r="C958" i="22" s="1"/>
  <c r="C962" i="22" a="1"/>
  <c r="C962" i="22" s="1"/>
  <c r="C965" i="22" a="1"/>
  <c r="C965" i="22" s="1"/>
  <c r="C969" i="22" a="1"/>
  <c r="C969" i="22" s="1"/>
  <c r="C972" i="22" a="1"/>
  <c r="C972" i="22" s="1"/>
  <c r="C976" i="22" a="1"/>
  <c r="C976" i="22" s="1"/>
  <c r="C983" i="22" a="1"/>
  <c r="C983" i="22" s="1"/>
  <c r="C987" i="22" a="1"/>
  <c r="C987" i="22" s="1"/>
  <c r="C990" i="22" a="1"/>
  <c r="C990" i="22" s="1"/>
  <c r="C994" i="22" a="1"/>
  <c r="C994" i="22" s="1"/>
  <c r="C997" i="22" a="1"/>
  <c r="C997" i="22" s="1"/>
  <c r="C1001" i="22" a="1"/>
  <c r="C1001" i="22" s="1"/>
  <c r="C1004" i="22" a="1"/>
  <c r="C1004" i="22" s="1"/>
  <c r="C1008" i="22" a="1"/>
  <c r="C1008" i="22" s="1"/>
  <c r="C1015" i="22" a="1"/>
  <c r="C1015" i="22" s="1"/>
  <c r="C1019" i="22" a="1"/>
  <c r="C1019" i="22" s="1"/>
  <c r="C1022" i="22" a="1"/>
  <c r="C1022" i="22" s="1"/>
  <c r="C1026" i="22" a="1"/>
  <c r="C1026" i="22" s="1"/>
  <c r="C1029" i="22" a="1"/>
  <c r="C1029" i="22" s="1"/>
  <c r="C1033" i="22" a="1"/>
  <c r="C1033" i="22" s="1"/>
  <c r="C1036" i="22" a="1"/>
  <c r="C1036" i="22" s="1"/>
  <c r="C1040" i="22" a="1"/>
  <c r="C1040" i="22" s="1"/>
  <c r="C1047" i="22" a="1"/>
  <c r="C1047" i="22" s="1"/>
  <c r="C1051" i="22" a="1"/>
  <c r="C1051" i="22" s="1"/>
  <c r="C1054" i="22" a="1"/>
  <c r="C1054" i="22" s="1"/>
  <c r="C1058" i="22" a="1"/>
  <c r="C1058" i="22" s="1"/>
  <c r="C1061" i="22" a="1"/>
  <c r="C1061" i="22" s="1"/>
  <c r="C1065" i="22" a="1"/>
  <c r="C1065" i="22" s="1"/>
  <c r="C1068" i="22" a="1"/>
  <c r="C1068" i="22" s="1"/>
  <c r="C1072" i="22" a="1"/>
  <c r="C1072" i="22" s="1"/>
  <c r="C102" i="22" a="1"/>
  <c r="C102" i="22" s="1"/>
  <c r="C129" i="22" a="1"/>
  <c r="C129" i="22" s="1"/>
  <c r="C142" i="22" a="1"/>
  <c r="C142" i="22" s="1"/>
  <c r="C155" i="22" a="1"/>
  <c r="C155" i="22" s="1"/>
  <c r="C168" i="22" a="1"/>
  <c r="C168" i="22" s="1"/>
  <c r="C191" i="22" a="1"/>
  <c r="C191" i="22" s="1"/>
  <c r="C202" i="22" a="1"/>
  <c r="C202" i="22" s="1"/>
  <c r="C214" i="22" a="1"/>
  <c r="C214" i="22" s="1"/>
  <c r="C249" i="22" a="1"/>
  <c r="C249" i="22" s="1"/>
  <c r="C262" i="22" a="1"/>
  <c r="C262" i="22" s="1"/>
  <c r="C277" i="22" a="1"/>
  <c r="C277" i="22" s="1"/>
  <c r="C291" i="22" a="1"/>
  <c r="C291" i="22" s="1"/>
  <c r="C305" i="22" a="1"/>
  <c r="C305" i="22" s="1"/>
  <c r="C319" i="22" a="1"/>
  <c r="C319" i="22" s="1"/>
  <c r="C333" i="22" a="1"/>
  <c r="C333" i="22" s="1"/>
  <c r="C346" i="22" a="1"/>
  <c r="C346" i="22" s="1"/>
  <c r="C359" i="22" a="1"/>
  <c r="C359" i="22" s="1"/>
  <c r="C371" i="22" a="1"/>
  <c r="C371" i="22" s="1"/>
  <c r="C397" i="22" a="1"/>
  <c r="C397" i="22" s="1"/>
  <c r="C410" i="22" a="1"/>
  <c r="C410" i="22" s="1"/>
  <c r="C423" i="22" a="1"/>
  <c r="C423" i="22" s="1"/>
  <c r="C435" i="22" a="1"/>
  <c r="C435" i="22" s="1"/>
  <c r="C461" i="22" a="1"/>
  <c r="C461" i="22" s="1"/>
  <c r="C474" i="22" a="1"/>
  <c r="C474" i="22" s="1"/>
  <c r="C487" i="22" a="1"/>
  <c r="C487" i="22" s="1"/>
  <c r="C499" i="22" a="1"/>
  <c r="C499" i="22" s="1"/>
  <c r="C525" i="22" a="1"/>
  <c r="C525" i="22" s="1"/>
  <c r="C538" i="22" a="1"/>
  <c r="C538" i="22" s="1"/>
  <c r="C551" i="22" a="1"/>
  <c r="C551" i="22" s="1"/>
  <c r="C563" i="22" a="1"/>
  <c r="C563" i="22" s="1"/>
  <c r="C589" i="22" a="1"/>
  <c r="C589" i="22" s="1"/>
  <c r="C602" i="22" a="1"/>
  <c r="C602" i="22" s="1"/>
  <c r="C615" i="22" a="1"/>
  <c r="C615" i="22" s="1"/>
  <c r="C627" i="22" a="1"/>
  <c r="C627" i="22" s="1"/>
  <c r="C637" i="22" a="1"/>
  <c r="C637" i="22" s="1"/>
  <c r="C643" i="22" a="1"/>
  <c r="C643" i="22" s="1"/>
  <c r="C648" i="22" a="1"/>
  <c r="C648" i="22" s="1"/>
  <c r="C651" i="22" a="1"/>
  <c r="C651" i="22" s="1"/>
  <c r="C659" i="22" a="1"/>
  <c r="C659" i="22" s="1"/>
  <c r="C663" i="22" a="1"/>
  <c r="C663" i="22" s="1"/>
  <c r="C666" i="22" a="1"/>
  <c r="C666" i="22" s="1"/>
  <c r="C671" i="22" a="1"/>
  <c r="C671" i="22" s="1"/>
  <c r="C674" i="22" a="1"/>
  <c r="C674" i="22" s="1"/>
  <c r="C677" i="22" a="1"/>
  <c r="C677" i="22" s="1"/>
  <c r="C681" i="22" a="1"/>
  <c r="C681" i="22" s="1"/>
  <c r="C687" i="22" a="1"/>
  <c r="C687" i="22" s="1"/>
  <c r="C690" i="22" a="1"/>
  <c r="C690" i="22" s="1"/>
  <c r="C693" i="22" a="1"/>
  <c r="C693" i="22" s="1"/>
  <c r="C697" i="22" a="1"/>
  <c r="C697" i="22" s="1"/>
  <c r="C703" i="22" a="1"/>
  <c r="C703" i="22" s="1"/>
  <c r="C706" i="22" a="1"/>
  <c r="C706" i="22" s="1"/>
  <c r="C709" i="22" a="1"/>
  <c r="C709" i="22" s="1"/>
  <c r="C713" i="22" a="1"/>
  <c r="C713" i="22" s="1"/>
  <c r="C719" i="22" a="1"/>
  <c r="C719" i="22" s="1"/>
  <c r="C722" i="22" a="1"/>
  <c r="C722" i="22" s="1"/>
  <c r="C725" i="22" a="1"/>
  <c r="C725" i="22" s="1"/>
  <c r="C729" i="22" a="1"/>
  <c r="C729" i="22" s="1"/>
  <c r="C735" i="22" a="1"/>
  <c r="C735" i="22" s="1"/>
  <c r="C738" i="22" a="1"/>
  <c r="C738" i="22" s="1"/>
  <c r="C741" i="22" a="1"/>
  <c r="C741" i="22" s="1"/>
  <c r="C745" i="22" a="1"/>
  <c r="C745" i="22" s="1"/>
  <c r="C751" i="22" a="1"/>
  <c r="C751" i="22" s="1"/>
  <c r="C754" i="22" a="1"/>
  <c r="C754" i="22" s="1"/>
  <c r="C757" i="22" a="1"/>
  <c r="C757" i="22" s="1"/>
  <c r="C761" i="22" a="1"/>
  <c r="C761" i="22" s="1"/>
  <c r="C767" i="22" a="1"/>
  <c r="C767" i="22" s="1"/>
  <c r="C770" i="22" a="1"/>
  <c r="C770" i="22" s="1"/>
  <c r="C773" i="22" a="1"/>
  <c r="C773" i="22" s="1"/>
  <c r="C777" i="22" a="1"/>
  <c r="C777" i="22" s="1"/>
  <c r="C783" i="22" a="1"/>
  <c r="C783" i="22" s="1"/>
  <c r="C786" i="22" a="1"/>
  <c r="C786" i="22" s="1"/>
  <c r="C789" i="22" a="1"/>
  <c r="C789" i="22" s="1"/>
  <c r="C793" i="22" a="1"/>
  <c r="C793" i="22" s="1"/>
  <c r="C799" i="22" a="1"/>
  <c r="C799" i="22" s="1"/>
  <c r="C802" i="22" a="1"/>
  <c r="C802" i="22" s="1"/>
  <c r="C805" i="22" a="1"/>
  <c r="C805" i="22" s="1"/>
  <c r="C809" i="22" a="1"/>
  <c r="C809" i="22" s="1"/>
  <c r="C815" i="22" a="1"/>
  <c r="C815" i="22" s="1"/>
  <c r="C818" i="22" a="1"/>
  <c r="C818" i="22" s="1"/>
  <c r="C821" i="22" a="1"/>
  <c r="C821" i="22" s="1"/>
  <c r="C825" i="22" a="1"/>
  <c r="C825" i="22" s="1"/>
  <c r="C831" i="22" a="1"/>
  <c r="C831" i="22" s="1"/>
  <c r="C834" i="22" a="1"/>
  <c r="C834" i="22" s="1"/>
  <c r="C837" i="22" a="1"/>
  <c r="C837" i="22" s="1"/>
  <c r="C841" i="22" a="1"/>
  <c r="C841" i="22" s="1"/>
  <c r="C847" i="22" a="1"/>
  <c r="C847" i="22" s="1"/>
  <c r="C850" i="22" a="1"/>
  <c r="C850" i="22" s="1"/>
  <c r="C853" i="22" a="1"/>
  <c r="C853" i="22" s="1"/>
  <c r="C857" i="22" a="1"/>
  <c r="C857" i="22" s="1"/>
  <c r="C863" i="22" a="1"/>
  <c r="C863" i="22" s="1"/>
  <c r="C866" i="22" a="1"/>
  <c r="C866" i="22" s="1"/>
  <c r="C869" i="22" a="1"/>
  <c r="C869" i="22" s="1"/>
  <c r="C873" i="22" a="1"/>
  <c r="C873" i="22" s="1"/>
  <c r="C879" i="22" a="1"/>
  <c r="C879" i="22" s="1"/>
  <c r="C882" i="22" a="1"/>
  <c r="C882" i="22" s="1"/>
  <c r="C885" i="22" a="1"/>
  <c r="C885" i="22" s="1"/>
  <c r="C889" i="22" a="1"/>
  <c r="C889" i="22" s="1"/>
  <c r="C895" i="22" a="1"/>
  <c r="C895" i="22" s="1"/>
  <c r="C899" i="22" a="1"/>
  <c r="C899" i="22" s="1"/>
  <c r="C902" i="22" a="1"/>
  <c r="C902" i="22" s="1"/>
  <c r="C906" i="22" a="1"/>
  <c r="C906" i="22" s="1"/>
  <c r="C909" i="22" a="1"/>
  <c r="C909" i="22" s="1"/>
  <c r="C913" i="22" a="1"/>
  <c r="C913" i="22" s="1"/>
  <c r="C916" i="22" a="1"/>
  <c r="C916" i="22" s="1"/>
  <c r="C920" i="22" a="1"/>
  <c r="C920" i="22" s="1"/>
  <c r="C927" i="22" a="1"/>
  <c r="C927" i="22" s="1"/>
  <c r="C931" i="22" a="1"/>
  <c r="C931" i="22" s="1"/>
  <c r="C934" i="22" a="1"/>
  <c r="C934" i="22" s="1"/>
  <c r="C938" i="22" a="1"/>
  <c r="C938" i="22" s="1"/>
  <c r="C941" i="22" a="1"/>
  <c r="C941" i="22" s="1"/>
  <c r="C945" i="22" a="1"/>
  <c r="C945" i="22" s="1"/>
  <c r="C948" i="22" a="1"/>
  <c r="C948" i="22" s="1"/>
  <c r="C952" i="22" a="1"/>
  <c r="C952" i="22" s="1"/>
  <c r="C959" i="22" a="1"/>
  <c r="C959" i="22" s="1"/>
  <c r="C963" i="22" a="1"/>
  <c r="C963" i="22" s="1"/>
  <c r="C966" i="22" a="1"/>
  <c r="C966" i="22" s="1"/>
  <c r="C970" i="22" a="1"/>
  <c r="C970" i="22" s="1"/>
  <c r="C973" i="22" a="1"/>
  <c r="C973" i="22" s="1"/>
  <c r="C977" i="22" a="1"/>
  <c r="C977" i="22" s="1"/>
  <c r="C980" i="22" a="1"/>
  <c r="C980" i="22" s="1"/>
  <c r="C984" i="22" a="1"/>
  <c r="C984" i="22" s="1"/>
  <c r="C991" i="22" a="1"/>
  <c r="C991" i="22" s="1"/>
  <c r="C995" i="22" a="1"/>
  <c r="C995" i="22" s="1"/>
  <c r="C998" i="22" a="1"/>
  <c r="C998" i="22" s="1"/>
  <c r="C1002" i="22" a="1"/>
  <c r="C1002" i="22" s="1"/>
  <c r="C1005" i="22" a="1"/>
  <c r="C1005" i="22" s="1"/>
  <c r="C1009" i="22" a="1"/>
  <c r="C1009" i="22" s="1"/>
  <c r="C1012" i="22" a="1"/>
  <c r="C1012" i="22" s="1"/>
  <c r="C1016" i="22" a="1"/>
  <c r="C1016" i="22" s="1"/>
  <c r="C1023" i="22" a="1"/>
  <c r="C1023" i="22" s="1"/>
  <c r="C1027" i="22" a="1"/>
  <c r="C1027" i="22" s="1"/>
  <c r="C1030" i="22" a="1"/>
  <c r="C1030" i="22" s="1"/>
  <c r="C1034" i="22" a="1"/>
  <c r="C1034" i="22" s="1"/>
  <c r="C1037" i="22" a="1"/>
  <c r="C1037" i="22" s="1"/>
  <c r="C1041" i="22" a="1"/>
  <c r="C1041" i="22" s="1"/>
  <c r="C1044" i="22" a="1"/>
  <c r="C1044" i="22" s="1"/>
  <c r="C1048" i="22" a="1"/>
  <c r="C1048" i="22" s="1"/>
  <c r="C1055" i="22" a="1"/>
  <c r="C1055" i="22" s="1"/>
  <c r="C1059" i="22" a="1"/>
  <c r="C1059" i="22" s="1"/>
  <c r="C1062" i="22" a="1"/>
  <c r="C1062" i="22" s="1"/>
  <c r="C1066" i="22" a="1"/>
  <c r="C1066" i="22" s="1"/>
  <c r="C1069" i="22" a="1"/>
  <c r="C1069" i="22" s="1"/>
  <c r="C1073" i="22" a="1"/>
  <c r="C1073" i="22" s="1"/>
  <c r="C112" i="22" a="1"/>
  <c r="C112" i="22" s="1"/>
  <c r="C146" i="22" a="1"/>
  <c r="C146" i="22" s="1"/>
  <c r="C158" i="22" a="1"/>
  <c r="C158" i="22" s="1"/>
  <c r="C171" i="22" a="1"/>
  <c r="C171" i="22" s="1"/>
  <c r="C217" i="22" a="1"/>
  <c r="C217" i="22" s="1"/>
  <c r="C229" i="22" a="1"/>
  <c r="C229" i="22" s="1"/>
  <c r="C240" i="22" a="1"/>
  <c r="C240" i="22" s="1"/>
  <c r="C252" i="22" a="1"/>
  <c r="C252" i="22" s="1"/>
  <c r="C266" i="22" a="1"/>
  <c r="C266" i="22" s="1"/>
  <c r="C280" i="22" a="1"/>
  <c r="C280" i="22" s="1"/>
  <c r="C294" i="22" a="1"/>
  <c r="C294" i="22" s="1"/>
  <c r="C309" i="22" a="1"/>
  <c r="C309" i="22" s="1"/>
  <c r="C323" i="22" a="1"/>
  <c r="C323" i="22" s="1"/>
  <c r="C336" i="22" a="1"/>
  <c r="C336" i="22" s="1"/>
  <c r="C362" i="22" a="1"/>
  <c r="C362" i="22" s="1"/>
  <c r="C375" i="22" a="1"/>
  <c r="C375" i="22" s="1"/>
  <c r="C387" i="22" a="1"/>
  <c r="C387" i="22" s="1"/>
  <c r="C413" i="22" a="1"/>
  <c r="C413" i="22" s="1"/>
  <c r="C426" i="22" a="1"/>
  <c r="C426" i="22" s="1"/>
  <c r="C439" i="22" a="1"/>
  <c r="C439" i="22" s="1"/>
  <c r="C451" i="22" a="1"/>
  <c r="C451" i="22" s="1"/>
  <c r="C477" i="22" a="1"/>
  <c r="C477" i="22" s="1"/>
  <c r="C490" i="22" a="1"/>
  <c r="C490" i="22" s="1"/>
  <c r="C503" i="22" a="1"/>
  <c r="C503" i="22" s="1"/>
  <c r="C515" i="22" a="1"/>
  <c r="C515" i="22" s="1"/>
  <c r="C541" i="22" a="1"/>
  <c r="C541" i="22" s="1"/>
  <c r="C554" i="22" a="1"/>
  <c r="C554" i="22" s="1"/>
  <c r="C567" i="22" a="1"/>
  <c r="C567" i="22" s="1"/>
  <c r="C579" i="22" a="1"/>
  <c r="C579" i="22" s="1"/>
  <c r="C605" i="22" a="1"/>
  <c r="C605" i="22" s="1"/>
  <c r="C618" i="22" a="1"/>
  <c r="C618" i="22" s="1"/>
  <c r="C631" i="22" a="1"/>
  <c r="C631" i="22" s="1"/>
  <c r="C638" i="22" a="1"/>
  <c r="C638" i="22" s="1"/>
  <c r="C644" i="22" a="1"/>
  <c r="C644" i="22" s="1"/>
  <c r="C653" i="22" a="1"/>
  <c r="C653" i="22" s="1"/>
  <c r="C657" i="22" a="1"/>
  <c r="C657" i="22" s="1"/>
  <c r="C660" i="22" a="1"/>
  <c r="C660" i="22" s="1"/>
  <c r="C664" i="22" a="1"/>
  <c r="C664" i="22" s="1"/>
  <c r="C669" i="22" a="1"/>
  <c r="C669" i="22" s="1"/>
  <c r="C672" i="22" a="1"/>
  <c r="C672" i="22" s="1"/>
  <c r="C675" i="22" a="1"/>
  <c r="C675" i="22" s="1"/>
  <c r="C678" i="22" a="1"/>
  <c r="C678" i="22" s="1"/>
  <c r="C684" i="22" a="1"/>
  <c r="C684" i="22" s="1"/>
  <c r="C688" i="22" a="1"/>
  <c r="C688" i="22" s="1"/>
  <c r="C691" i="22" a="1"/>
  <c r="C691" i="22" s="1"/>
  <c r="C694" i="22" a="1"/>
  <c r="C694" i="22" s="1"/>
  <c r="C700" i="22" a="1"/>
  <c r="C700" i="22" s="1"/>
  <c r="C704" i="22" a="1"/>
  <c r="C704" i="22" s="1"/>
  <c r="C707" i="22" a="1"/>
  <c r="C707" i="22" s="1"/>
  <c r="C710" i="22" a="1"/>
  <c r="C710" i="22" s="1"/>
  <c r="C716" i="22" a="1"/>
  <c r="C716" i="22" s="1"/>
  <c r="C720" i="22" a="1"/>
  <c r="C720" i="22" s="1"/>
  <c r="C723" i="22" a="1"/>
  <c r="C723" i="22" s="1"/>
  <c r="C726" i="22" a="1"/>
  <c r="C726" i="22" s="1"/>
  <c r="C732" i="22" a="1"/>
  <c r="C732" i="22" s="1"/>
  <c r="C736" i="22" a="1"/>
  <c r="C736" i="22" s="1"/>
  <c r="C739" i="22" a="1"/>
  <c r="C739" i="22" s="1"/>
  <c r="C742" i="22" a="1"/>
  <c r="C742" i="22" s="1"/>
  <c r="C748" i="22" a="1"/>
  <c r="C748" i="22" s="1"/>
  <c r="C752" i="22" a="1"/>
  <c r="C752" i="22" s="1"/>
  <c r="C755" i="22" a="1"/>
  <c r="C755" i="22" s="1"/>
  <c r="C758" i="22" a="1"/>
  <c r="C758" i="22" s="1"/>
  <c r="C764" i="22" a="1"/>
  <c r="C764" i="22" s="1"/>
  <c r="C768" i="22" a="1"/>
  <c r="C768" i="22" s="1"/>
  <c r="C771" i="22" a="1"/>
  <c r="C771" i="22" s="1"/>
  <c r="C774" i="22" a="1"/>
  <c r="C774" i="22" s="1"/>
  <c r="C780" i="22" a="1"/>
  <c r="C780" i="22" s="1"/>
  <c r="C784" i="22" a="1"/>
  <c r="C784" i="22" s="1"/>
  <c r="C787" i="22" a="1"/>
  <c r="C787" i="22" s="1"/>
  <c r="C790" i="22" a="1"/>
  <c r="C790" i="22" s="1"/>
  <c r="C796" i="22" a="1"/>
  <c r="C796" i="22" s="1"/>
  <c r="C800" i="22" a="1"/>
  <c r="C800" i="22" s="1"/>
  <c r="C803" i="22" a="1"/>
  <c r="C803" i="22" s="1"/>
  <c r="C806" i="22" a="1"/>
  <c r="C806" i="22" s="1"/>
  <c r="C812" i="22" a="1"/>
  <c r="C812" i="22" s="1"/>
  <c r="C816" i="22" a="1"/>
  <c r="C816" i="22" s="1"/>
  <c r="C819" i="22" a="1"/>
  <c r="C819" i="22" s="1"/>
  <c r="C822" i="22" a="1"/>
  <c r="C822" i="22" s="1"/>
  <c r="C828" i="22" a="1"/>
  <c r="C828" i="22" s="1"/>
  <c r="C832" i="22" a="1"/>
  <c r="C832" i="22" s="1"/>
  <c r="C835" i="22" a="1"/>
  <c r="C835" i="22" s="1"/>
  <c r="C838" i="22" a="1"/>
  <c r="C838" i="22" s="1"/>
  <c r="C844" i="22" a="1"/>
  <c r="C844" i="22" s="1"/>
  <c r="C848" i="22" a="1"/>
  <c r="C848" i="22" s="1"/>
  <c r="C851" i="22" a="1"/>
  <c r="C851" i="22" s="1"/>
  <c r="C854" i="22" a="1"/>
  <c r="C854" i="22" s="1"/>
  <c r="C860" i="22" a="1"/>
  <c r="C860" i="22" s="1"/>
  <c r="C864" i="22" a="1"/>
  <c r="C864" i="22" s="1"/>
  <c r="C867" i="22" a="1"/>
  <c r="C867" i="22" s="1"/>
  <c r="C870" i="22" a="1"/>
  <c r="C870" i="22" s="1"/>
  <c r="C876" i="22" a="1"/>
  <c r="C876" i="22" s="1"/>
  <c r="C880" i="22" a="1"/>
  <c r="C880" i="22" s="1"/>
  <c r="C883" i="22" a="1"/>
  <c r="C883" i="22" s="1"/>
  <c r="C886" i="22" a="1"/>
  <c r="C886" i="22" s="1"/>
  <c r="C892" i="22" a="1"/>
  <c r="C892" i="22" s="1"/>
  <c r="C896" i="22" a="1"/>
  <c r="C896" i="22" s="1"/>
  <c r="C903" i="22" a="1"/>
  <c r="C903" i="22" s="1"/>
  <c r="C907" i="22" a="1"/>
  <c r="C907" i="22" s="1"/>
  <c r="C910" i="22" a="1"/>
  <c r="C910" i="22" s="1"/>
  <c r="C914" i="22" a="1"/>
  <c r="C914" i="22" s="1"/>
  <c r="C917" i="22" a="1"/>
  <c r="C917" i="22" s="1"/>
  <c r="C921" i="22" a="1"/>
  <c r="C921" i="22" s="1"/>
  <c r="C924" i="22" a="1"/>
  <c r="C924" i="22" s="1"/>
  <c r="C928" i="22" a="1"/>
  <c r="C928" i="22" s="1"/>
  <c r="C935" i="22" a="1"/>
  <c r="C935" i="22" s="1"/>
  <c r="C939" i="22" a="1"/>
  <c r="C939" i="22" s="1"/>
  <c r="C942" i="22" a="1"/>
  <c r="C942" i="22" s="1"/>
  <c r="C946" i="22" a="1"/>
  <c r="C946" i="22" s="1"/>
  <c r="C949" i="22" a="1"/>
  <c r="C949" i="22" s="1"/>
  <c r="C953" i="22" a="1"/>
  <c r="C953" i="22" s="1"/>
  <c r="C956" i="22" a="1"/>
  <c r="C956" i="22" s="1"/>
  <c r="C960" i="22" a="1"/>
  <c r="C960" i="22" s="1"/>
  <c r="C967" i="22" a="1"/>
  <c r="C967" i="22" s="1"/>
  <c r="C971" i="22" a="1"/>
  <c r="C971" i="22" s="1"/>
  <c r="C974" i="22" a="1"/>
  <c r="C974" i="22" s="1"/>
  <c r="C978" i="22" a="1"/>
  <c r="C978" i="22" s="1"/>
  <c r="C981" i="22" a="1"/>
  <c r="C981" i="22" s="1"/>
  <c r="C985" i="22" a="1"/>
  <c r="C985" i="22" s="1"/>
  <c r="C988" i="22" a="1"/>
  <c r="C988" i="22" s="1"/>
  <c r="C992" i="22" a="1"/>
  <c r="C992" i="22" s="1"/>
  <c r="C999" i="22" a="1"/>
  <c r="C999" i="22" s="1"/>
  <c r="C1003" i="22" a="1"/>
  <c r="C1003" i="22" s="1"/>
  <c r="C1006" i="22" a="1"/>
  <c r="C1006" i="22" s="1"/>
  <c r="C1010" i="22" a="1"/>
  <c r="C1010" i="22" s="1"/>
  <c r="C1013" i="22" a="1"/>
  <c r="C1013" i="22" s="1"/>
  <c r="C1017" i="22" a="1"/>
  <c r="C1017" i="22" s="1"/>
  <c r="C1020" i="22" a="1"/>
  <c r="C1020" i="22" s="1"/>
  <c r="C1024" i="22" a="1"/>
  <c r="C1024" i="22" s="1"/>
  <c r="C1031" i="22" a="1"/>
  <c r="C1031" i="22" s="1"/>
  <c r="C1035" i="22" a="1"/>
  <c r="C1035" i="22" s="1"/>
  <c r="C1038" i="22" a="1"/>
  <c r="C1038" i="22" s="1"/>
  <c r="C1042" i="22" a="1"/>
  <c r="C1042" i="22" s="1"/>
  <c r="C1045" i="22" a="1"/>
  <c r="C1045" i="22" s="1"/>
  <c r="C1049" i="22" a="1"/>
  <c r="C1049" i="22" s="1"/>
  <c r="C1052" i="22" a="1"/>
  <c r="C1052" i="22" s="1"/>
  <c r="C1056" i="22" a="1"/>
  <c r="C1056" i="22" s="1"/>
  <c r="C1063" i="22" a="1"/>
  <c r="C1063" i="22" s="1"/>
  <c r="C1067" i="22" a="1"/>
  <c r="C1067" i="22" s="1"/>
  <c r="C1070" i="22" a="1"/>
  <c r="C1070" i="22" s="1"/>
  <c r="C119" i="22" a="1"/>
  <c r="C119" i="22" s="1"/>
  <c r="C136" i="22" a="1"/>
  <c r="C136" i="22" s="1"/>
  <c r="C162" i="22" a="1"/>
  <c r="C162" i="22" s="1"/>
  <c r="C174" i="22" a="1"/>
  <c r="C174" i="22" s="1"/>
  <c r="C185" i="22" a="1"/>
  <c r="C185" i="22" s="1"/>
  <c r="C196" i="22" a="1"/>
  <c r="C196" i="22" s="1"/>
  <c r="C208" i="22" a="1"/>
  <c r="C208" i="22" s="1"/>
  <c r="C220" i="22" a="1"/>
  <c r="C220" i="22" s="1"/>
  <c r="C243" i="22" a="1"/>
  <c r="C243" i="22" s="1"/>
  <c r="C255" i="22" a="1"/>
  <c r="C255" i="22" s="1"/>
  <c r="C284" i="22" a="1"/>
  <c r="C284" i="22" s="1"/>
  <c r="C298" i="22" a="1"/>
  <c r="C298" i="22" s="1"/>
  <c r="C312" i="22" a="1"/>
  <c r="C312" i="22" s="1"/>
  <c r="C365" i="22" a="1"/>
  <c r="C365" i="22" s="1"/>
  <c r="C378" i="22" a="1"/>
  <c r="C378" i="22" s="1"/>
  <c r="C391" i="22" a="1"/>
  <c r="C391" i="22" s="1"/>
  <c r="C403" i="22" a="1"/>
  <c r="C403" i="22" s="1"/>
  <c r="C429" i="22" a="1"/>
  <c r="C429" i="22" s="1"/>
  <c r="C442" i="22" a="1"/>
  <c r="C442" i="22" s="1"/>
  <c r="C455" i="22" a="1"/>
  <c r="C455" i="22" s="1"/>
  <c r="C467" i="22" a="1"/>
  <c r="C467" i="22" s="1"/>
  <c r="C493" i="22" a="1"/>
  <c r="C493" i="22" s="1"/>
  <c r="C506" i="22" a="1"/>
  <c r="C506" i="22" s="1"/>
  <c r="C519" i="22" a="1"/>
  <c r="C519" i="22" s="1"/>
  <c r="C531" i="22" a="1"/>
  <c r="C531" i="22" s="1"/>
  <c r="C557" i="22" a="1"/>
  <c r="C557" i="22" s="1"/>
  <c r="C570" i="22" a="1"/>
  <c r="C570" i="22" s="1"/>
  <c r="C583" i="22" a="1"/>
  <c r="C583" i="22" s="1"/>
  <c r="C595" i="22" a="1"/>
  <c r="C595" i="22" s="1"/>
  <c r="C621" i="22" a="1"/>
  <c r="C621" i="22" s="1"/>
  <c r="C634" i="22" a="1"/>
  <c r="C634" i="22" s="1"/>
  <c r="C645" i="22" a="1"/>
  <c r="C645" i="22" s="1"/>
  <c r="C650" i="22" a="1"/>
  <c r="C650" i="22" s="1"/>
  <c r="C654" i="22" a="1"/>
  <c r="C654" i="22" s="1"/>
  <c r="C658" i="22" a="1"/>
  <c r="C658" i="22" s="1"/>
  <c r="C661" i="22" a="1"/>
  <c r="C661" i="22" s="1"/>
  <c r="C667" i="22" a="1"/>
  <c r="C667" i="22" s="1"/>
  <c r="C670" i="22" a="1"/>
  <c r="C670" i="22" s="1"/>
  <c r="C673" i="22" a="1"/>
  <c r="C673" i="22" s="1"/>
  <c r="C679" i="22" a="1"/>
  <c r="C679" i="22" s="1"/>
  <c r="C682" i="22" a="1"/>
  <c r="C682" i="22" s="1"/>
  <c r="C685" i="22" a="1"/>
  <c r="C685" i="22" s="1"/>
  <c r="C689" i="22" a="1"/>
  <c r="C689" i="22" s="1"/>
  <c r="C695" i="22" a="1"/>
  <c r="C695" i="22" s="1"/>
  <c r="C698" i="22" a="1"/>
  <c r="C698" i="22" s="1"/>
  <c r="C701" i="22" a="1"/>
  <c r="C701" i="22" s="1"/>
  <c r="C705" i="22" a="1"/>
  <c r="C705" i="22" s="1"/>
  <c r="C711" i="22" a="1"/>
  <c r="C711" i="22" s="1"/>
  <c r="C714" i="22" a="1"/>
  <c r="C714" i="22" s="1"/>
  <c r="C717" i="22" a="1"/>
  <c r="C717" i="22" s="1"/>
  <c r="C721" i="22" a="1"/>
  <c r="C721" i="22" s="1"/>
  <c r="C727" i="22" a="1"/>
  <c r="C727" i="22" s="1"/>
  <c r="C730" i="22" a="1"/>
  <c r="C730" i="22" s="1"/>
  <c r="C733" i="22" a="1"/>
  <c r="C733" i="22" s="1"/>
  <c r="C737" i="22" a="1"/>
  <c r="C737" i="22" s="1"/>
  <c r="C743" i="22" a="1"/>
  <c r="C743" i="22" s="1"/>
  <c r="C746" i="22" a="1"/>
  <c r="C746" i="22" s="1"/>
  <c r="C749" i="22" a="1"/>
  <c r="C749" i="22" s="1"/>
  <c r="C753" i="22" a="1"/>
  <c r="C753" i="22" s="1"/>
  <c r="C759" i="22" a="1"/>
  <c r="C759" i="22" s="1"/>
  <c r="C762" i="22" a="1"/>
  <c r="C762" i="22" s="1"/>
  <c r="C765" i="22" a="1"/>
  <c r="C765" i="22" s="1"/>
  <c r="C769" i="22" a="1"/>
  <c r="C769" i="22" s="1"/>
  <c r="C775" i="22" a="1"/>
  <c r="C775" i="22" s="1"/>
  <c r="C778" i="22" a="1"/>
  <c r="C778" i="22" s="1"/>
  <c r="C781" i="22" a="1"/>
  <c r="C781" i="22" s="1"/>
  <c r="C785" i="22" a="1"/>
  <c r="C785" i="22" s="1"/>
  <c r="C791" i="22" a="1"/>
  <c r="C791" i="22" s="1"/>
  <c r="C794" i="22" a="1"/>
  <c r="C794" i="22" s="1"/>
  <c r="C797" i="22" a="1"/>
  <c r="C797" i="22" s="1"/>
  <c r="C801" i="22" a="1"/>
  <c r="C801" i="22" s="1"/>
  <c r="C807" i="22" a="1"/>
  <c r="C807" i="22" s="1"/>
  <c r="C810" i="22" a="1"/>
  <c r="C810" i="22" s="1"/>
  <c r="C813" i="22" a="1"/>
  <c r="C813" i="22" s="1"/>
  <c r="C817" i="22" a="1"/>
  <c r="C817" i="22" s="1"/>
  <c r="C823" i="22" a="1"/>
  <c r="C823" i="22" s="1"/>
  <c r="C826" i="22" a="1"/>
  <c r="C826" i="22" s="1"/>
  <c r="C829" i="22" a="1"/>
  <c r="C829" i="22" s="1"/>
  <c r="C833" i="22" a="1"/>
  <c r="C833" i="22" s="1"/>
  <c r="C839" i="22" a="1"/>
  <c r="C839" i="22" s="1"/>
  <c r="C842" i="22" a="1"/>
  <c r="C842" i="22" s="1"/>
  <c r="C855" i="22" a="1"/>
  <c r="C855" i="22" s="1"/>
  <c r="C881" i="22" a="1"/>
  <c r="C881" i="22" s="1"/>
  <c r="C893" i="22" a="1"/>
  <c r="C893" i="22" s="1"/>
  <c r="C922" i="22" a="1"/>
  <c r="C922" i="22" s="1"/>
  <c r="C936" i="22" a="1"/>
  <c r="C936" i="22" s="1"/>
  <c r="C950" i="22" a="1"/>
  <c r="C950" i="22" s="1"/>
  <c r="C964" i="22" a="1"/>
  <c r="C964" i="22" s="1"/>
  <c r="C979" i="22" a="1"/>
  <c r="C979" i="22" s="1"/>
  <c r="C993" i="22" a="1"/>
  <c r="C993" i="22" s="1"/>
  <c r="C1007" i="22" a="1"/>
  <c r="C1007" i="22" s="1"/>
  <c r="C1021" i="22" a="1"/>
  <c r="C1021" i="22" s="1"/>
  <c r="C1050" i="22" a="1"/>
  <c r="C1050" i="22" s="1"/>
  <c r="C1064" i="22" a="1"/>
  <c r="C1064" i="22" s="1"/>
  <c r="C1075" i="22" a="1"/>
  <c r="C1075" i="22" s="1"/>
  <c r="C1078" i="22" a="1"/>
  <c r="C1078" i="22" s="1"/>
  <c r="C1082" i="22" a="1"/>
  <c r="C1082" i="22" s="1"/>
  <c r="C1085" i="22" a="1"/>
  <c r="C1085" i="22" s="1"/>
  <c r="C1089" i="22" a="1"/>
  <c r="C1089" i="22" s="1"/>
  <c r="C1092" i="22" a="1"/>
  <c r="C1092" i="22" s="1"/>
  <c r="C1096" i="22" a="1"/>
  <c r="C1096" i="22" s="1"/>
  <c r="C1103" i="22" a="1"/>
  <c r="C1103" i="22" s="1"/>
  <c r="C1107" i="22" a="1"/>
  <c r="C1107" i="22" s="1"/>
  <c r="C1110" i="22" a="1"/>
  <c r="C1110" i="22" s="1"/>
  <c r="C1114" i="22" a="1"/>
  <c r="C1114" i="22" s="1"/>
  <c r="C1117" i="22" a="1"/>
  <c r="C1117" i="22" s="1"/>
  <c r="C1121" i="22" a="1"/>
  <c r="C1121" i="22" s="1"/>
  <c r="C1124" i="22" a="1"/>
  <c r="C1124" i="22" s="1"/>
  <c r="C1128" i="22" a="1"/>
  <c r="C1128" i="22" s="1"/>
  <c r="C1135" i="22" a="1"/>
  <c r="C1135" i="22" s="1"/>
  <c r="C1139" i="22" a="1"/>
  <c r="C1139" i="22" s="1"/>
  <c r="C1142" i="22" a="1"/>
  <c r="C1142" i="22" s="1"/>
  <c r="C1146" i="22" a="1"/>
  <c r="C1146" i="22" s="1"/>
  <c r="C1149" i="22" a="1"/>
  <c r="C1149" i="22" s="1"/>
  <c r="C1153" i="22" a="1"/>
  <c r="C1153" i="22" s="1"/>
  <c r="C1156" i="22" a="1"/>
  <c r="C1156" i="22" s="1"/>
  <c r="C1160" i="22" a="1"/>
  <c r="C1160" i="22" s="1"/>
  <c r="C1167" i="22" a="1"/>
  <c r="C1167" i="22" s="1"/>
  <c r="C1171" i="22" a="1"/>
  <c r="C1171" i="22" s="1"/>
  <c r="C1174" i="22" a="1"/>
  <c r="C1174" i="22" s="1"/>
  <c r="C1178" i="22" a="1"/>
  <c r="C1178" i="22" s="1"/>
  <c r="C1181" i="22" a="1"/>
  <c r="C1181" i="22" s="1"/>
  <c r="C1185" i="22" a="1"/>
  <c r="C1185" i="22" s="1"/>
  <c r="C1188" i="22" a="1"/>
  <c r="C1188" i="22" s="1"/>
  <c r="C1192" i="22" a="1"/>
  <c r="C1192" i="22" s="1"/>
  <c r="C1199" i="22" a="1"/>
  <c r="C1199" i="22" s="1"/>
  <c r="C1203" i="22" a="1"/>
  <c r="C1203" i="22" s="1"/>
  <c r="C1206" i="22" a="1"/>
  <c r="C1206" i="22" s="1"/>
  <c r="C1210" i="22" a="1"/>
  <c r="C1210" i="22" s="1"/>
  <c r="C1213" i="22" a="1"/>
  <c r="C1213" i="22" s="1"/>
  <c r="C1217" i="22" a="1"/>
  <c r="C1217" i="22" s="1"/>
  <c r="C1220" i="22" a="1"/>
  <c r="C1220" i="22" s="1"/>
  <c r="C1224" i="22" a="1"/>
  <c r="C1224" i="22" s="1"/>
  <c r="C1231" i="22" a="1"/>
  <c r="C1231" i="22" s="1"/>
  <c r="C1235" i="22" a="1"/>
  <c r="C1235" i="22" s="1"/>
  <c r="C1238" i="22" a="1"/>
  <c r="C1238" i="22" s="1"/>
  <c r="C1244" i="22" a="1"/>
  <c r="C1244" i="22" s="1"/>
  <c r="C1248" i="22" a="1"/>
  <c r="C1248" i="22" s="1"/>
  <c r="C1251" i="22" a="1"/>
  <c r="C1251" i="22" s="1"/>
  <c r="C1254" i="22" a="1"/>
  <c r="C1254" i="22" s="1"/>
  <c r="C1260" i="22" a="1"/>
  <c r="C1260" i="22" s="1"/>
  <c r="C1264" i="22" a="1"/>
  <c r="C1264" i="22" s="1"/>
  <c r="C1267" i="22" a="1"/>
  <c r="C1267" i="22" s="1"/>
  <c r="C1270" i="22" a="1"/>
  <c r="C1270" i="22" s="1"/>
  <c r="C1276" i="22" a="1"/>
  <c r="C1276" i="22" s="1"/>
  <c r="C1280" i="22" a="1"/>
  <c r="C1280" i="22" s="1"/>
  <c r="C1283" i="22" a="1"/>
  <c r="C1283" i="22" s="1"/>
  <c r="C1286" i="22" a="1"/>
  <c r="C1286" i="22" s="1"/>
  <c r="C1292" i="22" a="1"/>
  <c r="C1292" i="22" s="1"/>
  <c r="C1296" i="22" a="1"/>
  <c r="C1296" i="22" s="1"/>
  <c r="C1299" i="22" a="1"/>
  <c r="C1299" i="22" s="1"/>
  <c r="C1302" i="22" a="1"/>
  <c r="C1302" i="22" s="1"/>
  <c r="C1308" i="22" a="1"/>
  <c r="C1308" i="22" s="1"/>
  <c r="C1312" i="22" a="1"/>
  <c r="C1312" i="22" s="1"/>
  <c r="C1319" i="22" a="1"/>
  <c r="C1319" i="22" s="1"/>
  <c r="C1323" i="22" a="1"/>
  <c r="C1323" i="22" s="1"/>
  <c r="C1327" i="22" a="1"/>
  <c r="C1327" i="22" s="1"/>
  <c r="C1330" i="22" a="1"/>
  <c r="C1330" i="22" s="1"/>
  <c r="C1334" i="22" a="1"/>
  <c r="C1334" i="22" s="1"/>
  <c r="C1337" i="22" a="1"/>
  <c r="C1337" i="22" s="1"/>
  <c r="C1340" i="22" a="1"/>
  <c r="C1340" i="22" s="1"/>
  <c r="C1347" i="22" a="1"/>
  <c r="C1347" i="22" s="1"/>
  <c r="C1351" i="22" a="1"/>
  <c r="C1351" i="22" s="1"/>
  <c r="C1354" i="22" a="1"/>
  <c r="C1354" i="22" s="1"/>
  <c r="C1358" i="22" a="1"/>
  <c r="C1358" i="22" s="1"/>
  <c r="C1362" i="22" a="1"/>
  <c r="C1362" i="22" s="1"/>
  <c r="C1366" i="22" a="1"/>
  <c r="C1366" i="22" s="1"/>
  <c r="C1370" i="22" a="1"/>
  <c r="C1370" i="22" s="1"/>
  <c r="C1374" i="22" a="1"/>
  <c r="C1374" i="22" s="1"/>
  <c r="C1378" i="22" a="1"/>
  <c r="C1378" i="22" s="1"/>
  <c r="C1382" i="22" a="1"/>
  <c r="C1382" i="22" s="1"/>
  <c r="C1386" i="22" a="1"/>
  <c r="C1386" i="22" s="1"/>
  <c r="C1390" i="22" a="1"/>
  <c r="C1390" i="22" s="1"/>
  <c r="C1394" i="22" a="1"/>
  <c r="C1394" i="22" s="1"/>
  <c r="C1398" i="22" a="1"/>
  <c r="C1398" i="22" s="1"/>
  <c r="C1402" i="22" a="1"/>
  <c r="C1402" i="22" s="1"/>
  <c r="C1406" i="22" a="1"/>
  <c r="C1406" i="22" s="1"/>
  <c r="C1410" i="22" a="1"/>
  <c r="C1410" i="22" s="1"/>
  <c r="C1414" i="22" a="1"/>
  <c r="C1414" i="22" s="1"/>
  <c r="C1418" i="22" a="1"/>
  <c r="C1418" i="22" s="1"/>
  <c r="C1422" i="22" a="1"/>
  <c r="C1422" i="22" s="1"/>
  <c r="C1426" i="22" a="1"/>
  <c r="C1426" i="22" s="1"/>
  <c r="C1430" i="22" a="1"/>
  <c r="C1430" i="22" s="1"/>
  <c r="C1434" i="22" a="1"/>
  <c r="C1434" i="22" s="1"/>
  <c r="C1438" i="22" a="1"/>
  <c r="C1438" i="22" s="1"/>
  <c r="C1442" i="22" a="1"/>
  <c r="C1442" i="22" s="1"/>
  <c r="C1446" i="22" a="1"/>
  <c r="C1446" i="22" s="1"/>
  <c r="C1450" i="22" a="1"/>
  <c r="C1450" i="22" s="1"/>
  <c r="C1454" i="22" a="1"/>
  <c r="C1454" i="22" s="1"/>
  <c r="C1458" i="22" a="1"/>
  <c r="C1458" i="22" s="1"/>
  <c r="C1462" i="22" a="1"/>
  <c r="C1462" i="22" s="1"/>
  <c r="C1466" i="22" a="1"/>
  <c r="C1466" i="22" s="1"/>
  <c r="C1470" i="22" a="1"/>
  <c r="C1470" i="22" s="1"/>
  <c r="C1474" i="22" a="1"/>
  <c r="C1474" i="22" s="1"/>
  <c r="C1478" i="22" a="1"/>
  <c r="C1478" i="22" s="1"/>
  <c r="C1482" i="22" a="1"/>
  <c r="C1482" i="22" s="1"/>
  <c r="C1486" i="22" a="1"/>
  <c r="C1486" i="22" s="1"/>
  <c r="C1490" i="22" a="1"/>
  <c r="C1490" i="22" s="1"/>
  <c r="C1494" i="22" a="1"/>
  <c r="C1494" i="22" s="1"/>
  <c r="C1498" i="22" a="1"/>
  <c r="C1498" i="22" s="1"/>
  <c r="C1502" i="22" a="1"/>
  <c r="C1502" i="22" s="1"/>
  <c r="C1506" i="22" a="1"/>
  <c r="C1506" i="22" s="1"/>
  <c r="C1510" i="22" a="1"/>
  <c r="C1510" i="22" s="1"/>
  <c r="C1514" i="22" a="1"/>
  <c r="C1514" i="22" s="1"/>
  <c r="C1518" i="22" a="1"/>
  <c r="C1518" i="22" s="1"/>
  <c r="C1522" i="22" a="1"/>
  <c r="C1522" i="22" s="1"/>
  <c r="C1526" i="22" a="1"/>
  <c r="C1526" i="22" s="1"/>
  <c r="C1530" i="22" a="1"/>
  <c r="C1530" i="22" s="1"/>
  <c r="C1534" i="22" a="1"/>
  <c r="C1534" i="22" s="1"/>
  <c r="C1538" i="22" a="1"/>
  <c r="C1538" i="22" s="1"/>
  <c r="C1542" i="22" a="1"/>
  <c r="C1542" i="22" s="1"/>
  <c r="C1546" i="22" a="1"/>
  <c r="C1546" i="22" s="1"/>
  <c r="C1550" i="22" a="1"/>
  <c r="C1550" i="22" s="1"/>
  <c r="C1554" i="22" a="1"/>
  <c r="C1554" i="22" s="1"/>
  <c r="C1558" i="22" a="1"/>
  <c r="C1558" i="22" s="1"/>
  <c r="C1562" i="22" a="1"/>
  <c r="C1562" i="22" s="1"/>
  <c r="C1566" i="22" a="1"/>
  <c r="C1566" i="22" s="1"/>
  <c r="C1570" i="22" a="1"/>
  <c r="C1570" i="22" s="1"/>
  <c r="C1574" i="22" a="1"/>
  <c r="C1574" i="22" s="1"/>
  <c r="C1578" i="22" a="1"/>
  <c r="C1578" i="22" s="1"/>
  <c r="C1582" i="22" a="1"/>
  <c r="C1582" i="22" s="1"/>
  <c r="C1586" i="22" a="1"/>
  <c r="C1586" i="22" s="1"/>
  <c r="C1590" i="22" a="1"/>
  <c r="C1590" i="22" s="1"/>
  <c r="C1594" i="22" a="1"/>
  <c r="C1594" i="22" s="1"/>
  <c r="C1598" i="22" a="1"/>
  <c r="C1598" i="22" s="1"/>
  <c r="C1602" i="22" a="1"/>
  <c r="C1602" i="22" s="1"/>
  <c r="C1606" i="22" a="1"/>
  <c r="C1606" i="22" s="1"/>
  <c r="C1610" i="22" a="1"/>
  <c r="C1610" i="22" s="1"/>
  <c r="C1614" i="22" a="1"/>
  <c r="C1614" i="22" s="1"/>
  <c r="C1618" i="22" a="1"/>
  <c r="C1618" i="22" s="1"/>
  <c r="C1622" i="22" a="1"/>
  <c r="C1622" i="22" s="1"/>
  <c r="C1626" i="22" a="1"/>
  <c r="C1626" i="22" s="1"/>
  <c r="C1630" i="22" a="1"/>
  <c r="C1630" i="22" s="1"/>
  <c r="C1634" i="22" a="1"/>
  <c r="C1634" i="22" s="1"/>
  <c r="C1638" i="22" a="1"/>
  <c r="C1638" i="22" s="1"/>
  <c r="C1642" i="22" a="1"/>
  <c r="C1642" i="22" s="1"/>
  <c r="C1646" i="22" a="1"/>
  <c r="C1646" i="22" s="1"/>
  <c r="C1650" i="22" a="1"/>
  <c r="C1650" i="22" s="1"/>
  <c r="C1654" i="22" a="1"/>
  <c r="C1654" i="22" s="1"/>
  <c r="C1658" i="22" a="1"/>
  <c r="C1658" i="22" s="1"/>
  <c r="C1662" i="22" a="1"/>
  <c r="C1662" i="22" s="1"/>
  <c r="C1666" i="22" a="1"/>
  <c r="C1666" i="22" s="1"/>
  <c r="C1670" i="22" a="1"/>
  <c r="C1670" i="22" s="1"/>
  <c r="C1674" i="22" a="1"/>
  <c r="C1674" i="22" s="1"/>
  <c r="C1678" i="22" a="1"/>
  <c r="C1678" i="22" s="1"/>
  <c r="C1682" i="22" a="1"/>
  <c r="C1682" i="22" s="1"/>
  <c r="C1686" i="22" a="1"/>
  <c r="C1686" i="22" s="1"/>
  <c r="C1689" i="22" a="1"/>
  <c r="C1689" i="22" s="1"/>
  <c r="C1693" i="22" a="1"/>
  <c r="C1693" i="22" s="1"/>
  <c r="C1697" i="22" a="1"/>
  <c r="C1697" i="22" s="1"/>
  <c r="C1701" i="22" a="1"/>
  <c r="C1701" i="22" s="1"/>
  <c r="C1705" i="22" a="1"/>
  <c r="C1705" i="22" s="1"/>
  <c r="C1709" i="22" a="1"/>
  <c r="C1709" i="22" s="1"/>
  <c r="C1713" i="22" a="1"/>
  <c r="C1713" i="22" s="1"/>
  <c r="C1717" i="22" a="1"/>
  <c r="C1717" i="22" s="1"/>
  <c r="C1721" i="22" a="1"/>
  <c r="C1721" i="22" s="1"/>
  <c r="C1725" i="22" a="1"/>
  <c r="C1725" i="22" s="1"/>
  <c r="C1729" i="22" a="1"/>
  <c r="C1729" i="22" s="1"/>
  <c r="C1733" i="22" a="1"/>
  <c r="C1733" i="22" s="1"/>
  <c r="C1737" i="22" a="1"/>
  <c r="C1737" i="22" s="1"/>
  <c r="C1741" i="22" a="1"/>
  <c r="C1741" i="22" s="1"/>
  <c r="C1745" i="22" a="1"/>
  <c r="C1745" i="22" s="1"/>
  <c r="C1749" i="22" a="1"/>
  <c r="C1749" i="22" s="1"/>
  <c r="C1753" i="22" a="1"/>
  <c r="C1753" i="22" s="1"/>
  <c r="C1757" i="22" a="1"/>
  <c r="C1757" i="22" s="1"/>
  <c r="C1761" i="22" a="1"/>
  <c r="C1761" i="22" s="1"/>
  <c r="C1765" i="22" a="1"/>
  <c r="C1765" i="22" s="1"/>
  <c r="C1769" i="22" a="1"/>
  <c r="C1769" i="22" s="1"/>
  <c r="C1773" i="22" a="1"/>
  <c r="C1773" i="22" s="1"/>
  <c r="C1777" i="22" a="1"/>
  <c r="C1777" i="22" s="1"/>
  <c r="C1781" i="22" a="1"/>
  <c r="C1781" i="22" s="1"/>
  <c r="C1785" i="22" a="1"/>
  <c r="C1785" i="22" s="1"/>
  <c r="C1789" i="22" a="1"/>
  <c r="C1789" i="22" s="1"/>
  <c r="C1793" i="22" a="1"/>
  <c r="C1793" i="22" s="1"/>
  <c r="C1797" i="22" a="1"/>
  <c r="C1797" i="22" s="1"/>
  <c r="C1801" i="22" a="1"/>
  <c r="C1801" i="22" s="1"/>
  <c r="C1805" i="22" a="1"/>
  <c r="C1805" i="22" s="1"/>
  <c r="C1809" i="22" a="1"/>
  <c r="C1809" i="22" s="1"/>
  <c r="C1813" i="22" a="1"/>
  <c r="C1813" i="22" s="1"/>
  <c r="C1817" i="22" a="1"/>
  <c r="C1817" i="22" s="1"/>
  <c r="C1821" i="22" a="1"/>
  <c r="C1821" i="22" s="1"/>
  <c r="C1825" i="22" a="1"/>
  <c r="C1825" i="22" s="1"/>
  <c r="C1829" i="22" a="1"/>
  <c r="C1829" i="22" s="1"/>
  <c r="C1833" i="22" a="1"/>
  <c r="C1833" i="22" s="1"/>
  <c r="C1837" i="22" a="1"/>
  <c r="C1837" i="22" s="1"/>
  <c r="C1841" i="22" a="1"/>
  <c r="C1841" i="22" s="1"/>
  <c r="C1845" i="22" a="1"/>
  <c r="C1845" i="22" s="1"/>
  <c r="C1849" i="22" a="1"/>
  <c r="C1849" i="22" s="1"/>
  <c r="C1853" i="22" a="1"/>
  <c r="C1853" i="22" s="1"/>
  <c r="C1857" i="22" a="1"/>
  <c r="C1857" i="22" s="1"/>
  <c r="C1861" i="22" a="1"/>
  <c r="C1861" i="22" s="1"/>
  <c r="C1865" i="22" a="1"/>
  <c r="C1865" i="22" s="1"/>
  <c r="C1869" i="22" a="1"/>
  <c r="C1869" i="22" s="1"/>
  <c r="C1873" i="22" a="1"/>
  <c r="C1873" i="22" s="1"/>
  <c r="C1877" i="22" a="1"/>
  <c r="C1877" i="22" s="1"/>
  <c r="C1881" i="22" a="1"/>
  <c r="C1881" i="22" s="1"/>
  <c r="C1885" i="22" a="1"/>
  <c r="C1885" i="22" s="1"/>
  <c r="C1889" i="22" a="1"/>
  <c r="C1889" i="22" s="1"/>
  <c r="C1893" i="22" a="1"/>
  <c r="C1893" i="22" s="1"/>
  <c r="C1897" i="22" a="1"/>
  <c r="C1897" i="22" s="1"/>
  <c r="C1901" i="22" a="1"/>
  <c r="C1901" i="22" s="1"/>
  <c r="C1905" i="22" a="1"/>
  <c r="C1905" i="22" s="1"/>
  <c r="C1909" i="22" a="1"/>
  <c r="C1909" i="22" s="1"/>
  <c r="C1913" i="22" a="1"/>
  <c r="C1913" i="22" s="1"/>
  <c r="C1917" i="22" a="1"/>
  <c r="C1917" i="22" s="1"/>
  <c r="C1921" i="22" a="1"/>
  <c r="C1921" i="22" s="1"/>
  <c r="C1925" i="22" a="1"/>
  <c r="C1925" i="22" s="1"/>
  <c r="C1929" i="22" a="1"/>
  <c r="C1929" i="22" s="1"/>
  <c r="C1933" i="22" a="1"/>
  <c r="C1933" i="22" s="1"/>
  <c r="C1937" i="22" a="1"/>
  <c r="C1937" i="22" s="1"/>
  <c r="C1941" i="22" a="1"/>
  <c r="C1941" i="22" s="1"/>
  <c r="C1945" i="22" a="1"/>
  <c r="C1945" i="22" s="1"/>
  <c r="C1949" i="22" a="1"/>
  <c r="C1949" i="22" s="1"/>
  <c r="C1953" i="22" a="1"/>
  <c r="C1953" i="22" s="1"/>
  <c r="C1957" i="22" a="1"/>
  <c r="C1957" i="22" s="1"/>
  <c r="C1961" i="22" a="1"/>
  <c r="C1961" i="22" s="1"/>
  <c r="C1965" i="22" a="1"/>
  <c r="C1965" i="22" s="1"/>
  <c r="C1969" i="22" a="1"/>
  <c r="C1969" i="22" s="1"/>
  <c r="C1973" i="22" a="1"/>
  <c r="C1973" i="22" s="1"/>
  <c r="C1977" i="22" a="1"/>
  <c r="C1977" i="22" s="1"/>
  <c r="C1981" i="22" a="1"/>
  <c r="C1981" i="22" s="1"/>
  <c r="C1985" i="22" a="1"/>
  <c r="C1985" i="22" s="1"/>
  <c r="C1989" i="22" a="1"/>
  <c r="C1989" i="22" s="1"/>
  <c r="C1993" i="22" a="1"/>
  <c r="C1993" i="22" s="1"/>
  <c r="C1997" i="22" a="1"/>
  <c r="C1997" i="22" s="1"/>
  <c r="C2001" i="22" a="1"/>
  <c r="C2001" i="22" s="1"/>
  <c r="C2005" i="22" a="1"/>
  <c r="C2005" i="22" s="1"/>
  <c r="C2009" i="22" a="1"/>
  <c r="C2009" i="22" s="1"/>
  <c r="B11" i="22" a="1"/>
  <c r="B11" i="22" s="1"/>
  <c r="B14" i="22" a="1"/>
  <c r="B14" i="22" s="1"/>
  <c r="B18" i="22" a="1"/>
  <c r="B18" i="22" s="1"/>
  <c r="B21" i="22" a="1"/>
  <c r="B21" i="22" s="1"/>
  <c r="B25" i="22" a="1"/>
  <c r="B25" i="22" s="1"/>
  <c r="B28" i="22" a="1"/>
  <c r="B28" i="22" s="1"/>
  <c r="B32" i="22" a="1"/>
  <c r="B32" i="22" s="1"/>
  <c r="B35" i="22" a="1"/>
  <c r="B35" i="22" s="1"/>
  <c r="B39" i="22" a="1"/>
  <c r="B39" i="22" s="1"/>
  <c r="B46" i="22" a="1"/>
  <c r="B46" i="22" s="1"/>
  <c r="B50" i="22" a="1"/>
  <c r="B50" i="22" s="1"/>
  <c r="B53" i="22" a="1"/>
  <c r="B53" i="22" s="1"/>
  <c r="B57" i="22" a="1"/>
  <c r="B57" i="22" s="1"/>
  <c r="B60" i="22" a="1"/>
  <c r="B60" i="22" s="1"/>
  <c r="B64" i="22" a="1"/>
  <c r="B64" i="22" s="1"/>
  <c r="B67" i="22" a="1"/>
  <c r="B67" i="22" s="1"/>
  <c r="B71" i="22" a="1"/>
  <c r="B71" i="22" s="1"/>
  <c r="B78" i="22" a="1"/>
  <c r="B78" i="22" s="1"/>
  <c r="B82" i="22" a="1"/>
  <c r="B82" i="22" s="1"/>
  <c r="B85" i="22" a="1"/>
  <c r="B85" i="22" s="1"/>
  <c r="B89" i="22" a="1"/>
  <c r="B89" i="22" s="1"/>
  <c r="B92" i="22" a="1"/>
  <c r="B92" i="22" s="1"/>
  <c r="B96" i="22" a="1"/>
  <c r="B96" i="22" s="1"/>
  <c r="B99" i="22" a="1"/>
  <c r="B99" i="22" s="1"/>
  <c r="B103" i="22" a="1"/>
  <c r="B103" i="22" s="1"/>
  <c r="B110" i="22" a="1"/>
  <c r="B110" i="22" s="1"/>
  <c r="B114" i="22" a="1"/>
  <c r="B114" i="22" s="1"/>
  <c r="B117" i="22" a="1"/>
  <c r="B117" i="22" s="1"/>
  <c r="B121" i="22" a="1"/>
  <c r="B121" i="22" s="1"/>
  <c r="B124" i="22" a="1"/>
  <c r="B124" i="22" s="1"/>
  <c r="B128" i="22" a="1"/>
  <c r="B128" i="22" s="1"/>
  <c r="B131" i="22" a="1"/>
  <c r="B131" i="22" s="1"/>
  <c r="B135" i="22" a="1"/>
  <c r="B135" i="22" s="1"/>
  <c r="B142" i="22" a="1"/>
  <c r="B142" i="22" s="1"/>
  <c r="B146" i="22" a="1"/>
  <c r="B146" i="22" s="1"/>
  <c r="B149" i="22" a="1"/>
  <c r="B149" i="22" s="1"/>
  <c r="B153" i="22" a="1"/>
  <c r="B153" i="22" s="1"/>
  <c r="B156" i="22" a="1"/>
  <c r="B156" i="22" s="1"/>
  <c r="B160" i="22" a="1"/>
  <c r="B160" i="22" s="1"/>
  <c r="B163" i="22" a="1"/>
  <c r="B163" i="22" s="1"/>
  <c r="B167" i="22" a="1"/>
  <c r="B167" i="22" s="1"/>
  <c r="B174" i="22" a="1"/>
  <c r="B174" i="22" s="1"/>
  <c r="B177" i="22" a="1"/>
  <c r="B177" i="22" s="1"/>
  <c r="B180" i="22" a="1"/>
  <c r="B180" i="22" s="1"/>
  <c r="B184" i="22" a="1"/>
  <c r="B184" i="22" s="1"/>
  <c r="B187" i="22" a="1"/>
  <c r="B187" i="22" s="1"/>
  <c r="B190" i="22" a="1"/>
  <c r="B190" i="22" s="1"/>
  <c r="B196" i="22" a="1"/>
  <c r="B196" i="22" s="1"/>
  <c r="B200" i="22" a="1"/>
  <c r="B200" i="22" s="1"/>
  <c r="B203" i="22" a="1"/>
  <c r="B203" i="22" s="1"/>
  <c r="B206" i="22" a="1"/>
  <c r="B206" i="22" s="1"/>
  <c r="B212" i="22" a="1"/>
  <c r="B212" i="22" s="1"/>
  <c r="B216" i="22" a="1"/>
  <c r="B216" i="22" s="1"/>
  <c r="B219" i="22" a="1"/>
  <c r="B219" i="22" s="1"/>
  <c r="B222" i="22" a="1"/>
  <c r="B222" i="22" s="1"/>
  <c r="B228" i="22" a="1"/>
  <c r="B228" i="22" s="1"/>
  <c r="B232" i="22" a="1"/>
  <c r="B232" i="22" s="1"/>
  <c r="B235" i="22" a="1"/>
  <c r="B235" i="22" s="1"/>
  <c r="B238" i="22" a="1"/>
  <c r="B238" i="22" s="1"/>
  <c r="B244" i="22" a="1"/>
  <c r="B244" i="22" s="1"/>
  <c r="B248" i="22" a="1"/>
  <c r="B248" i="22" s="1"/>
  <c r="B251" i="22" a="1"/>
  <c r="B251" i="22" s="1"/>
  <c r="B254" i="22" a="1"/>
  <c r="B254" i="22" s="1"/>
  <c r="B260" i="22" a="1"/>
  <c r="B260" i="22" s="1"/>
  <c r="B264" i="22" a="1"/>
  <c r="B264" i="22" s="1"/>
  <c r="B267" i="22" a="1"/>
  <c r="B267" i="22" s="1"/>
  <c r="B270" i="22" a="1"/>
  <c r="B270" i="22" s="1"/>
  <c r="C845" i="22" a="1"/>
  <c r="C845" i="22" s="1"/>
  <c r="C858" i="22" a="1"/>
  <c r="C858" i="22" s="1"/>
  <c r="C871" i="22" a="1"/>
  <c r="C871" i="22" s="1"/>
  <c r="C897" i="22" a="1"/>
  <c r="C897" i="22" s="1"/>
  <c r="C911" i="22" a="1"/>
  <c r="C911" i="22" s="1"/>
  <c r="C925" i="22" a="1"/>
  <c r="C925" i="22" s="1"/>
  <c r="C954" i="22" a="1"/>
  <c r="C954" i="22" s="1"/>
  <c r="C968" i="22" a="1"/>
  <c r="C968" i="22" s="1"/>
  <c r="C982" i="22" a="1"/>
  <c r="C982" i="22" s="1"/>
  <c r="C996" i="22" a="1"/>
  <c r="C996" i="22" s="1"/>
  <c r="C1011" i="22" a="1"/>
  <c r="C1011" i="22" s="1"/>
  <c r="C1025" i="22" a="1"/>
  <c r="C1025" i="22" s="1"/>
  <c r="C1039" i="22" a="1"/>
  <c r="C1039" i="22" s="1"/>
  <c r="C1053" i="22" a="1"/>
  <c r="C1053" i="22" s="1"/>
  <c r="C1079" i="22" a="1"/>
  <c r="C1079" i="22" s="1"/>
  <c r="C1083" i="22" a="1"/>
  <c r="C1083" i="22" s="1"/>
  <c r="C1086" i="22" a="1"/>
  <c r="C1086" i="22" s="1"/>
  <c r="C1090" i="22" a="1"/>
  <c r="C1090" i="22" s="1"/>
  <c r="C1093" i="22" a="1"/>
  <c r="C1093" i="22" s="1"/>
  <c r="C1097" i="22" a="1"/>
  <c r="C1097" i="22" s="1"/>
  <c r="C1100" i="22" a="1"/>
  <c r="C1100" i="22" s="1"/>
  <c r="C1104" i="22" a="1"/>
  <c r="C1104" i="22" s="1"/>
  <c r="C1111" i="22" a="1"/>
  <c r="C1111" i="22" s="1"/>
  <c r="C1115" i="22" a="1"/>
  <c r="C1115" i="22" s="1"/>
  <c r="C1118" i="22" a="1"/>
  <c r="C1118" i="22" s="1"/>
  <c r="C1122" i="22" a="1"/>
  <c r="C1122" i="22" s="1"/>
  <c r="C1125" i="22" a="1"/>
  <c r="C1125" i="22" s="1"/>
  <c r="C1129" i="22" a="1"/>
  <c r="C1129" i="22" s="1"/>
  <c r="C1132" i="22" a="1"/>
  <c r="C1132" i="22" s="1"/>
  <c r="C1136" i="22" a="1"/>
  <c r="C1136" i="22" s="1"/>
  <c r="C1143" i="22" a="1"/>
  <c r="C1143" i="22" s="1"/>
  <c r="C1147" i="22" a="1"/>
  <c r="C1147" i="22" s="1"/>
  <c r="C1150" i="22" a="1"/>
  <c r="C1150" i="22" s="1"/>
  <c r="C1154" i="22" a="1"/>
  <c r="C1154" i="22" s="1"/>
  <c r="C1157" i="22" a="1"/>
  <c r="C1157" i="22" s="1"/>
  <c r="C1161" i="22" a="1"/>
  <c r="C1161" i="22" s="1"/>
  <c r="C1164" i="22" a="1"/>
  <c r="C1164" i="22" s="1"/>
  <c r="C1168" i="22" a="1"/>
  <c r="C1168" i="22" s="1"/>
  <c r="C1175" i="22" a="1"/>
  <c r="C1175" i="22" s="1"/>
  <c r="C1179" i="22" a="1"/>
  <c r="C1179" i="22" s="1"/>
  <c r="C1182" i="22" a="1"/>
  <c r="C1182" i="22" s="1"/>
  <c r="C1186" i="22" a="1"/>
  <c r="C1186" i="22" s="1"/>
  <c r="C1189" i="22" a="1"/>
  <c r="C1189" i="22" s="1"/>
  <c r="C1193" i="22" a="1"/>
  <c r="C1193" i="22" s="1"/>
  <c r="C1196" i="22" a="1"/>
  <c r="C1196" i="22" s="1"/>
  <c r="C1200" i="22" a="1"/>
  <c r="C1200" i="22" s="1"/>
  <c r="C1207" i="22" a="1"/>
  <c r="C1207" i="22" s="1"/>
  <c r="C1211" i="22" a="1"/>
  <c r="C1211" i="22" s="1"/>
  <c r="C1214" i="22" a="1"/>
  <c r="C1214" i="22" s="1"/>
  <c r="C1218" i="22" a="1"/>
  <c r="C1218" i="22" s="1"/>
  <c r="C1221" i="22" a="1"/>
  <c r="C1221" i="22" s="1"/>
  <c r="C1225" i="22" a="1"/>
  <c r="C1225" i="22" s="1"/>
  <c r="C1228" i="22" a="1"/>
  <c r="C1228" i="22" s="1"/>
  <c r="C1232" i="22" a="1"/>
  <c r="C1232" i="22" s="1"/>
  <c r="C1239" i="22" a="1"/>
  <c r="C1239" i="22" s="1"/>
  <c r="C1242" i="22" a="1"/>
  <c r="C1242" i="22" s="1"/>
  <c r="C1245" i="22" a="1"/>
  <c r="C1245" i="22" s="1"/>
  <c r="C1249" i="22" a="1"/>
  <c r="C1249" i="22" s="1"/>
  <c r="C1255" i="22" a="1"/>
  <c r="C1255" i="22" s="1"/>
  <c r="C1258" i="22" a="1"/>
  <c r="C1258" i="22" s="1"/>
  <c r="C1261" i="22" a="1"/>
  <c r="C1261" i="22" s="1"/>
  <c r="C1265" i="22" a="1"/>
  <c r="C1265" i="22" s="1"/>
  <c r="C1271" i="22" a="1"/>
  <c r="C1271" i="22" s="1"/>
  <c r="C1274" i="22" a="1"/>
  <c r="C1274" i="22" s="1"/>
  <c r="C1277" i="22" a="1"/>
  <c r="C1277" i="22" s="1"/>
  <c r="C1281" i="22" a="1"/>
  <c r="C1281" i="22" s="1"/>
  <c r="C1287" i="22" a="1"/>
  <c r="C1287" i="22" s="1"/>
  <c r="C1290" i="22" a="1"/>
  <c r="C1290" i="22" s="1"/>
  <c r="C1293" i="22" a="1"/>
  <c r="C1293" i="22" s="1"/>
  <c r="C1297" i="22" a="1"/>
  <c r="C1297" i="22" s="1"/>
  <c r="C1303" i="22" a="1"/>
  <c r="C1303" i="22" s="1"/>
  <c r="C1306" i="22" a="1"/>
  <c r="C1306" i="22" s="1"/>
  <c r="C1309" i="22" a="1"/>
  <c r="C1309" i="22" s="1"/>
  <c r="C1313" i="22" a="1"/>
  <c r="C1313" i="22" s="1"/>
  <c r="C1316" i="22" a="1"/>
  <c r="C1316" i="22" s="1"/>
  <c r="C1320" i="22" a="1"/>
  <c r="C1320" i="22" s="1"/>
  <c r="C1324" i="22" a="1"/>
  <c r="C1324" i="22" s="1"/>
  <c r="C1331" i="22" a="1"/>
  <c r="C1331" i="22" s="1"/>
  <c r="C1335" i="22" a="1"/>
  <c r="C1335" i="22" s="1"/>
  <c r="C1338" i="22" a="1"/>
  <c r="C1338" i="22" s="1"/>
  <c r="C1341" i="22" a="1"/>
  <c r="C1341" i="22" s="1"/>
  <c r="C1344" i="22" a="1"/>
  <c r="C1344" i="22" s="1"/>
  <c r="C1348" i="22" a="1"/>
  <c r="C1348" i="22" s="1"/>
  <c r="C1355" i="22" a="1"/>
  <c r="C1355" i="22" s="1"/>
  <c r="C1359" i="22" a="1"/>
  <c r="C1359" i="22" s="1"/>
  <c r="C1363" i="22" a="1"/>
  <c r="C1363" i="22" s="1"/>
  <c r="C1367" i="22" a="1"/>
  <c r="C1367" i="22" s="1"/>
  <c r="C1371" i="22" a="1"/>
  <c r="C1371" i="22" s="1"/>
  <c r="C1375" i="22" a="1"/>
  <c r="C1375" i="22" s="1"/>
  <c r="C1379" i="22" a="1"/>
  <c r="C1379" i="22" s="1"/>
  <c r="C1383" i="22" a="1"/>
  <c r="C1383" i="22" s="1"/>
  <c r="C1387" i="22" a="1"/>
  <c r="C1387" i="22" s="1"/>
  <c r="C1391" i="22" a="1"/>
  <c r="C1391" i="22" s="1"/>
  <c r="C1395" i="22" a="1"/>
  <c r="C1395" i="22" s="1"/>
  <c r="C1399" i="22" a="1"/>
  <c r="C1399" i="22" s="1"/>
  <c r="C1403" i="22" a="1"/>
  <c r="C1403" i="22" s="1"/>
  <c r="C1407" i="22" a="1"/>
  <c r="C1407" i="22" s="1"/>
  <c r="C1411" i="22" a="1"/>
  <c r="C1411" i="22" s="1"/>
  <c r="C1415" i="22" a="1"/>
  <c r="C1415" i="22" s="1"/>
  <c r="C1419" i="22" a="1"/>
  <c r="C1419" i="22" s="1"/>
  <c r="C1423" i="22" a="1"/>
  <c r="C1423" i="22" s="1"/>
  <c r="C1427" i="22" a="1"/>
  <c r="C1427" i="22" s="1"/>
  <c r="C1431" i="22" a="1"/>
  <c r="C1431" i="22" s="1"/>
  <c r="C1435" i="22" a="1"/>
  <c r="C1435" i="22" s="1"/>
  <c r="C1439" i="22" a="1"/>
  <c r="C1439" i="22" s="1"/>
  <c r="C1443" i="22" a="1"/>
  <c r="C1443" i="22" s="1"/>
  <c r="C1447" i="22" a="1"/>
  <c r="C1447" i="22" s="1"/>
  <c r="C1451" i="22" a="1"/>
  <c r="C1451" i="22" s="1"/>
  <c r="C1455" i="22" a="1"/>
  <c r="C1455" i="22" s="1"/>
  <c r="C1459" i="22" a="1"/>
  <c r="C1459" i="22" s="1"/>
  <c r="C1463" i="22" a="1"/>
  <c r="C1463" i="22" s="1"/>
  <c r="C1467" i="22" a="1"/>
  <c r="C1467" i="22" s="1"/>
  <c r="C1471" i="22" a="1"/>
  <c r="C1471" i="22" s="1"/>
  <c r="C1475" i="22" a="1"/>
  <c r="C1475" i="22" s="1"/>
  <c r="C1479" i="22" a="1"/>
  <c r="C1479" i="22" s="1"/>
  <c r="C1483" i="22" a="1"/>
  <c r="C1483" i="22" s="1"/>
  <c r="C1487" i="22" a="1"/>
  <c r="C1487" i="22" s="1"/>
  <c r="C1491" i="22" a="1"/>
  <c r="C1491" i="22" s="1"/>
  <c r="C1495" i="22" a="1"/>
  <c r="C1495" i="22" s="1"/>
  <c r="C1499" i="22" a="1"/>
  <c r="C1499" i="22" s="1"/>
  <c r="C1503" i="22" a="1"/>
  <c r="C1503" i="22" s="1"/>
  <c r="C1507" i="22" a="1"/>
  <c r="C1507" i="22" s="1"/>
  <c r="C1511" i="22" a="1"/>
  <c r="C1511" i="22" s="1"/>
  <c r="C1515" i="22" a="1"/>
  <c r="C1515" i="22" s="1"/>
  <c r="C1519" i="22" a="1"/>
  <c r="C1519" i="22" s="1"/>
  <c r="C1523" i="22" a="1"/>
  <c r="C1523" i="22" s="1"/>
  <c r="C1527" i="22" a="1"/>
  <c r="C1527" i="22" s="1"/>
  <c r="C1531" i="22" a="1"/>
  <c r="C1531" i="22" s="1"/>
  <c r="C1535" i="22" a="1"/>
  <c r="C1535" i="22" s="1"/>
  <c r="C1539" i="22" a="1"/>
  <c r="C1539" i="22" s="1"/>
  <c r="C1543" i="22" a="1"/>
  <c r="C1543" i="22" s="1"/>
  <c r="C1547" i="22" a="1"/>
  <c r="C1547" i="22" s="1"/>
  <c r="C1551" i="22" a="1"/>
  <c r="C1551" i="22" s="1"/>
  <c r="C1555" i="22" a="1"/>
  <c r="C1555" i="22" s="1"/>
  <c r="C1559" i="22" a="1"/>
  <c r="C1559" i="22" s="1"/>
  <c r="C1563" i="22" a="1"/>
  <c r="C1563" i="22" s="1"/>
  <c r="C1567" i="22" a="1"/>
  <c r="C1567" i="22" s="1"/>
  <c r="C1571" i="22" a="1"/>
  <c r="C1571" i="22" s="1"/>
  <c r="C1575" i="22" a="1"/>
  <c r="C1575" i="22" s="1"/>
  <c r="C1579" i="22" a="1"/>
  <c r="C1579" i="22" s="1"/>
  <c r="C1583" i="22" a="1"/>
  <c r="C1583" i="22" s="1"/>
  <c r="C1587" i="22" a="1"/>
  <c r="C1587" i="22" s="1"/>
  <c r="C1591" i="22" a="1"/>
  <c r="C1591" i="22" s="1"/>
  <c r="C1595" i="22" a="1"/>
  <c r="C1595" i="22" s="1"/>
  <c r="C1599" i="22" a="1"/>
  <c r="C1599" i="22" s="1"/>
  <c r="C1603" i="22" a="1"/>
  <c r="C1603" i="22" s="1"/>
  <c r="C1607" i="22" a="1"/>
  <c r="C1607" i="22" s="1"/>
  <c r="C1611" i="22" a="1"/>
  <c r="C1611" i="22" s="1"/>
  <c r="C1615" i="22" a="1"/>
  <c r="C1615" i="22" s="1"/>
  <c r="C1619" i="22" a="1"/>
  <c r="C1619" i="22" s="1"/>
  <c r="C1623" i="22" a="1"/>
  <c r="C1623" i="22" s="1"/>
  <c r="C1627" i="22" a="1"/>
  <c r="C1627" i="22" s="1"/>
  <c r="C1631" i="22" a="1"/>
  <c r="C1631" i="22" s="1"/>
  <c r="C1635" i="22" a="1"/>
  <c r="C1635" i="22" s="1"/>
  <c r="C1639" i="22" a="1"/>
  <c r="C1639" i="22" s="1"/>
  <c r="C1643" i="22" a="1"/>
  <c r="C1643" i="22" s="1"/>
  <c r="C1647" i="22" a="1"/>
  <c r="C1647" i="22" s="1"/>
  <c r="C1651" i="22" a="1"/>
  <c r="C1651" i="22" s="1"/>
  <c r="C1655" i="22" a="1"/>
  <c r="C1655" i="22" s="1"/>
  <c r="C1659" i="22" a="1"/>
  <c r="C1659" i="22" s="1"/>
  <c r="C1663" i="22" a="1"/>
  <c r="C1663" i="22" s="1"/>
  <c r="C1667" i="22" a="1"/>
  <c r="C1667" i="22" s="1"/>
  <c r="C1671" i="22" a="1"/>
  <c r="C1671" i="22" s="1"/>
  <c r="C1675" i="22" a="1"/>
  <c r="C1675" i="22" s="1"/>
  <c r="C1679" i="22" a="1"/>
  <c r="C1679" i="22" s="1"/>
  <c r="C1683" i="22" a="1"/>
  <c r="C1683" i="22" s="1"/>
  <c r="C1687" i="22" a="1"/>
  <c r="C1687" i="22" s="1"/>
  <c r="C1690" i="22" a="1"/>
  <c r="C1690" i="22" s="1"/>
  <c r="C1694" i="22" a="1"/>
  <c r="C1694" i="22" s="1"/>
  <c r="C1698" i="22" a="1"/>
  <c r="C1698" i="22" s="1"/>
  <c r="C1702" i="22" a="1"/>
  <c r="C1702" i="22" s="1"/>
  <c r="C1706" i="22" a="1"/>
  <c r="C1706" i="22" s="1"/>
  <c r="C1710" i="22" a="1"/>
  <c r="C1710" i="22" s="1"/>
  <c r="C1714" i="22" a="1"/>
  <c r="C1714" i="22" s="1"/>
  <c r="C1718" i="22" a="1"/>
  <c r="C1718" i="22" s="1"/>
  <c r="C1722" i="22" a="1"/>
  <c r="C1722" i="22" s="1"/>
  <c r="C1726" i="22" a="1"/>
  <c r="C1726" i="22" s="1"/>
  <c r="C1730" i="22" a="1"/>
  <c r="C1730" i="22" s="1"/>
  <c r="C1734" i="22" a="1"/>
  <c r="C1734" i="22" s="1"/>
  <c r="C1738" i="22" a="1"/>
  <c r="C1738" i="22" s="1"/>
  <c r="C1742" i="22" a="1"/>
  <c r="C1742" i="22" s="1"/>
  <c r="C1746" i="22" a="1"/>
  <c r="C1746" i="22" s="1"/>
  <c r="C1750" i="22" a="1"/>
  <c r="C1750" i="22" s="1"/>
  <c r="C1754" i="22" a="1"/>
  <c r="C1754" i="22" s="1"/>
  <c r="C1758" i="22" a="1"/>
  <c r="C1758" i="22" s="1"/>
  <c r="C1762" i="22" a="1"/>
  <c r="C1762" i="22" s="1"/>
  <c r="C1766" i="22" a="1"/>
  <c r="C1766" i="22" s="1"/>
  <c r="C1770" i="22" a="1"/>
  <c r="C1770" i="22" s="1"/>
  <c r="C1774" i="22" a="1"/>
  <c r="C1774" i="22" s="1"/>
  <c r="C1778" i="22" a="1"/>
  <c r="C1778" i="22" s="1"/>
  <c r="C1782" i="22" a="1"/>
  <c r="C1782" i="22" s="1"/>
  <c r="C1786" i="22" a="1"/>
  <c r="C1786" i="22" s="1"/>
  <c r="C1790" i="22" a="1"/>
  <c r="C1790" i="22" s="1"/>
  <c r="C1794" i="22" a="1"/>
  <c r="C1794" i="22" s="1"/>
  <c r="C1798" i="22" a="1"/>
  <c r="C1798" i="22" s="1"/>
  <c r="C1802" i="22" a="1"/>
  <c r="C1802" i="22" s="1"/>
  <c r="C1806" i="22" a="1"/>
  <c r="C1806" i="22" s="1"/>
  <c r="C1810" i="22" a="1"/>
  <c r="C1810" i="22" s="1"/>
  <c r="C1814" i="22" a="1"/>
  <c r="C1814" i="22" s="1"/>
  <c r="C1818" i="22" a="1"/>
  <c r="C1818" i="22" s="1"/>
  <c r="C1822" i="22" a="1"/>
  <c r="C1822" i="22" s="1"/>
  <c r="C1826" i="22" a="1"/>
  <c r="C1826" i="22" s="1"/>
  <c r="C1830" i="22" a="1"/>
  <c r="C1830" i="22" s="1"/>
  <c r="C1834" i="22" a="1"/>
  <c r="C1834" i="22" s="1"/>
  <c r="C1838" i="22" a="1"/>
  <c r="C1838" i="22" s="1"/>
  <c r="C1842" i="22" a="1"/>
  <c r="C1842" i="22" s="1"/>
  <c r="C1846" i="22" a="1"/>
  <c r="C1846" i="22" s="1"/>
  <c r="C1850" i="22" a="1"/>
  <c r="C1850" i="22" s="1"/>
  <c r="C1854" i="22" a="1"/>
  <c r="C1854" i="22" s="1"/>
  <c r="C1858" i="22" a="1"/>
  <c r="C1858" i="22" s="1"/>
  <c r="C1862" i="22" a="1"/>
  <c r="C1862" i="22" s="1"/>
  <c r="C1866" i="22" a="1"/>
  <c r="C1866" i="22" s="1"/>
  <c r="C1870" i="22" a="1"/>
  <c r="C1870" i="22" s="1"/>
  <c r="C1874" i="22" a="1"/>
  <c r="C1874" i="22" s="1"/>
  <c r="C1878" i="22" a="1"/>
  <c r="C1878" i="22" s="1"/>
  <c r="C1882" i="22" a="1"/>
  <c r="C1882" i="22" s="1"/>
  <c r="C1886" i="22" a="1"/>
  <c r="C1886" i="22" s="1"/>
  <c r="C1890" i="22" a="1"/>
  <c r="C1890" i="22" s="1"/>
  <c r="C1894" i="22" a="1"/>
  <c r="C1894" i="22" s="1"/>
  <c r="C1898" i="22" a="1"/>
  <c r="C1898" i="22" s="1"/>
  <c r="C1902" i="22" a="1"/>
  <c r="C1902" i="22" s="1"/>
  <c r="C1906" i="22" a="1"/>
  <c r="C1906" i="22" s="1"/>
  <c r="C1910" i="22" a="1"/>
  <c r="C1910" i="22" s="1"/>
  <c r="C1914" i="22" a="1"/>
  <c r="C1914" i="22" s="1"/>
  <c r="C1918" i="22" a="1"/>
  <c r="C1918" i="22" s="1"/>
  <c r="C1922" i="22" a="1"/>
  <c r="C1922" i="22" s="1"/>
  <c r="C1926" i="22" a="1"/>
  <c r="C1926" i="22" s="1"/>
  <c r="C1930" i="22" a="1"/>
  <c r="C1930" i="22" s="1"/>
  <c r="C1934" i="22" a="1"/>
  <c r="C1934" i="22" s="1"/>
  <c r="C1938" i="22" a="1"/>
  <c r="C1938" i="22" s="1"/>
  <c r="C1942" i="22" a="1"/>
  <c r="C1942" i="22" s="1"/>
  <c r="C1946" i="22" a="1"/>
  <c r="C1946" i="22" s="1"/>
  <c r="C1950" i="22" a="1"/>
  <c r="C1950" i="22" s="1"/>
  <c r="C1954" i="22" a="1"/>
  <c r="C1954" i="22" s="1"/>
  <c r="C1958" i="22" a="1"/>
  <c r="C1958" i="22" s="1"/>
  <c r="C1962" i="22" a="1"/>
  <c r="C1962" i="22" s="1"/>
  <c r="C1966" i="22" a="1"/>
  <c r="C1966" i="22" s="1"/>
  <c r="C1970" i="22" a="1"/>
  <c r="C1970" i="22" s="1"/>
  <c r="C1974" i="22" a="1"/>
  <c r="C1974" i="22" s="1"/>
  <c r="C1978" i="22" a="1"/>
  <c r="C1978" i="22" s="1"/>
  <c r="C1982" i="22" a="1"/>
  <c r="C1982" i="22" s="1"/>
  <c r="C1986" i="22" a="1"/>
  <c r="C1986" i="22" s="1"/>
  <c r="C1990" i="22" a="1"/>
  <c r="C1990" i="22" s="1"/>
  <c r="C1994" i="22" a="1"/>
  <c r="C1994" i="22" s="1"/>
  <c r="C1998" i="22" a="1"/>
  <c r="C1998" i="22" s="1"/>
  <c r="C2002" i="22" a="1"/>
  <c r="C2002" i="22" s="1"/>
  <c r="C2006" i="22" a="1"/>
  <c r="C2006" i="22" s="1"/>
  <c r="C2010" i="22" a="1"/>
  <c r="C2010" i="22" s="1"/>
  <c r="B12" i="22" a="1"/>
  <c r="B12" i="22" s="1"/>
  <c r="B15" i="22" a="1"/>
  <c r="B15" i="22" s="1"/>
  <c r="B22" i="22" a="1"/>
  <c r="B22" i="22" s="1"/>
  <c r="B26" i="22" a="1"/>
  <c r="B26" i="22" s="1"/>
  <c r="B29" i="22" a="1"/>
  <c r="B29" i="22" s="1"/>
  <c r="B33" i="22" a="1"/>
  <c r="B33" i="22" s="1"/>
  <c r="B36" i="22" a="1"/>
  <c r="B36" i="22" s="1"/>
  <c r="B40" i="22" a="1"/>
  <c r="B40" i="22" s="1"/>
  <c r="B43" i="22" a="1"/>
  <c r="B43" i="22" s="1"/>
  <c r="B47" i="22" a="1"/>
  <c r="B47" i="22" s="1"/>
  <c r="B54" i="22" a="1"/>
  <c r="B54" i="22" s="1"/>
  <c r="B58" i="22" a="1"/>
  <c r="B58" i="22" s="1"/>
  <c r="B61" i="22" a="1"/>
  <c r="B61" i="22" s="1"/>
  <c r="B65" i="22" a="1"/>
  <c r="B65" i="22" s="1"/>
  <c r="B68" i="22" a="1"/>
  <c r="B68" i="22" s="1"/>
  <c r="B72" i="22" a="1"/>
  <c r="B72" i="22" s="1"/>
  <c r="B75" i="22" a="1"/>
  <c r="B75" i="22" s="1"/>
  <c r="B79" i="22" a="1"/>
  <c r="B79" i="22" s="1"/>
  <c r="B86" i="22" a="1"/>
  <c r="B86" i="22" s="1"/>
  <c r="B90" i="22" a="1"/>
  <c r="B90" i="22" s="1"/>
  <c r="B93" i="22" a="1"/>
  <c r="B93" i="22" s="1"/>
  <c r="B97" i="22" a="1"/>
  <c r="B97" i="22" s="1"/>
  <c r="B100" i="22" a="1"/>
  <c r="B100" i="22" s="1"/>
  <c r="B104" i="22" a="1"/>
  <c r="B104" i="22" s="1"/>
  <c r="B107" i="22" a="1"/>
  <c r="B107" i="22" s="1"/>
  <c r="B111" i="22" a="1"/>
  <c r="B111" i="22" s="1"/>
  <c r="B118" i="22" a="1"/>
  <c r="B118" i="22" s="1"/>
  <c r="B122" i="22" a="1"/>
  <c r="B122" i="22" s="1"/>
  <c r="B125" i="22" a="1"/>
  <c r="B125" i="22" s="1"/>
  <c r="B129" i="22" a="1"/>
  <c r="B129" i="22" s="1"/>
  <c r="B132" i="22" a="1"/>
  <c r="B132" i="22" s="1"/>
  <c r="B136" i="22" a="1"/>
  <c r="B136" i="22" s="1"/>
  <c r="B139" i="22" a="1"/>
  <c r="B139" i="22" s="1"/>
  <c r="B143" i="22" a="1"/>
  <c r="B143" i="22" s="1"/>
  <c r="B150" i="22" a="1"/>
  <c r="B150" i="22" s="1"/>
  <c r="B154" i="22" a="1"/>
  <c r="B154" i="22" s="1"/>
  <c r="B157" i="22" a="1"/>
  <c r="B157" i="22" s="1"/>
  <c r="B161" i="22" a="1"/>
  <c r="B161" i="22" s="1"/>
  <c r="B164" i="22" a="1"/>
  <c r="B164" i="22" s="1"/>
  <c r="B168" i="22" a="1"/>
  <c r="B168" i="22" s="1"/>
  <c r="B171" i="22" a="1"/>
  <c r="B171" i="22" s="1"/>
  <c r="B175" i="22" a="1"/>
  <c r="B175" i="22" s="1"/>
  <c r="B178" i="22" a="1"/>
  <c r="B178" i="22" s="1"/>
  <c r="B181" i="22" a="1"/>
  <c r="B181" i="22" s="1"/>
  <c r="B185" i="22" a="1"/>
  <c r="B185" i="22" s="1"/>
  <c r="B191" i="22" a="1"/>
  <c r="B191" i="22" s="1"/>
  <c r="B194" i="22" a="1"/>
  <c r="B194" i="22" s="1"/>
  <c r="B197" i="22" a="1"/>
  <c r="B197" i="22" s="1"/>
  <c r="B201" i="22" a="1"/>
  <c r="B201" i="22" s="1"/>
  <c r="B207" i="22" a="1"/>
  <c r="B207" i="22" s="1"/>
  <c r="B210" i="22" a="1"/>
  <c r="B210" i="22" s="1"/>
  <c r="B213" i="22" a="1"/>
  <c r="B213" i="22" s="1"/>
  <c r="B217" i="22" a="1"/>
  <c r="B217" i="22" s="1"/>
  <c r="B223" i="22" a="1"/>
  <c r="B223" i="22" s="1"/>
  <c r="B226" i="22" a="1"/>
  <c r="B226" i="22" s="1"/>
  <c r="B229" i="22" a="1"/>
  <c r="B229" i="22" s="1"/>
  <c r="B233" i="22" a="1"/>
  <c r="B233" i="22" s="1"/>
  <c r="B239" i="22" a="1"/>
  <c r="B239" i="22" s="1"/>
  <c r="B242" i="22" a="1"/>
  <c r="B242" i="22" s="1"/>
  <c r="B245" i="22" a="1"/>
  <c r="B245" i="22" s="1"/>
  <c r="B249" i="22" a="1"/>
  <c r="B249" i="22" s="1"/>
  <c r="B255" i="22" a="1"/>
  <c r="B255" i="22" s="1"/>
  <c r="B258" i="22" a="1"/>
  <c r="B258" i="22" s="1"/>
  <c r="B261" i="22" a="1"/>
  <c r="B261" i="22" s="1"/>
  <c r="B265" i="22" a="1"/>
  <c r="B265" i="22" s="1"/>
  <c r="B271" i="22" a="1"/>
  <c r="B271" i="22" s="1"/>
  <c r="B274" i="22" a="1"/>
  <c r="B274" i="22" s="1"/>
  <c r="C849" i="22" a="1"/>
  <c r="C849" i="22" s="1"/>
  <c r="C861" i="22" a="1"/>
  <c r="C861" i="22" s="1"/>
  <c r="C874" i="22" a="1"/>
  <c r="C874" i="22" s="1"/>
  <c r="C887" i="22" a="1"/>
  <c r="C887" i="22" s="1"/>
  <c r="C900" i="22" a="1"/>
  <c r="C900" i="22" s="1"/>
  <c r="C915" i="22" a="1"/>
  <c r="C915" i="22" s="1"/>
  <c r="C929" i="22" a="1"/>
  <c r="C929" i="22" s="1"/>
  <c r="C943" i="22" a="1"/>
  <c r="C943" i="22" s="1"/>
  <c r="C957" i="22" a="1"/>
  <c r="C957" i="22" s="1"/>
  <c r="C986" i="22" a="1"/>
  <c r="C986" i="22" s="1"/>
  <c r="C1000" i="22" a="1"/>
  <c r="C1000" i="22" s="1"/>
  <c r="C1014" i="22" a="1"/>
  <c r="C1014" i="22" s="1"/>
  <c r="C1028" i="22" a="1"/>
  <c r="C1028" i="22" s="1"/>
  <c r="C1043" i="22" a="1"/>
  <c r="C1043" i="22" s="1"/>
  <c r="C1057" i="22" a="1"/>
  <c r="C1057" i="22" s="1"/>
  <c r="C1071" i="22" a="1"/>
  <c r="C1071" i="22" s="1"/>
  <c r="C1076" i="22" a="1"/>
  <c r="C1076" i="22" s="1"/>
  <c r="C1080" i="22" a="1"/>
  <c r="C1080" i="22" s="1"/>
  <c r="C1087" i="22" a="1"/>
  <c r="C1087" i="22" s="1"/>
  <c r="C1091" i="22" a="1"/>
  <c r="C1091" i="22" s="1"/>
  <c r="C1094" i="22" a="1"/>
  <c r="C1094" i="22" s="1"/>
  <c r="C1098" i="22" a="1"/>
  <c r="C1098" i="22" s="1"/>
  <c r="C1101" i="22" a="1"/>
  <c r="C1101" i="22" s="1"/>
  <c r="C1105" i="22" a="1"/>
  <c r="C1105" i="22" s="1"/>
  <c r="C1108" i="22" a="1"/>
  <c r="C1108" i="22" s="1"/>
  <c r="C1112" i="22" a="1"/>
  <c r="C1112" i="22" s="1"/>
  <c r="C1119" i="22" a="1"/>
  <c r="C1119" i="22" s="1"/>
  <c r="C1123" i="22" a="1"/>
  <c r="C1123" i="22" s="1"/>
  <c r="C1126" i="22" a="1"/>
  <c r="C1126" i="22" s="1"/>
  <c r="C1130" i="22" a="1"/>
  <c r="C1130" i="22" s="1"/>
  <c r="C1133" i="22" a="1"/>
  <c r="C1133" i="22" s="1"/>
  <c r="C1137" i="22" a="1"/>
  <c r="C1137" i="22" s="1"/>
  <c r="C1140" i="22" a="1"/>
  <c r="C1140" i="22" s="1"/>
  <c r="C1144" i="22" a="1"/>
  <c r="C1144" i="22" s="1"/>
  <c r="C1151" i="22" a="1"/>
  <c r="C1151" i="22" s="1"/>
  <c r="C1155" i="22" a="1"/>
  <c r="C1155" i="22" s="1"/>
  <c r="C1158" i="22" a="1"/>
  <c r="C1158" i="22" s="1"/>
  <c r="C1162" i="22" a="1"/>
  <c r="C1162" i="22" s="1"/>
  <c r="C1165" i="22" a="1"/>
  <c r="C1165" i="22" s="1"/>
  <c r="C1169" i="22" a="1"/>
  <c r="C1169" i="22" s="1"/>
  <c r="C1172" i="22" a="1"/>
  <c r="C1172" i="22" s="1"/>
  <c r="C1176" i="22" a="1"/>
  <c r="C1176" i="22" s="1"/>
  <c r="C1183" i="22" a="1"/>
  <c r="C1183" i="22" s="1"/>
  <c r="C1187" i="22" a="1"/>
  <c r="C1187" i="22" s="1"/>
  <c r="C1190" i="22" a="1"/>
  <c r="C1190" i="22" s="1"/>
  <c r="C1194" i="22" a="1"/>
  <c r="C1194" i="22" s="1"/>
  <c r="C1197" i="22" a="1"/>
  <c r="C1197" i="22" s="1"/>
  <c r="C1201" i="22" a="1"/>
  <c r="C1201" i="22" s="1"/>
  <c r="C1204" i="22" a="1"/>
  <c r="C1204" i="22" s="1"/>
  <c r="C1208" i="22" a="1"/>
  <c r="C1208" i="22" s="1"/>
  <c r="C1215" i="22" a="1"/>
  <c r="C1215" i="22" s="1"/>
  <c r="C1219" i="22" a="1"/>
  <c r="C1219" i="22" s="1"/>
  <c r="C1222" i="22" a="1"/>
  <c r="C1222" i="22" s="1"/>
  <c r="C1226" i="22" a="1"/>
  <c r="C1226" i="22" s="1"/>
  <c r="C1229" i="22" a="1"/>
  <c r="C1229" i="22" s="1"/>
  <c r="C1233" i="22" a="1"/>
  <c r="C1233" i="22" s="1"/>
  <c r="C1236" i="22" a="1"/>
  <c r="C1236" i="22" s="1"/>
  <c r="C1240" i="22" a="1"/>
  <c r="C1240" i="22" s="1"/>
  <c r="C1243" i="22" a="1"/>
  <c r="C1243" i="22" s="1"/>
  <c r="C1246" i="22" a="1"/>
  <c r="C1246" i="22" s="1"/>
  <c r="C1252" i="22" a="1"/>
  <c r="C1252" i="22" s="1"/>
  <c r="C1256" i="22" a="1"/>
  <c r="C1256" i="22" s="1"/>
  <c r="C1259" i="22" a="1"/>
  <c r="C1259" i="22" s="1"/>
  <c r="C1262" i="22" a="1"/>
  <c r="C1262" i="22" s="1"/>
  <c r="C1268" i="22" a="1"/>
  <c r="C1268" i="22" s="1"/>
  <c r="C1272" i="22" a="1"/>
  <c r="C1272" i="22" s="1"/>
  <c r="C1275" i="22" a="1"/>
  <c r="C1275" i="22" s="1"/>
  <c r="C1278" i="22" a="1"/>
  <c r="C1278" i="22" s="1"/>
  <c r="C1284" i="22" a="1"/>
  <c r="C1284" i="22" s="1"/>
  <c r="C1288" i="22" a="1"/>
  <c r="C1288" i="22" s="1"/>
  <c r="C1291" i="22" a="1"/>
  <c r="C1291" i="22" s="1"/>
  <c r="C1294" i="22" a="1"/>
  <c r="C1294" i="22" s="1"/>
  <c r="C1300" i="22" a="1"/>
  <c r="C1300" i="22" s="1"/>
  <c r="C1304" i="22" a="1"/>
  <c r="C1304" i="22" s="1"/>
  <c r="C1307" i="22" a="1"/>
  <c r="C1307" i="22" s="1"/>
  <c r="C1310" i="22" a="1"/>
  <c r="C1310" i="22" s="1"/>
  <c r="C1314" i="22" a="1"/>
  <c r="C1314" i="22" s="1"/>
  <c r="C1317" i="22" a="1"/>
  <c r="C1317" i="22" s="1"/>
  <c r="C1321" i="22" a="1"/>
  <c r="C1321" i="22" s="1"/>
  <c r="C1325" i="22" a="1"/>
  <c r="C1325" i="22" s="1"/>
  <c r="C1328" i="22" a="1"/>
  <c r="C1328" i="22" s="1"/>
  <c r="C1332" i="22" a="1"/>
  <c r="C1332" i="22" s="1"/>
  <c r="C1339" i="22" a="1"/>
  <c r="C1339" i="22" s="1"/>
  <c r="C1342" i="22" a="1"/>
  <c r="C1342" i="22" s="1"/>
  <c r="C1345" i="22" a="1"/>
  <c r="C1345" i="22" s="1"/>
  <c r="C1349" i="22" a="1"/>
  <c r="C1349" i="22" s="1"/>
  <c r="C1352" i="22" a="1"/>
  <c r="C1352" i="22" s="1"/>
  <c r="C1356" i="22" a="1"/>
  <c r="C1356" i="22" s="1"/>
  <c r="C1360" i="22" a="1"/>
  <c r="C1360" i="22" s="1"/>
  <c r="C1364" i="22" a="1"/>
  <c r="C1364" i="22" s="1"/>
  <c r="C1368" i="22" a="1"/>
  <c r="C1368" i="22" s="1"/>
  <c r="C1372" i="22" a="1"/>
  <c r="C1372" i="22" s="1"/>
  <c r="C1376" i="22" a="1"/>
  <c r="C1376" i="22" s="1"/>
  <c r="C1380" i="22" a="1"/>
  <c r="C1380" i="22" s="1"/>
  <c r="C1384" i="22" a="1"/>
  <c r="C1384" i="22" s="1"/>
  <c r="C1388" i="22" a="1"/>
  <c r="C1388" i="22" s="1"/>
  <c r="C1392" i="22" a="1"/>
  <c r="C1392" i="22" s="1"/>
  <c r="C1396" i="22" a="1"/>
  <c r="C1396" i="22" s="1"/>
  <c r="C1400" i="22" a="1"/>
  <c r="C1400" i="22" s="1"/>
  <c r="C1404" i="22" a="1"/>
  <c r="C1404" i="22" s="1"/>
  <c r="C1408" i="22" a="1"/>
  <c r="C1408" i="22" s="1"/>
  <c r="C1412" i="22" a="1"/>
  <c r="C1412" i="22" s="1"/>
  <c r="C1416" i="22" a="1"/>
  <c r="C1416" i="22" s="1"/>
  <c r="C1420" i="22" a="1"/>
  <c r="C1420" i="22" s="1"/>
  <c r="C1424" i="22" a="1"/>
  <c r="C1424" i="22" s="1"/>
  <c r="C1428" i="22" a="1"/>
  <c r="C1428" i="22" s="1"/>
  <c r="C1432" i="22" a="1"/>
  <c r="C1432" i="22" s="1"/>
  <c r="C1436" i="22" a="1"/>
  <c r="C1436" i="22" s="1"/>
  <c r="C1440" i="22" a="1"/>
  <c r="C1440" i="22" s="1"/>
  <c r="C1444" i="22" a="1"/>
  <c r="C1444" i="22" s="1"/>
  <c r="C1448" i="22" a="1"/>
  <c r="C1448" i="22" s="1"/>
  <c r="C1452" i="22" a="1"/>
  <c r="C1452" i="22" s="1"/>
  <c r="C1456" i="22" a="1"/>
  <c r="C1456" i="22" s="1"/>
  <c r="C1460" i="22" a="1"/>
  <c r="C1460" i="22" s="1"/>
  <c r="C1464" i="22" a="1"/>
  <c r="C1464" i="22" s="1"/>
  <c r="C1468" i="22" a="1"/>
  <c r="C1468" i="22" s="1"/>
  <c r="C1472" i="22" a="1"/>
  <c r="C1472" i="22" s="1"/>
  <c r="C1476" i="22" a="1"/>
  <c r="C1476" i="22" s="1"/>
  <c r="C1480" i="22" a="1"/>
  <c r="C1480" i="22" s="1"/>
  <c r="C1484" i="22" a="1"/>
  <c r="C1484" i="22" s="1"/>
  <c r="C1488" i="22" a="1"/>
  <c r="C1488" i="22" s="1"/>
  <c r="C1492" i="22" a="1"/>
  <c r="C1492" i="22" s="1"/>
  <c r="C1496" i="22" a="1"/>
  <c r="C1496" i="22" s="1"/>
  <c r="C1500" i="22" a="1"/>
  <c r="C1500" i="22" s="1"/>
  <c r="C1504" i="22" a="1"/>
  <c r="C1504" i="22" s="1"/>
  <c r="C1508" i="22" a="1"/>
  <c r="C1508" i="22" s="1"/>
  <c r="C1512" i="22" a="1"/>
  <c r="C1512" i="22" s="1"/>
  <c r="C1516" i="22" a="1"/>
  <c r="C1516" i="22" s="1"/>
  <c r="C1520" i="22" a="1"/>
  <c r="C1520" i="22" s="1"/>
  <c r="C1524" i="22" a="1"/>
  <c r="C1524" i="22" s="1"/>
  <c r="C1528" i="22" a="1"/>
  <c r="C1528" i="22" s="1"/>
  <c r="C1532" i="22" a="1"/>
  <c r="C1532" i="22" s="1"/>
  <c r="C1536" i="22" a="1"/>
  <c r="C1536" i="22" s="1"/>
  <c r="C1540" i="22" a="1"/>
  <c r="C1540" i="22" s="1"/>
  <c r="C1544" i="22" a="1"/>
  <c r="C1544" i="22" s="1"/>
  <c r="C1548" i="22" a="1"/>
  <c r="C1548" i="22" s="1"/>
  <c r="C1552" i="22" a="1"/>
  <c r="C1552" i="22" s="1"/>
  <c r="C1556" i="22" a="1"/>
  <c r="C1556" i="22" s="1"/>
  <c r="C1560" i="22" a="1"/>
  <c r="C1560" i="22" s="1"/>
  <c r="C1564" i="22" a="1"/>
  <c r="C1564" i="22" s="1"/>
  <c r="C1568" i="22" a="1"/>
  <c r="C1568" i="22" s="1"/>
  <c r="C1572" i="22" a="1"/>
  <c r="C1572" i="22" s="1"/>
  <c r="C1576" i="22" a="1"/>
  <c r="C1576" i="22" s="1"/>
  <c r="C1580" i="22" a="1"/>
  <c r="C1580" i="22" s="1"/>
  <c r="C1584" i="22" a="1"/>
  <c r="C1584" i="22" s="1"/>
  <c r="C1588" i="22" a="1"/>
  <c r="C1588" i="22" s="1"/>
  <c r="C1592" i="22" a="1"/>
  <c r="C1592" i="22" s="1"/>
  <c r="C1596" i="22" a="1"/>
  <c r="C1596" i="22" s="1"/>
  <c r="C1600" i="22" a="1"/>
  <c r="C1600" i="22" s="1"/>
  <c r="C1604" i="22" a="1"/>
  <c r="C1604" i="22" s="1"/>
  <c r="C1608" i="22" a="1"/>
  <c r="C1608" i="22" s="1"/>
  <c r="C1612" i="22" a="1"/>
  <c r="C1612" i="22" s="1"/>
  <c r="C1616" i="22" a="1"/>
  <c r="C1616" i="22" s="1"/>
  <c r="C1620" i="22" a="1"/>
  <c r="C1620" i="22" s="1"/>
  <c r="C1624" i="22" a="1"/>
  <c r="C1624" i="22" s="1"/>
  <c r="C1628" i="22" a="1"/>
  <c r="C1628" i="22" s="1"/>
  <c r="C1632" i="22" a="1"/>
  <c r="C1632" i="22" s="1"/>
  <c r="C1636" i="22" a="1"/>
  <c r="C1636" i="22" s="1"/>
  <c r="C1640" i="22" a="1"/>
  <c r="C1640" i="22" s="1"/>
  <c r="C1644" i="22" a="1"/>
  <c r="C1644" i="22" s="1"/>
  <c r="C1648" i="22" a="1"/>
  <c r="C1648" i="22" s="1"/>
  <c r="C1652" i="22" a="1"/>
  <c r="C1652" i="22" s="1"/>
  <c r="C1656" i="22" a="1"/>
  <c r="C1656" i="22" s="1"/>
  <c r="C1660" i="22" a="1"/>
  <c r="C1660" i="22" s="1"/>
  <c r="C1664" i="22" a="1"/>
  <c r="C1664" i="22" s="1"/>
  <c r="C1668" i="22" a="1"/>
  <c r="C1668" i="22" s="1"/>
  <c r="C1672" i="22" a="1"/>
  <c r="C1672" i="22" s="1"/>
  <c r="C1676" i="22" a="1"/>
  <c r="C1676" i="22" s="1"/>
  <c r="C1680" i="22" a="1"/>
  <c r="C1680" i="22" s="1"/>
  <c r="C1684" i="22" a="1"/>
  <c r="C1684" i="22" s="1"/>
  <c r="C1691" i="22" a="1"/>
  <c r="C1691" i="22" s="1"/>
  <c r="C1695" i="22" a="1"/>
  <c r="C1695" i="22" s="1"/>
  <c r="C1699" i="22" a="1"/>
  <c r="C1699" i="22" s="1"/>
  <c r="C1703" i="22" a="1"/>
  <c r="C1703" i="22" s="1"/>
  <c r="C1707" i="22" a="1"/>
  <c r="C1707" i="22" s="1"/>
  <c r="C1711" i="22" a="1"/>
  <c r="C1711" i="22" s="1"/>
  <c r="C1715" i="22" a="1"/>
  <c r="C1715" i="22" s="1"/>
  <c r="C1719" i="22" a="1"/>
  <c r="C1719" i="22" s="1"/>
  <c r="C1723" i="22" a="1"/>
  <c r="C1723" i="22" s="1"/>
  <c r="C1727" i="22" a="1"/>
  <c r="C1727" i="22" s="1"/>
  <c r="C1731" i="22" a="1"/>
  <c r="C1731" i="22" s="1"/>
  <c r="C1735" i="22" a="1"/>
  <c r="C1735" i="22" s="1"/>
  <c r="C1739" i="22" a="1"/>
  <c r="C1739" i="22" s="1"/>
  <c r="C1743" i="22" a="1"/>
  <c r="C1743" i="22" s="1"/>
  <c r="C1747" i="22" a="1"/>
  <c r="C1747" i="22" s="1"/>
  <c r="C1751" i="22" a="1"/>
  <c r="C1751" i="22" s="1"/>
  <c r="C1755" i="22" a="1"/>
  <c r="C1755" i="22" s="1"/>
  <c r="C1759" i="22" a="1"/>
  <c r="C1759" i="22" s="1"/>
  <c r="C1763" i="22" a="1"/>
  <c r="C1763" i="22" s="1"/>
  <c r="C1767" i="22" a="1"/>
  <c r="C1767" i="22" s="1"/>
  <c r="C1771" i="22" a="1"/>
  <c r="C1771" i="22" s="1"/>
  <c r="C1775" i="22" a="1"/>
  <c r="C1775" i="22" s="1"/>
  <c r="C1779" i="22" a="1"/>
  <c r="C1779" i="22" s="1"/>
  <c r="C1783" i="22" a="1"/>
  <c r="C1783" i="22" s="1"/>
  <c r="C1787" i="22" a="1"/>
  <c r="C1787" i="22" s="1"/>
  <c r="C1791" i="22" a="1"/>
  <c r="C1791" i="22" s="1"/>
  <c r="C1795" i="22" a="1"/>
  <c r="C1795" i="22" s="1"/>
  <c r="C1799" i="22" a="1"/>
  <c r="C1799" i="22" s="1"/>
  <c r="C1803" i="22" a="1"/>
  <c r="C1803" i="22" s="1"/>
  <c r="C1807" i="22" a="1"/>
  <c r="C1807" i="22" s="1"/>
  <c r="C1811" i="22" a="1"/>
  <c r="C1811" i="22" s="1"/>
  <c r="C1815" i="22" a="1"/>
  <c r="C1815" i="22" s="1"/>
  <c r="C1819" i="22" a="1"/>
  <c r="C1819" i="22" s="1"/>
  <c r="C1823" i="22" a="1"/>
  <c r="C1823" i="22" s="1"/>
  <c r="C1827" i="22" a="1"/>
  <c r="C1827" i="22" s="1"/>
  <c r="C1831" i="22" a="1"/>
  <c r="C1831" i="22" s="1"/>
  <c r="C1835" i="22" a="1"/>
  <c r="C1835" i="22" s="1"/>
  <c r="C1839" i="22" a="1"/>
  <c r="C1839" i="22" s="1"/>
  <c r="C1843" i="22" a="1"/>
  <c r="C1843" i="22" s="1"/>
  <c r="C1847" i="22" a="1"/>
  <c r="C1847" i="22" s="1"/>
  <c r="C1851" i="22" a="1"/>
  <c r="C1851" i="22" s="1"/>
  <c r="C1855" i="22" a="1"/>
  <c r="C1855" i="22" s="1"/>
  <c r="C1859" i="22" a="1"/>
  <c r="C1859" i="22" s="1"/>
  <c r="C1863" i="22" a="1"/>
  <c r="C1863" i="22" s="1"/>
  <c r="C1867" i="22" a="1"/>
  <c r="C1867" i="22" s="1"/>
  <c r="C1871" i="22" a="1"/>
  <c r="C1871" i="22" s="1"/>
  <c r="C1875" i="22" a="1"/>
  <c r="C1875" i="22" s="1"/>
  <c r="C1879" i="22" a="1"/>
  <c r="C1879" i="22" s="1"/>
  <c r="C1883" i="22" a="1"/>
  <c r="C1883" i="22" s="1"/>
  <c r="C1887" i="22" a="1"/>
  <c r="C1887" i="22" s="1"/>
  <c r="C1891" i="22" a="1"/>
  <c r="C1891" i="22" s="1"/>
  <c r="C1895" i="22" a="1"/>
  <c r="C1895" i="22" s="1"/>
  <c r="C1899" i="22" a="1"/>
  <c r="C1899" i="22" s="1"/>
  <c r="C1903" i="22" a="1"/>
  <c r="C1903" i="22" s="1"/>
  <c r="C1907" i="22" a="1"/>
  <c r="C1907" i="22" s="1"/>
  <c r="C1911" i="22" a="1"/>
  <c r="C1911" i="22" s="1"/>
  <c r="C1915" i="22" a="1"/>
  <c r="C1915" i="22" s="1"/>
  <c r="C1919" i="22" a="1"/>
  <c r="C1919" i="22" s="1"/>
  <c r="C1923" i="22" a="1"/>
  <c r="C1923" i="22" s="1"/>
  <c r="C1927" i="22" a="1"/>
  <c r="C1927" i="22" s="1"/>
  <c r="C1931" i="22" a="1"/>
  <c r="C1931" i="22" s="1"/>
  <c r="C1935" i="22" a="1"/>
  <c r="C1935" i="22" s="1"/>
  <c r="C1939" i="22" a="1"/>
  <c r="C1939" i="22" s="1"/>
  <c r="C1943" i="22" a="1"/>
  <c r="C1943" i="22" s="1"/>
  <c r="C1947" i="22" a="1"/>
  <c r="C1947" i="22" s="1"/>
  <c r="C1951" i="22" a="1"/>
  <c r="C1951" i="22" s="1"/>
  <c r="C1955" i="22" a="1"/>
  <c r="C1955" i="22" s="1"/>
  <c r="C1959" i="22" a="1"/>
  <c r="C1959" i="22" s="1"/>
  <c r="C1963" i="22" a="1"/>
  <c r="C1963" i="22" s="1"/>
  <c r="C1967" i="22" a="1"/>
  <c r="C1967" i="22" s="1"/>
  <c r="C1971" i="22" a="1"/>
  <c r="C1971" i="22" s="1"/>
  <c r="C1975" i="22" a="1"/>
  <c r="C1975" i="22" s="1"/>
  <c r="C1979" i="22" a="1"/>
  <c r="C1979" i="22" s="1"/>
  <c r="C1983" i="22" a="1"/>
  <c r="C1983" i="22" s="1"/>
  <c r="C1987" i="22" a="1"/>
  <c r="C1987" i="22" s="1"/>
  <c r="C1991" i="22" a="1"/>
  <c r="C1991" i="22" s="1"/>
  <c r="C1995" i="22" a="1"/>
  <c r="C1995" i="22" s="1"/>
  <c r="C1999" i="22" a="1"/>
  <c r="C1999" i="22" s="1"/>
  <c r="C2003" i="22" a="1"/>
  <c r="C2003" i="22" s="1"/>
  <c r="C2007" i="22" a="1"/>
  <c r="C2007" i="22" s="1"/>
  <c r="C2011" i="22" a="1"/>
  <c r="C2011" i="22" s="1"/>
  <c r="B16" i="22" a="1"/>
  <c r="B16" i="22" s="1"/>
  <c r="B19" i="22" a="1"/>
  <c r="B19" i="22" s="1"/>
  <c r="B23" i="22" a="1"/>
  <c r="B23" i="22" s="1"/>
  <c r="B30" i="22" a="1"/>
  <c r="B30" i="22" s="1"/>
  <c r="B34" i="22" a="1"/>
  <c r="B34" i="22" s="1"/>
  <c r="B37" i="22" a="1"/>
  <c r="B37" i="22" s="1"/>
  <c r="B41" i="22" a="1"/>
  <c r="B41" i="22" s="1"/>
  <c r="B44" i="22" a="1"/>
  <c r="B44" i="22" s="1"/>
  <c r="B48" i="22" a="1"/>
  <c r="B48" i="22" s="1"/>
  <c r="B51" i="22" a="1"/>
  <c r="B51" i="22" s="1"/>
  <c r="B55" i="22" a="1"/>
  <c r="B55" i="22" s="1"/>
  <c r="B62" i="22" a="1"/>
  <c r="B62" i="22" s="1"/>
  <c r="B66" i="22" a="1"/>
  <c r="B66" i="22" s="1"/>
  <c r="B69" i="22" a="1"/>
  <c r="B69" i="22" s="1"/>
  <c r="B73" i="22" a="1"/>
  <c r="B73" i="22" s="1"/>
  <c r="B76" i="22" a="1"/>
  <c r="B76" i="22" s="1"/>
  <c r="B80" i="22" a="1"/>
  <c r="B80" i="22" s="1"/>
  <c r="B83" i="22" a="1"/>
  <c r="B83" i="22" s="1"/>
  <c r="B87" i="22" a="1"/>
  <c r="B87" i="22" s="1"/>
  <c r="B94" i="22" a="1"/>
  <c r="B94" i="22" s="1"/>
  <c r="B98" i="22" a="1"/>
  <c r="B98" i="22" s="1"/>
  <c r="B101" i="22" a="1"/>
  <c r="B101" i="22" s="1"/>
  <c r="B105" i="22" a="1"/>
  <c r="B105" i="22" s="1"/>
  <c r="B108" i="22" a="1"/>
  <c r="B108" i="22" s="1"/>
  <c r="B112" i="22" a="1"/>
  <c r="B112" i="22" s="1"/>
  <c r="B115" i="22" a="1"/>
  <c r="B115" i="22" s="1"/>
  <c r="B119" i="22" a="1"/>
  <c r="B119" i="22" s="1"/>
  <c r="B126" i="22" a="1"/>
  <c r="B126" i="22" s="1"/>
  <c r="B130" i="22" a="1"/>
  <c r="B130" i="22" s="1"/>
  <c r="B133" i="22" a="1"/>
  <c r="B133" i="22" s="1"/>
  <c r="B137" i="22" a="1"/>
  <c r="B137" i="22" s="1"/>
  <c r="B140" i="22" a="1"/>
  <c r="B140" i="22" s="1"/>
  <c r="B144" i="22" a="1"/>
  <c r="B144" i="22" s="1"/>
  <c r="B147" i="22" a="1"/>
  <c r="B147" i="22" s="1"/>
  <c r="B151" i="22" a="1"/>
  <c r="B151" i="22" s="1"/>
  <c r="B158" i="22" a="1"/>
  <c r="B158" i="22" s="1"/>
  <c r="B162" i="22" a="1"/>
  <c r="B162" i="22" s="1"/>
  <c r="B165" i="22" a="1"/>
  <c r="B165" i="22" s="1"/>
  <c r="B169" i="22" a="1"/>
  <c r="B169" i="22" s="1"/>
  <c r="B172" i="22" a="1"/>
  <c r="B172" i="22" s="1"/>
  <c r="B176" i="22" a="1"/>
  <c r="B176" i="22" s="1"/>
  <c r="B182" i="22" a="1"/>
  <c r="B182" i="22" s="1"/>
  <c r="B188" i="22" a="1"/>
  <c r="B188" i="22" s="1"/>
  <c r="B192" i="22" a="1"/>
  <c r="B192" i="22" s="1"/>
  <c r="B195" i="22" a="1"/>
  <c r="B195" i="22" s="1"/>
  <c r="B198" i="22" a="1"/>
  <c r="B198" i="22" s="1"/>
  <c r="B204" i="22" a="1"/>
  <c r="B204" i="22" s="1"/>
  <c r="B208" i="22" a="1"/>
  <c r="B208" i="22" s="1"/>
  <c r="B211" i="22" a="1"/>
  <c r="B211" i="22" s="1"/>
  <c r="B214" i="22" a="1"/>
  <c r="B214" i="22" s="1"/>
  <c r="B220" i="22" a="1"/>
  <c r="B220" i="22" s="1"/>
  <c r="B224" i="22" a="1"/>
  <c r="B224" i="22" s="1"/>
  <c r="B227" i="22" a="1"/>
  <c r="B227" i="22" s="1"/>
  <c r="B230" i="22" a="1"/>
  <c r="B230" i="22" s="1"/>
  <c r="B236" i="22" a="1"/>
  <c r="B236" i="22" s="1"/>
  <c r="B240" i="22" a="1"/>
  <c r="B240" i="22" s="1"/>
  <c r="B243" i="22" a="1"/>
  <c r="B243" i="22" s="1"/>
  <c r="B246" i="22" a="1"/>
  <c r="B246" i="22" s="1"/>
  <c r="B252" i="22" a="1"/>
  <c r="B252" i="22" s="1"/>
  <c r="B256" i="22" a="1"/>
  <c r="B256" i="22" s="1"/>
  <c r="B259" i="22" a="1"/>
  <c r="B259" i="22" s="1"/>
  <c r="B262" i="22" a="1"/>
  <c r="B262" i="22" s="1"/>
  <c r="B268" i="22" a="1"/>
  <c r="B268" i="22" s="1"/>
  <c r="B272" i="22" a="1"/>
  <c r="B272" i="22" s="1"/>
  <c r="B275" i="22" a="1"/>
  <c r="B275" i="22" s="1"/>
  <c r="C865" i="22" a="1"/>
  <c r="C865" i="22" s="1"/>
  <c r="C877" i="22" a="1"/>
  <c r="C877" i="22" s="1"/>
  <c r="C890" i="22" a="1"/>
  <c r="C890" i="22" s="1"/>
  <c r="C904" i="22" a="1"/>
  <c r="C904" i="22" s="1"/>
  <c r="C918" i="22" a="1"/>
  <c r="C918" i="22" s="1"/>
  <c r="C932" i="22" a="1"/>
  <c r="C932" i="22" s="1"/>
  <c r="C947" i="22" a="1"/>
  <c r="C947" i="22" s="1"/>
  <c r="C961" i="22" a="1"/>
  <c r="C961" i="22" s="1"/>
  <c r="C975" i="22" a="1"/>
  <c r="C975" i="22" s="1"/>
  <c r="C989" i="22" a="1"/>
  <c r="C989" i="22" s="1"/>
  <c r="C1018" i="22" a="1"/>
  <c r="C1018" i="22" s="1"/>
  <c r="C1032" i="22" a="1"/>
  <c r="C1032" i="22" s="1"/>
  <c r="C1046" i="22" a="1"/>
  <c r="C1046" i="22" s="1"/>
  <c r="C1060" i="22" a="1"/>
  <c r="C1060" i="22" s="1"/>
  <c r="C1074" i="22" a="1"/>
  <c r="C1074" i="22" s="1"/>
  <c r="C1077" i="22" a="1"/>
  <c r="C1077" i="22" s="1"/>
  <c r="C1081" i="22" a="1"/>
  <c r="C1081" i="22" s="1"/>
  <c r="C1084" i="22" a="1"/>
  <c r="C1084" i="22" s="1"/>
  <c r="C1088" i="22" a="1"/>
  <c r="C1088" i="22" s="1"/>
  <c r="C1095" i="22" a="1"/>
  <c r="C1095" i="22" s="1"/>
  <c r="C1099" i="22" a="1"/>
  <c r="C1099" i="22" s="1"/>
  <c r="C1102" i="22" a="1"/>
  <c r="C1102" i="22" s="1"/>
  <c r="C1106" i="22" a="1"/>
  <c r="C1106" i="22" s="1"/>
  <c r="C1109" i="22" a="1"/>
  <c r="C1109" i="22" s="1"/>
  <c r="C1113" i="22" a="1"/>
  <c r="C1113" i="22" s="1"/>
  <c r="C1116" i="22" a="1"/>
  <c r="C1116" i="22" s="1"/>
  <c r="C1120" i="22" a="1"/>
  <c r="C1120" i="22" s="1"/>
  <c r="C1127" i="22" a="1"/>
  <c r="C1127" i="22" s="1"/>
  <c r="C1131" i="22" a="1"/>
  <c r="C1131" i="22" s="1"/>
  <c r="C1134" i="22" a="1"/>
  <c r="C1134" i="22" s="1"/>
  <c r="C1138" i="22" a="1"/>
  <c r="C1138" i="22" s="1"/>
  <c r="C1141" i="22" a="1"/>
  <c r="C1141" i="22" s="1"/>
  <c r="C1145" i="22" a="1"/>
  <c r="C1145" i="22" s="1"/>
  <c r="C1148" i="22" a="1"/>
  <c r="C1148" i="22" s="1"/>
  <c r="C1152" i="22" a="1"/>
  <c r="C1152" i="22" s="1"/>
  <c r="C1159" i="22" a="1"/>
  <c r="C1159" i="22" s="1"/>
  <c r="C1163" i="22" a="1"/>
  <c r="C1163" i="22" s="1"/>
  <c r="C1166" i="22" a="1"/>
  <c r="C1166" i="22" s="1"/>
  <c r="C1170" i="22" a="1"/>
  <c r="C1170" i="22" s="1"/>
  <c r="C1173" i="22" a="1"/>
  <c r="C1173" i="22" s="1"/>
  <c r="C1177" i="22" a="1"/>
  <c r="C1177" i="22" s="1"/>
  <c r="C1180" i="22" a="1"/>
  <c r="C1180" i="22" s="1"/>
  <c r="C1184" i="22" a="1"/>
  <c r="C1184" i="22" s="1"/>
  <c r="C1191" i="22" a="1"/>
  <c r="C1191" i="22" s="1"/>
  <c r="C1195" i="22" a="1"/>
  <c r="C1195" i="22" s="1"/>
  <c r="C1198" i="22" a="1"/>
  <c r="C1198" i="22" s="1"/>
  <c r="C1202" i="22" a="1"/>
  <c r="C1202" i="22" s="1"/>
  <c r="C1205" i="22" a="1"/>
  <c r="C1205" i="22" s="1"/>
  <c r="C1209" i="22" a="1"/>
  <c r="C1209" i="22" s="1"/>
  <c r="C1212" i="22" a="1"/>
  <c r="C1212" i="22" s="1"/>
  <c r="C1216" i="22" a="1"/>
  <c r="C1216" i="22" s="1"/>
  <c r="C1223" i="22" a="1"/>
  <c r="C1223" i="22" s="1"/>
  <c r="C1227" i="22" a="1"/>
  <c r="C1227" i="22" s="1"/>
  <c r="C1230" i="22" a="1"/>
  <c r="C1230" i="22" s="1"/>
  <c r="C1234" i="22" a="1"/>
  <c r="C1234" i="22" s="1"/>
  <c r="C1237" i="22" a="1"/>
  <c r="C1237" i="22" s="1"/>
  <c r="C1241" i="22" a="1"/>
  <c r="C1241" i="22" s="1"/>
  <c r="C1247" i="22" a="1"/>
  <c r="C1247" i="22" s="1"/>
  <c r="C1250" i="22" a="1"/>
  <c r="C1250" i="22" s="1"/>
  <c r="C1253" i="22" a="1"/>
  <c r="C1253" i="22" s="1"/>
  <c r="C1257" i="22" a="1"/>
  <c r="C1257" i="22" s="1"/>
  <c r="C1263" i="22" a="1"/>
  <c r="C1263" i="22" s="1"/>
  <c r="C1266" i="22" a="1"/>
  <c r="C1266" i="22" s="1"/>
  <c r="C1269" i="22" a="1"/>
  <c r="C1269" i="22" s="1"/>
  <c r="C1273" i="22" a="1"/>
  <c r="C1273" i="22" s="1"/>
  <c r="C1279" i="22" a="1"/>
  <c r="C1279" i="22" s="1"/>
  <c r="C1282" i="22" a="1"/>
  <c r="C1282" i="22" s="1"/>
  <c r="C1285" i="22" a="1"/>
  <c r="C1285" i="22" s="1"/>
  <c r="C1289" i="22" a="1"/>
  <c r="C1289" i="22" s="1"/>
  <c r="C1295" i="22" a="1"/>
  <c r="C1295" i="22" s="1"/>
  <c r="C1298" i="22" a="1"/>
  <c r="C1298" i="22" s="1"/>
  <c r="C1301" i="22" a="1"/>
  <c r="C1301" i="22" s="1"/>
  <c r="C1305" i="22" a="1"/>
  <c r="C1305" i="22" s="1"/>
  <c r="C1311" i="22" a="1"/>
  <c r="C1311" i="22" s="1"/>
  <c r="C1315" i="22" a="1"/>
  <c r="C1315" i="22" s="1"/>
  <c r="C1318" i="22" a="1"/>
  <c r="C1318" i="22" s="1"/>
  <c r="C1322" i="22" a="1"/>
  <c r="C1322" i="22" s="1"/>
  <c r="C1326" i="22" a="1"/>
  <c r="C1326" i="22" s="1"/>
  <c r="C1329" i="22" a="1"/>
  <c r="C1329" i="22" s="1"/>
  <c r="C1333" i="22" a="1"/>
  <c r="C1333" i="22" s="1"/>
  <c r="C1336" i="22" a="1"/>
  <c r="C1336" i="22" s="1"/>
  <c r="C1343" i="22" a="1"/>
  <c r="C1343" i="22" s="1"/>
  <c r="C1346" i="22" a="1"/>
  <c r="C1346" i="22" s="1"/>
  <c r="C1350" i="22" a="1"/>
  <c r="C1350" i="22" s="1"/>
  <c r="C1353" i="22" a="1"/>
  <c r="C1353" i="22" s="1"/>
  <c r="C1357" i="22" a="1"/>
  <c r="C1357" i="22" s="1"/>
  <c r="C1361" i="22" a="1"/>
  <c r="C1361" i="22" s="1"/>
  <c r="C1365" i="22" a="1"/>
  <c r="C1365" i="22" s="1"/>
  <c r="C1369" i="22" a="1"/>
  <c r="C1369" i="22" s="1"/>
  <c r="C1373" i="22" a="1"/>
  <c r="C1373" i="22" s="1"/>
  <c r="C1377" i="22" a="1"/>
  <c r="C1377" i="22" s="1"/>
  <c r="C1381" i="22" a="1"/>
  <c r="C1381" i="22" s="1"/>
  <c r="C1385" i="22" a="1"/>
  <c r="C1385" i="22" s="1"/>
  <c r="C1389" i="22" a="1"/>
  <c r="C1389" i="22" s="1"/>
  <c r="C1393" i="22" a="1"/>
  <c r="C1393" i="22" s="1"/>
  <c r="C1397" i="22" a="1"/>
  <c r="C1397" i="22" s="1"/>
  <c r="C1401" i="22" a="1"/>
  <c r="C1401" i="22" s="1"/>
  <c r="C1405" i="22" a="1"/>
  <c r="C1405" i="22" s="1"/>
  <c r="C1409" i="22" a="1"/>
  <c r="C1409" i="22" s="1"/>
  <c r="C1413" i="22" a="1"/>
  <c r="C1413" i="22" s="1"/>
  <c r="C1417" i="22" a="1"/>
  <c r="C1417" i="22" s="1"/>
  <c r="C1421" i="22" a="1"/>
  <c r="C1421" i="22" s="1"/>
  <c r="C1425" i="22" a="1"/>
  <c r="C1425" i="22" s="1"/>
  <c r="C1429" i="22" a="1"/>
  <c r="C1429" i="22" s="1"/>
  <c r="C1433" i="22" a="1"/>
  <c r="C1433" i="22" s="1"/>
  <c r="C1437" i="22" a="1"/>
  <c r="C1437" i="22" s="1"/>
  <c r="C1441" i="22" a="1"/>
  <c r="C1441" i="22" s="1"/>
  <c r="C1445" i="22" a="1"/>
  <c r="C1445" i="22" s="1"/>
  <c r="C1449" i="22" a="1"/>
  <c r="C1449" i="22" s="1"/>
  <c r="C1453" i="22" a="1"/>
  <c r="C1453" i="22" s="1"/>
  <c r="C1457" i="22" a="1"/>
  <c r="C1457" i="22" s="1"/>
  <c r="C1461" i="22" a="1"/>
  <c r="C1461" i="22" s="1"/>
  <c r="C1465" i="22" a="1"/>
  <c r="C1465" i="22" s="1"/>
  <c r="C1469" i="22" a="1"/>
  <c r="C1469" i="22" s="1"/>
  <c r="C1473" i="22" a="1"/>
  <c r="C1473" i="22" s="1"/>
  <c r="C1477" i="22" a="1"/>
  <c r="C1477" i="22" s="1"/>
  <c r="C1481" i="22" a="1"/>
  <c r="C1481" i="22" s="1"/>
  <c r="C1485" i="22" a="1"/>
  <c r="C1485" i="22" s="1"/>
  <c r="C1489" i="22" a="1"/>
  <c r="C1489" i="22" s="1"/>
  <c r="C1493" i="22" a="1"/>
  <c r="C1493" i="22" s="1"/>
  <c r="C1497" i="22" a="1"/>
  <c r="C1497" i="22" s="1"/>
  <c r="C1501" i="22" a="1"/>
  <c r="C1501" i="22" s="1"/>
  <c r="C1505" i="22" a="1"/>
  <c r="C1505" i="22" s="1"/>
  <c r="C1509" i="22" a="1"/>
  <c r="C1509" i="22" s="1"/>
  <c r="C1513" i="22" a="1"/>
  <c r="C1513" i="22" s="1"/>
  <c r="C1517" i="22" a="1"/>
  <c r="C1517" i="22" s="1"/>
  <c r="C1521" i="22" a="1"/>
  <c r="C1521" i="22" s="1"/>
  <c r="C1525" i="22" a="1"/>
  <c r="C1525" i="22" s="1"/>
  <c r="C1529" i="22" a="1"/>
  <c r="C1529" i="22" s="1"/>
  <c r="C1533" i="22" a="1"/>
  <c r="C1533" i="22" s="1"/>
  <c r="C1537" i="22" a="1"/>
  <c r="C1537" i="22" s="1"/>
  <c r="C1541" i="22" a="1"/>
  <c r="C1541" i="22" s="1"/>
  <c r="C1545" i="22" a="1"/>
  <c r="C1545" i="22" s="1"/>
  <c r="C1549" i="22" a="1"/>
  <c r="C1549" i="22" s="1"/>
  <c r="C1553" i="22" a="1"/>
  <c r="C1553" i="22" s="1"/>
  <c r="C1557" i="22" a="1"/>
  <c r="C1557" i="22" s="1"/>
  <c r="C1561" i="22" a="1"/>
  <c r="C1561" i="22" s="1"/>
  <c r="C1565" i="22" a="1"/>
  <c r="C1565" i="22" s="1"/>
  <c r="C1569" i="22" a="1"/>
  <c r="C1569" i="22" s="1"/>
  <c r="C1573" i="22" a="1"/>
  <c r="C1573" i="22" s="1"/>
  <c r="C1577" i="22" a="1"/>
  <c r="C1577" i="22" s="1"/>
  <c r="C1581" i="22" a="1"/>
  <c r="C1581" i="22" s="1"/>
  <c r="C1585" i="22" a="1"/>
  <c r="C1585" i="22" s="1"/>
  <c r="C1589" i="22" a="1"/>
  <c r="C1589" i="22" s="1"/>
  <c r="C1593" i="22" a="1"/>
  <c r="C1593" i="22" s="1"/>
  <c r="C1597" i="22" a="1"/>
  <c r="C1597" i="22" s="1"/>
  <c r="C1601" i="22" a="1"/>
  <c r="C1601" i="22" s="1"/>
  <c r="C1605" i="22" a="1"/>
  <c r="C1605" i="22" s="1"/>
  <c r="C1609" i="22" a="1"/>
  <c r="C1609" i="22" s="1"/>
  <c r="C1613" i="22" a="1"/>
  <c r="C1613" i="22" s="1"/>
  <c r="C1617" i="22" a="1"/>
  <c r="C1617" i="22" s="1"/>
  <c r="C1621" i="22" a="1"/>
  <c r="C1621" i="22" s="1"/>
  <c r="C1625" i="22" a="1"/>
  <c r="C1625" i="22" s="1"/>
  <c r="C1629" i="22" a="1"/>
  <c r="C1629" i="22" s="1"/>
  <c r="C1633" i="22" a="1"/>
  <c r="C1633" i="22" s="1"/>
  <c r="C1637" i="22" a="1"/>
  <c r="C1637" i="22" s="1"/>
  <c r="C1641" i="22" a="1"/>
  <c r="C1641" i="22" s="1"/>
  <c r="C1645" i="22" a="1"/>
  <c r="C1645" i="22" s="1"/>
  <c r="C1649" i="22" a="1"/>
  <c r="C1649" i="22" s="1"/>
  <c r="C1653" i="22" a="1"/>
  <c r="C1653" i="22" s="1"/>
  <c r="C1657" i="22" a="1"/>
  <c r="C1657" i="22" s="1"/>
  <c r="C1661" i="22" a="1"/>
  <c r="C1661" i="22" s="1"/>
  <c r="C1665" i="22" a="1"/>
  <c r="C1665" i="22" s="1"/>
  <c r="C1669" i="22" a="1"/>
  <c r="C1669" i="22" s="1"/>
  <c r="C1673" i="22" a="1"/>
  <c r="C1673" i="22" s="1"/>
  <c r="C1677" i="22" a="1"/>
  <c r="C1677" i="22" s="1"/>
  <c r="C1681" i="22" a="1"/>
  <c r="C1681" i="22" s="1"/>
  <c r="C1685" i="22" a="1"/>
  <c r="C1685" i="22" s="1"/>
  <c r="C1688" i="22" a="1"/>
  <c r="C1688" i="22" s="1"/>
  <c r="C1692" i="22" a="1"/>
  <c r="C1692" i="22" s="1"/>
  <c r="C1696" i="22" a="1"/>
  <c r="C1696" i="22" s="1"/>
  <c r="C1700" i="22" a="1"/>
  <c r="C1700" i="22" s="1"/>
  <c r="C1704" i="22" a="1"/>
  <c r="C1704" i="22" s="1"/>
  <c r="C1708" i="22" a="1"/>
  <c r="C1708" i="22" s="1"/>
  <c r="C1712" i="22" a="1"/>
  <c r="C1712" i="22" s="1"/>
  <c r="C1716" i="22" a="1"/>
  <c r="C1716" i="22" s="1"/>
  <c r="C1720" i="22" a="1"/>
  <c r="C1720" i="22" s="1"/>
  <c r="C1724" i="22" a="1"/>
  <c r="C1724" i="22" s="1"/>
  <c r="C1728" i="22" a="1"/>
  <c r="C1728" i="22" s="1"/>
  <c r="C1732" i="22" a="1"/>
  <c r="C1732" i="22" s="1"/>
  <c r="C1736" i="22" a="1"/>
  <c r="C1736" i="22" s="1"/>
  <c r="C1740" i="22" a="1"/>
  <c r="C1740" i="22" s="1"/>
  <c r="C1744" i="22" a="1"/>
  <c r="C1744" i="22" s="1"/>
  <c r="C1748" i="22" a="1"/>
  <c r="C1748" i="22" s="1"/>
  <c r="C1752" i="22" a="1"/>
  <c r="C1752" i="22" s="1"/>
  <c r="C1756" i="22" a="1"/>
  <c r="C1756" i="22" s="1"/>
  <c r="C1760" i="22" a="1"/>
  <c r="C1760" i="22" s="1"/>
  <c r="C1764" i="22" a="1"/>
  <c r="C1764" i="22" s="1"/>
  <c r="C1768" i="22" a="1"/>
  <c r="C1768" i="22" s="1"/>
  <c r="C1772" i="22" a="1"/>
  <c r="C1772" i="22" s="1"/>
  <c r="C1776" i="22" a="1"/>
  <c r="C1776" i="22" s="1"/>
  <c r="C1780" i="22" a="1"/>
  <c r="C1780" i="22" s="1"/>
  <c r="C1784" i="22" a="1"/>
  <c r="C1784" i="22" s="1"/>
  <c r="C1788" i="22" a="1"/>
  <c r="C1788" i="22" s="1"/>
  <c r="C1792" i="22" a="1"/>
  <c r="C1792" i="22" s="1"/>
  <c r="C1796" i="22" a="1"/>
  <c r="C1796" i="22" s="1"/>
  <c r="C1800" i="22" a="1"/>
  <c r="C1800" i="22" s="1"/>
  <c r="C1804" i="22" a="1"/>
  <c r="C1804" i="22" s="1"/>
  <c r="C1808" i="22" a="1"/>
  <c r="C1808" i="22" s="1"/>
  <c r="C1812" i="22" a="1"/>
  <c r="C1812" i="22" s="1"/>
  <c r="C1816" i="22" a="1"/>
  <c r="C1816" i="22" s="1"/>
  <c r="C1820" i="22" a="1"/>
  <c r="C1820" i="22" s="1"/>
  <c r="C1824" i="22" a="1"/>
  <c r="C1824" i="22" s="1"/>
  <c r="C1828" i="22" a="1"/>
  <c r="C1828" i="22" s="1"/>
  <c r="C1832" i="22" a="1"/>
  <c r="C1832" i="22" s="1"/>
  <c r="C1836" i="22" a="1"/>
  <c r="C1836" i="22" s="1"/>
  <c r="C1840" i="22" a="1"/>
  <c r="C1840" i="22" s="1"/>
  <c r="C1844" i="22" a="1"/>
  <c r="C1844" i="22" s="1"/>
  <c r="C1848" i="22" a="1"/>
  <c r="C1848" i="22" s="1"/>
  <c r="C1852" i="22" a="1"/>
  <c r="C1852" i="22" s="1"/>
  <c r="C1856" i="22" a="1"/>
  <c r="C1856" i="22" s="1"/>
  <c r="C1860" i="22" a="1"/>
  <c r="C1860" i="22" s="1"/>
  <c r="C1864" i="22" a="1"/>
  <c r="C1864" i="22" s="1"/>
  <c r="C1868" i="22" a="1"/>
  <c r="C1868" i="22" s="1"/>
  <c r="C1872" i="22" a="1"/>
  <c r="C1872" i="22" s="1"/>
  <c r="C1876" i="22" a="1"/>
  <c r="C1876" i="22" s="1"/>
  <c r="C1880" i="22" a="1"/>
  <c r="C1880" i="22" s="1"/>
  <c r="C1884" i="22" a="1"/>
  <c r="C1884" i="22" s="1"/>
  <c r="C1888" i="22" a="1"/>
  <c r="C1888" i="22" s="1"/>
  <c r="C1892" i="22" a="1"/>
  <c r="C1892" i="22" s="1"/>
  <c r="C1896" i="22" a="1"/>
  <c r="C1896" i="22" s="1"/>
  <c r="C1900" i="22" a="1"/>
  <c r="C1900" i="22" s="1"/>
  <c r="C1904" i="22" a="1"/>
  <c r="C1904" i="22" s="1"/>
  <c r="C1908" i="22" a="1"/>
  <c r="C1908" i="22" s="1"/>
  <c r="C1912" i="22" a="1"/>
  <c r="C1912" i="22" s="1"/>
  <c r="C1916" i="22" a="1"/>
  <c r="C1916" i="22" s="1"/>
  <c r="C1920" i="22" a="1"/>
  <c r="C1920" i="22" s="1"/>
  <c r="C1924" i="22" a="1"/>
  <c r="C1924" i="22" s="1"/>
  <c r="C1928" i="22" a="1"/>
  <c r="C1928" i="22" s="1"/>
  <c r="C1932" i="22" a="1"/>
  <c r="C1932" i="22" s="1"/>
  <c r="C1936" i="22" a="1"/>
  <c r="C1936" i="22" s="1"/>
  <c r="C1940" i="22" a="1"/>
  <c r="C1940" i="22" s="1"/>
  <c r="C1944" i="22" a="1"/>
  <c r="C1944" i="22" s="1"/>
  <c r="C1948" i="22" a="1"/>
  <c r="C1948" i="22" s="1"/>
  <c r="C1952" i="22" a="1"/>
  <c r="C1952" i="22" s="1"/>
  <c r="C1956" i="22" a="1"/>
  <c r="C1956" i="22" s="1"/>
  <c r="C1960" i="22" a="1"/>
  <c r="C1960" i="22" s="1"/>
  <c r="C1964" i="22" a="1"/>
  <c r="C1964" i="22" s="1"/>
  <c r="C1968" i="22" a="1"/>
  <c r="C1968" i="22" s="1"/>
  <c r="C1972" i="22" a="1"/>
  <c r="C1972" i="22" s="1"/>
  <c r="C1976" i="22" a="1"/>
  <c r="C1976" i="22" s="1"/>
  <c r="C1980" i="22" a="1"/>
  <c r="C1980" i="22" s="1"/>
  <c r="C1984" i="22" a="1"/>
  <c r="C1984" i="22" s="1"/>
  <c r="C2000" i="22" a="1"/>
  <c r="C2000" i="22" s="1"/>
  <c r="B13" i="22" a="1"/>
  <c r="B13" i="22" s="1"/>
  <c r="B27" i="22" a="1"/>
  <c r="B27" i="22" s="1"/>
  <c r="B42" i="22" a="1"/>
  <c r="B42" i="22" s="1"/>
  <c r="B56" i="22" a="1"/>
  <c r="B56" i="22" s="1"/>
  <c r="B70" i="22" a="1"/>
  <c r="B70" i="22" s="1"/>
  <c r="B84" i="22" a="1"/>
  <c r="B84" i="22" s="1"/>
  <c r="B113" i="22" a="1"/>
  <c r="B113" i="22" s="1"/>
  <c r="B127" i="22" a="1"/>
  <c r="B127" i="22" s="1"/>
  <c r="B141" i="22" a="1"/>
  <c r="B141" i="22" s="1"/>
  <c r="B155" i="22" a="1"/>
  <c r="B155" i="22" s="1"/>
  <c r="B170" i="22" a="1"/>
  <c r="B170" i="22" s="1"/>
  <c r="B183" i="22" a="1"/>
  <c r="B183" i="22" s="1"/>
  <c r="B209" i="22" a="1"/>
  <c r="B209" i="22" s="1"/>
  <c r="B221" i="22" a="1"/>
  <c r="B221" i="22" s="1"/>
  <c r="B234" i="22" a="1"/>
  <c r="B234" i="22" s="1"/>
  <c r="B247" i="22" a="1"/>
  <c r="B247" i="22" s="1"/>
  <c r="B273" i="22" a="1"/>
  <c r="B273" i="22" s="1"/>
  <c r="B277" i="22" a="1"/>
  <c r="B277" i="22" s="1"/>
  <c r="B281" i="22" a="1"/>
  <c r="B281" i="22" s="1"/>
  <c r="B287" i="22" a="1"/>
  <c r="B287" i="22" s="1"/>
  <c r="B290" i="22" a="1"/>
  <c r="B290" i="22" s="1"/>
  <c r="B293" i="22" a="1"/>
  <c r="B293" i="22" s="1"/>
  <c r="B297" i="22" a="1"/>
  <c r="B297" i="22" s="1"/>
  <c r="B303" i="22" a="1"/>
  <c r="B303" i="22" s="1"/>
  <c r="B306" i="22" a="1"/>
  <c r="B306" i="22" s="1"/>
  <c r="B309" i="22" a="1"/>
  <c r="B309" i="22" s="1"/>
  <c r="B313" i="22" a="1"/>
  <c r="B313" i="22" s="1"/>
  <c r="B320" i="22" a="1"/>
  <c r="B320" i="22" s="1"/>
  <c r="B323" i="22" a="1"/>
  <c r="B323" i="22" s="1"/>
  <c r="B326" i="22" a="1"/>
  <c r="B326" i="22" s="1"/>
  <c r="B329" i="22" a="1"/>
  <c r="B329" i="22" s="1"/>
  <c r="B336" i="22" a="1"/>
  <c r="B336" i="22" s="1"/>
  <c r="B339" i="22" a="1"/>
  <c r="B339" i="22" s="1"/>
  <c r="B342" i="22" a="1"/>
  <c r="B342" i="22" s="1"/>
  <c r="B345" i="22" a="1"/>
  <c r="B345" i="22" s="1"/>
  <c r="B352" i="22" a="1"/>
  <c r="B352" i="22" s="1"/>
  <c r="B355" i="22" a="1"/>
  <c r="B355" i="22" s="1"/>
  <c r="B358" i="22" a="1"/>
  <c r="B358" i="22" s="1"/>
  <c r="B361" i="22" a="1"/>
  <c r="B361" i="22" s="1"/>
  <c r="B368" i="22" a="1"/>
  <c r="B368" i="22" s="1"/>
  <c r="B371" i="22" a="1"/>
  <c r="B371" i="22" s="1"/>
  <c r="B374" i="22" a="1"/>
  <c r="B374" i="22" s="1"/>
  <c r="B377" i="22" a="1"/>
  <c r="B377" i="22" s="1"/>
  <c r="B384" i="22" a="1"/>
  <c r="B384" i="22" s="1"/>
  <c r="B387" i="22" a="1"/>
  <c r="B387" i="22" s="1"/>
  <c r="B390" i="22" a="1"/>
  <c r="B390" i="22" s="1"/>
  <c r="B393" i="22" a="1"/>
  <c r="B393" i="22" s="1"/>
  <c r="B400" i="22" a="1"/>
  <c r="B400" i="22" s="1"/>
  <c r="B403" i="22" a="1"/>
  <c r="B403" i="22" s="1"/>
  <c r="B406" i="22" a="1"/>
  <c r="B406" i="22" s="1"/>
  <c r="B409" i="22" a="1"/>
  <c r="B409" i="22" s="1"/>
  <c r="B416" i="22" a="1"/>
  <c r="B416" i="22" s="1"/>
  <c r="B419" i="22" a="1"/>
  <c r="B419" i="22" s="1"/>
  <c r="B422" i="22" a="1"/>
  <c r="B422" i="22" s="1"/>
  <c r="B425" i="22" a="1"/>
  <c r="B425" i="22" s="1"/>
  <c r="B432" i="22" a="1"/>
  <c r="B432" i="22" s="1"/>
  <c r="B436" i="22" a="1"/>
  <c r="B436" i="22" s="1"/>
  <c r="B439" i="22" a="1"/>
  <c r="B439" i="22" s="1"/>
  <c r="B443" i="22" a="1"/>
  <c r="B443" i="22" s="1"/>
  <c r="B446" i="22" a="1"/>
  <c r="B446" i="22" s="1"/>
  <c r="B449" i="22" a="1"/>
  <c r="B449" i="22" s="1"/>
  <c r="B455" i="22" a="1"/>
  <c r="B455" i="22" s="1"/>
  <c r="B459" i="22" a="1"/>
  <c r="B459" i="22" s="1"/>
  <c r="B466" i="22" a="1"/>
  <c r="B466" i="22" s="1"/>
  <c r="B469" i="22" a="1"/>
  <c r="B469" i="22" s="1"/>
  <c r="B472" i="22" a="1"/>
  <c r="B472" i="22" s="1"/>
  <c r="B476" i="22" a="1"/>
  <c r="B476" i="22" s="1"/>
  <c r="B482" i="22" a="1"/>
  <c r="B482" i="22" s="1"/>
  <c r="B485" i="22" a="1"/>
  <c r="B485" i="22" s="1"/>
  <c r="B488" i="22" a="1"/>
  <c r="B488" i="22" s="1"/>
  <c r="B492" i="22" a="1"/>
  <c r="B492" i="22" s="1"/>
  <c r="B498" i="22" a="1"/>
  <c r="B498" i="22" s="1"/>
  <c r="B501" i="22" a="1"/>
  <c r="B501" i="22" s="1"/>
  <c r="B504" i="22" a="1"/>
  <c r="B504" i="22" s="1"/>
  <c r="B508" i="22" a="1"/>
  <c r="B508" i="22" s="1"/>
  <c r="B514" i="22" a="1"/>
  <c r="B514" i="22" s="1"/>
  <c r="B517" i="22" a="1"/>
  <c r="B517" i="22" s="1"/>
  <c r="B520" i="22" a="1"/>
  <c r="B520" i="22" s="1"/>
  <c r="B524" i="22" a="1"/>
  <c r="B524" i="22" s="1"/>
  <c r="B530" i="22" a="1"/>
  <c r="B530" i="22" s="1"/>
  <c r="B533" i="22" a="1"/>
  <c r="B533" i="22" s="1"/>
  <c r="B536" i="22" a="1"/>
  <c r="B536" i="22" s="1"/>
  <c r="B539" i="22" a="1"/>
  <c r="B539" i="22" s="1"/>
  <c r="B543" i="22" a="1"/>
  <c r="B543" i="22" s="1"/>
  <c r="B546" i="22" a="1"/>
  <c r="B546" i="22" s="1"/>
  <c r="B550" i="22" a="1"/>
  <c r="B550" i="22" s="1"/>
  <c r="B553" i="22" a="1"/>
  <c r="B553" i="22" s="1"/>
  <c r="B556" i="22" a="1"/>
  <c r="B556" i="22" s="1"/>
  <c r="B560" i="22" a="1"/>
  <c r="B560" i="22" s="1"/>
  <c r="B563" i="22" a="1"/>
  <c r="B563" i="22" s="1"/>
  <c r="B567" i="22" a="1"/>
  <c r="B567" i="22" s="1"/>
  <c r="B570" i="22" a="1"/>
  <c r="B570" i="22" s="1"/>
  <c r="B574" i="22" a="1"/>
  <c r="B574" i="22" s="1"/>
  <c r="B577" i="22" a="1"/>
  <c r="B577" i="22" s="1"/>
  <c r="B581" i="22" a="1"/>
  <c r="B581" i="22" s="1"/>
  <c r="B588" i="22" a="1"/>
  <c r="B588" i="22" s="1"/>
  <c r="B592" i="22" a="1"/>
  <c r="B592" i="22" s="1"/>
  <c r="B595" i="22" a="1"/>
  <c r="B595" i="22" s="1"/>
  <c r="B599" i="22" a="1"/>
  <c r="B599" i="22" s="1"/>
  <c r="B602" i="22" a="1"/>
  <c r="B602" i="22" s="1"/>
  <c r="B606" i="22" a="1"/>
  <c r="B606" i="22" s="1"/>
  <c r="B609" i="22" a="1"/>
  <c r="B609" i="22" s="1"/>
  <c r="B613" i="22" a="1"/>
  <c r="B613" i="22" s="1"/>
  <c r="B620" i="22" a="1"/>
  <c r="B620" i="22" s="1"/>
  <c r="B624" i="22" a="1"/>
  <c r="B624" i="22" s="1"/>
  <c r="B627" i="22" a="1"/>
  <c r="B627" i="22" s="1"/>
  <c r="B631" i="22" a="1"/>
  <c r="B631" i="22" s="1"/>
  <c r="B634" i="22" a="1"/>
  <c r="B634" i="22" s="1"/>
  <c r="B638" i="22" a="1"/>
  <c r="B638" i="22" s="1"/>
  <c r="B641" i="22" a="1"/>
  <c r="B641" i="22" s="1"/>
  <c r="B645" i="22" a="1"/>
  <c r="B645" i="22" s="1"/>
  <c r="B652" i="22" a="1"/>
  <c r="B652" i="22" s="1"/>
  <c r="B656" i="22" a="1"/>
  <c r="B656" i="22" s="1"/>
  <c r="B659" i="22" a="1"/>
  <c r="B659" i="22" s="1"/>
  <c r="B663" i="22" a="1"/>
  <c r="B663" i="22" s="1"/>
  <c r="B666" i="22" a="1"/>
  <c r="B666" i="22" s="1"/>
  <c r="B670" i="22" a="1"/>
  <c r="B670" i="22" s="1"/>
  <c r="B673" i="22" a="1"/>
  <c r="B673" i="22" s="1"/>
  <c r="B677" i="22" a="1"/>
  <c r="B677" i="22" s="1"/>
  <c r="B684" i="22" a="1"/>
  <c r="B684" i="22" s="1"/>
  <c r="B688" i="22" a="1"/>
  <c r="B688" i="22" s="1"/>
  <c r="B691" i="22" a="1"/>
  <c r="B691" i="22" s="1"/>
  <c r="B695" i="22" a="1"/>
  <c r="B695" i="22" s="1"/>
  <c r="B698" i="22" a="1"/>
  <c r="B698" i="22" s="1"/>
  <c r="B702" i="22" a="1"/>
  <c r="B702" i="22" s="1"/>
  <c r="B705" i="22" a="1"/>
  <c r="B705" i="22" s="1"/>
  <c r="B709" i="22" a="1"/>
  <c r="B709" i="22" s="1"/>
  <c r="B716" i="22" a="1"/>
  <c r="B716" i="22" s="1"/>
  <c r="B720" i="22" a="1"/>
  <c r="B720" i="22" s="1"/>
  <c r="B723" i="22" a="1"/>
  <c r="B723" i="22" s="1"/>
  <c r="B727" i="22" a="1"/>
  <c r="B727" i="22" s="1"/>
  <c r="B730" i="22" a="1"/>
  <c r="B730" i="22" s="1"/>
  <c r="B734" i="22" a="1"/>
  <c r="B734" i="22" s="1"/>
  <c r="B740" i="22" a="1"/>
  <c r="B740" i="22" s="1"/>
  <c r="B743" i="22" a="1"/>
  <c r="B743" i="22" s="1"/>
  <c r="B746" i="22" a="1"/>
  <c r="B746" i="22" s="1"/>
  <c r="B750" i="22" a="1"/>
  <c r="B750" i="22" s="1"/>
  <c r="B755" i="22" a="1"/>
  <c r="B755" i="22" s="1"/>
  <c r="B762" i="22" a="1"/>
  <c r="B762" i="22" s="1"/>
  <c r="B765" i="22" a="1"/>
  <c r="B765" i="22" s="1"/>
  <c r="B768" i="22" a="1"/>
  <c r="B768" i="22" s="1"/>
  <c r="B771" i="22" a="1"/>
  <c r="B771" i="22" s="1"/>
  <c r="B778" i="22" a="1"/>
  <c r="B778" i="22" s="1"/>
  <c r="B781" i="22" a="1"/>
  <c r="B781" i="22" s="1"/>
  <c r="B784" i="22" a="1"/>
  <c r="B784" i="22" s="1"/>
  <c r="B787" i="22" a="1"/>
  <c r="B787" i="22" s="1"/>
  <c r="B794" i="22" a="1"/>
  <c r="B794" i="22" s="1"/>
  <c r="B797" i="22" a="1"/>
  <c r="B797" i="22" s="1"/>
  <c r="B800" i="22" a="1"/>
  <c r="B800" i="22" s="1"/>
  <c r="B803" i="22" a="1"/>
  <c r="B803" i="22" s="1"/>
  <c r="B810" i="22" a="1"/>
  <c r="B810" i="22" s="1"/>
  <c r="B813" i="22" a="1"/>
  <c r="B813" i="22" s="1"/>
  <c r="B816" i="22" a="1"/>
  <c r="B816" i="22" s="1"/>
  <c r="B820" i="22" a="1"/>
  <c r="B820" i="22" s="1"/>
  <c r="B826" i="22" a="1"/>
  <c r="B826" i="22" s="1"/>
  <c r="B829" i="22" a="1"/>
  <c r="B829" i="22" s="1"/>
  <c r="B832" i="22" a="1"/>
  <c r="B832" i="22" s="1"/>
  <c r="B836" i="22" a="1"/>
  <c r="B836" i="22" s="1"/>
  <c r="B842" i="22" a="1"/>
  <c r="B842" i="22" s="1"/>
  <c r="B845" i="22" a="1"/>
  <c r="B845" i="22" s="1"/>
  <c r="B848" i="22" a="1"/>
  <c r="B848" i="22" s="1"/>
  <c r="B852" i="22" a="1"/>
  <c r="B852" i="22" s="1"/>
  <c r="B858" i="22" a="1"/>
  <c r="B858" i="22" s="1"/>
  <c r="B861" i="22" a="1"/>
  <c r="B861" i="22" s="1"/>
  <c r="B864" i="22" a="1"/>
  <c r="B864" i="22" s="1"/>
  <c r="B868" i="22" a="1"/>
  <c r="B868" i="22" s="1"/>
  <c r="B874" i="22" a="1"/>
  <c r="B874" i="22" s="1"/>
  <c r="B877" i="22" a="1"/>
  <c r="B877" i="22" s="1"/>
  <c r="B880" i="22" a="1"/>
  <c r="B880" i="22" s="1"/>
  <c r="B884" i="22" a="1"/>
  <c r="B884" i="22" s="1"/>
  <c r="B890" i="22" a="1"/>
  <c r="B890" i="22" s="1"/>
  <c r="B893" i="22" a="1"/>
  <c r="B893" i="22" s="1"/>
  <c r="B896" i="22" a="1"/>
  <c r="B896" i="22" s="1"/>
  <c r="B900" i="22" a="1"/>
  <c r="B900" i="22" s="1"/>
  <c r="B906" i="22" a="1"/>
  <c r="B906" i="22" s="1"/>
  <c r="B909" i="22" a="1"/>
  <c r="B909" i="22" s="1"/>
  <c r="B912" i="22" a="1"/>
  <c r="B912" i="22" s="1"/>
  <c r="B916" i="22" a="1"/>
  <c r="B916" i="22" s="1"/>
  <c r="B922" i="22" a="1"/>
  <c r="B922" i="22" s="1"/>
  <c r="B925" i="22" a="1"/>
  <c r="B925" i="22" s="1"/>
  <c r="B928" i="22" a="1"/>
  <c r="B928" i="22" s="1"/>
  <c r="B932" i="22" a="1"/>
  <c r="B932" i="22" s="1"/>
  <c r="B938" i="22" a="1"/>
  <c r="B938" i="22" s="1"/>
  <c r="B941" i="22" a="1"/>
  <c r="B941" i="22" s="1"/>
  <c r="B944" i="22" a="1"/>
  <c r="B944" i="22" s="1"/>
  <c r="B948" i="22" a="1"/>
  <c r="B948" i="22" s="1"/>
  <c r="B954" i="22" a="1"/>
  <c r="B954" i="22" s="1"/>
  <c r="B957" i="22" a="1"/>
  <c r="B957" i="22" s="1"/>
  <c r="B960" i="22" a="1"/>
  <c r="B960" i="22" s="1"/>
  <c r="B964" i="22" a="1"/>
  <c r="B964" i="22" s="1"/>
  <c r="B970" i="22" a="1"/>
  <c r="B970" i="22" s="1"/>
  <c r="B973" i="22" a="1"/>
  <c r="B973" i="22" s="1"/>
  <c r="B976" i="22" a="1"/>
  <c r="B976" i="22" s="1"/>
  <c r="B980" i="22" a="1"/>
  <c r="B980" i="22" s="1"/>
  <c r="B986" i="22" a="1"/>
  <c r="B986" i="22" s="1"/>
  <c r="B989" i="22" a="1"/>
  <c r="B989" i="22" s="1"/>
  <c r="B992" i="22" a="1"/>
  <c r="B992" i="22" s="1"/>
  <c r="B996" i="22" a="1"/>
  <c r="B996" i="22" s="1"/>
  <c r="B1002" i="22" a="1"/>
  <c r="B1002" i="22" s="1"/>
  <c r="B1005" i="22" a="1"/>
  <c r="B1005" i="22" s="1"/>
  <c r="B1008" i="22" a="1"/>
  <c r="B1008" i="22" s="1"/>
  <c r="B1012" i="22" a="1"/>
  <c r="B1012" i="22" s="1"/>
  <c r="B1018" i="22" a="1"/>
  <c r="B1018" i="22" s="1"/>
  <c r="B1022" i="22" a="1"/>
  <c r="B1022" i="22" s="1"/>
  <c r="B1025" i="22" a="1"/>
  <c r="B1025" i="22" s="1"/>
  <c r="B1031" i="22" a="1"/>
  <c r="B1031" i="22" s="1"/>
  <c r="B1038" i="22" a="1"/>
  <c r="B1038" i="22" s="1"/>
  <c r="B1041" i="22" a="1"/>
  <c r="B1041" i="22" s="1"/>
  <c r="B1044" i="22" a="1"/>
  <c r="B1044" i="22" s="1"/>
  <c r="B1048" i="22" a="1"/>
  <c r="B1048" i="22" s="1"/>
  <c r="B1054" i="22" a="1"/>
  <c r="B1054" i="22" s="1"/>
  <c r="B1057" i="22" a="1"/>
  <c r="B1057" i="22" s="1"/>
  <c r="B1060" i="22" a="1"/>
  <c r="B1060" i="22" s="1"/>
  <c r="B1064" i="22" a="1"/>
  <c r="B1064" i="22" s="1"/>
  <c r="B1070" i="22" a="1"/>
  <c r="B1070" i="22" s="1"/>
  <c r="B1073" i="22" a="1"/>
  <c r="B1073" i="22" s="1"/>
  <c r="B1076" i="22" a="1"/>
  <c r="B1076" i="22" s="1"/>
  <c r="B1080" i="22" a="1"/>
  <c r="B1080" i="22" s="1"/>
  <c r="B1086" i="22" a="1"/>
  <c r="B1086" i="22" s="1"/>
  <c r="B1089" i="22" a="1"/>
  <c r="B1089" i="22" s="1"/>
  <c r="B1092" i="22" a="1"/>
  <c r="B1092" i="22" s="1"/>
  <c r="B1096" i="22" a="1"/>
  <c r="B1096" i="22" s="1"/>
  <c r="B1102" i="22" a="1"/>
  <c r="B1102" i="22" s="1"/>
  <c r="B1105" i="22" a="1"/>
  <c r="B1105" i="22" s="1"/>
  <c r="B1108" i="22" a="1"/>
  <c r="B1108" i="22" s="1"/>
  <c r="B1112" i="22" a="1"/>
  <c r="B1112" i="22" s="1"/>
  <c r="B1118" i="22" a="1"/>
  <c r="B1118" i="22" s="1"/>
  <c r="B1121" i="22" a="1"/>
  <c r="B1121" i="22" s="1"/>
  <c r="B1124" i="22" a="1"/>
  <c r="B1124" i="22" s="1"/>
  <c r="B1128" i="22" a="1"/>
  <c r="B1128" i="22" s="1"/>
  <c r="B1132" i="22" a="1"/>
  <c r="B1132" i="22" s="1"/>
  <c r="B1136" i="22" a="1"/>
  <c r="B1136" i="22" s="1"/>
  <c r="B1139" i="22" a="1"/>
  <c r="B1139" i="22" s="1"/>
  <c r="B1143" i="22" a="1"/>
  <c r="B1143" i="22" s="1"/>
  <c r="B1146" i="22" a="1"/>
  <c r="B1146" i="22" s="1"/>
  <c r="B1150" i="22" a="1"/>
  <c r="B1150" i="22" s="1"/>
  <c r="B1153" i="22" a="1"/>
  <c r="B1153" i="22" s="1"/>
  <c r="B1156" i="22" a="1"/>
  <c r="B1156" i="22" s="1"/>
  <c r="B1160" i="22" a="1"/>
  <c r="B1160" i="22" s="1"/>
  <c r="B1163" i="22" a="1"/>
  <c r="B1163" i="22" s="1"/>
  <c r="B1167" i="22" a="1"/>
  <c r="B1167" i="22" s="1"/>
  <c r="B1174" i="22" a="1"/>
  <c r="B1174" i="22" s="1"/>
  <c r="B1178" i="22" a="1"/>
  <c r="B1178" i="22" s="1"/>
  <c r="B1181" i="22" a="1"/>
  <c r="B1181" i="22" s="1"/>
  <c r="B1185" i="22" a="1"/>
  <c r="B1185" i="22" s="1"/>
  <c r="B1188" i="22" a="1"/>
  <c r="B1188" i="22" s="1"/>
  <c r="B1192" i="22" a="1"/>
  <c r="B1192" i="22" s="1"/>
  <c r="B1195" i="22" a="1"/>
  <c r="B1195" i="22" s="1"/>
  <c r="B1199" i="22" a="1"/>
  <c r="B1199" i="22" s="1"/>
  <c r="B1206" i="22" a="1"/>
  <c r="B1206" i="22" s="1"/>
  <c r="B1210" i="22" a="1"/>
  <c r="B1210" i="22" s="1"/>
  <c r="B1213" i="22" a="1"/>
  <c r="B1213" i="22" s="1"/>
  <c r="B1217" i="22" a="1"/>
  <c r="B1217" i="22" s="1"/>
  <c r="B1220" i="22" a="1"/>
  <c r="B1220" i="22" s="1"/>
  <c r="B1224" i="22" a="1"/>
  <c r="B1224" i="22" s="1"/>
  <c r="B1227" i="22" a="1"/>
  <c r="B1227" i="22" s="1"/>
  <c r="B1231" i="22" a="1"/>
  <c r="B1231" i="22" s="1"/>
  <c r="B1238" i="22" a="1"/>
  <c r="B1238" i="22" s="1"/>
  <c r="B1242" i="22" a="1"/>
  <c r="B1242" i="22" s="1"/>
  <c r="B1245" i="22" a="1"/>
  <c r="B1245" i="22" s="1"/>
  <c r="B1249" i="22" a="1"/>
  <c r="B1249" i="22" s="1"/>
  <c r="B1252" i="22" a="1"/>
  <c r="B1252" i="22" s="1"/>
  <c r="B1256" i="22" a="1"/>
  <c r="B1256" i="22" s="1"/>
  <c r="B1259" i="22" a="1"/>
  <c r="B1259" i="22" s="1"/>
  <c r="B1263" i="22" a="1"/>
  <c r="B1263" i="22" s="1"/>
  <c r="B1270" i="22" a="1"/>
  <c r="B1270" i="22" s="1"/>
  <c r="B1274" i="22" a="1"/>
  <c r="B1274" i="22" s="1"/>
  <c r="B1277" i="22" a="1"/>
  <c r="B1277" i="22" s="1"/>
  <c r="B1281" i="22" a="1"/>
  <c r="B1281" i="22" s="1"/>
  <c r="B1284" i="22" a="1"/>
  <c r="B1284" i="22" s="1"/>
  <c r="B1287" i="22" a="1"/>
  <c r="B1287" i="22" s="1"/>
  <c r="B1294" i="22" a="1"/>
  <c r="B1294" i="22" s="1"/>
  <c r="B1297" i="22" a="1"/>
  <c r="B1297" i="22" s="1"/>
  <c r="B1300" i="22" a="1"/>
  <c r="B1300" i="22" s="1"/>
  <c r="B1303" i="22" a="1"/>
  <c r="B1303" i="22" s="1"/>
  <c r="B1313" i="22" a="1"/>
  <c r="B1313" i="22" s="1"/>
  <c r="B1316" i="22" a="1"/>
  <c r="B1316" i="22" s="1"/>
  <c r="B1319" i="22" a="1"/>
  <c r="B1319" i="22" s="1"/>
  <c r="B1323" i="22" a="1"/>
  <c r="B1323" i="22" s="1"/>
  <c r="B1326" i="22" a="1"/>
  <c r="B1326" i="22" s="1"/>
  <c r="B1330" i="22" a="1"/>
  <c r="B1330" i="22" s="1"/>
  <c r="C1988" i="22" a="1"/>
  <c r="C1988" i="22" s="1"/>
  <c r="C2004" i="22" a="1"/>
  <c r="C2004" i="22" s="1"/>
  <c r="B17" i="22" a="1"/>
  <c r="B17" i="22" s="1"/>
  <c r="B31" i="22" a="1"/>
  <c r="B31" i="22" s="1"/>
  <c r="B45" i="22" a="1"/>
  <c r="B45" i="22" s="1"/>
  <c r="B59" i="22" a="1"/>
  <c r="B59" i="22" s="1"/>
  <c r="B74" i="22" a="1"/>
  <c r="B74" i="22" s="1"/>
  <c r="B88" i="22" a="1"/>
  <c r="B88" i="22" s="1"/>
  <c r="B102" i="22" a="1"/>
  <c r="B102" i="22" s="1"/>
  <c r="B116" i="22" a="1"/>
  <c r="B116" i="22" s="1"/>
  <c r="B145" i="22" a="1"/>
  <c r="B145" i="22" s="1"/>
  <c r="B159" i="22" a="1"/>
  <c r="B159" i="22" s="1"/>
  <c r="B173" i="22" a="1"/>
  <c r="B173" i="22" s="1"/>
  <c r="B186" i="22" a="1"/>
  <c r="B186" i="22" s="1"/>
  <c r="B199" i="22" a="1"/>
  <c r="B199" i="22" s="1"/>
  <c r="B225" i="22" a="1"/>
  <c r="B225" i="22" s="1"/>
  <c r="B237" i="22" a="1"/>
  <c r="B237" i="22" s="1"/>
  <c r="B250" i="22" a="1"/>
  <c r="B250" i="22" s="1"/>
  <c r="B263" i="22" a="1"/>
  <c r="B263" i="22" s="1"/>
  <c r="B278" i="22" a="1"/>
  <c r="B278" i="22" s="1"/>
  <c r="B284" i="22" a="1"/>
  <c r="B284" i="22" s="1"/>
  <c r="B288" i="22" a="1"/>
  <c r="B288" i="22" s="1"/>
  <c r="B291" i="22" a="1"/>
  <c r="B291" i="22" s="1"/>
  <c r="B294" i="22" a="1"/>
  <c r="B294" i="22" s="1"/>
  <c r="B300" i="22" a="1"/>
  <c r="B300" i="22" s="1"/>
  <c r="B304" i="22" a="1"/>
  <c r="B304" i="22" s="1"/>
  <c r="B307" i="22" a="1"/>
  <c r="B307" i="22" s="1"/>
  <c r="B310" i="22" a="1"/>
  <c r="B310" i="22" s="1"/>
  <c r="B314" i="22" a="1"/>
  <c r="B314" i="22" s="1"/>
  <c r="B317" i="22" a="1"/>
  <c r="B317" i="22" s="1"/>
  <c r="B324" i="22" a="1"/>
  <c r="B324" i="22" s="1"/>
  <c r="B327" i="22" a="1"/>
  <c r="B327" i="22" s="1"/>
  <c r="B330" i="22" a="1"/>
  <c r="B330" i="22" s="1"/>
  <c r="B333" i="22" a="1"/>
  <c r="B333" i="22" s="1"/>
  <c r="B340" i="22" a="1"/>
  <c r="B340" i="22" s="1"/>
  <c r="B343" i="22" a="1"/>
  <c r="B343" i="22" s="1"/>
  <c r="B346" i="22" a="1"/>
  <c r="B346" i="22" s="1"/>
  <c r="B349" i="22" a="1"/>
  <c r="B349" i="22" s="1"/>
  <c r="B356" i="22" a="1"/>
  <c r="B356" i="22" s="1"/>
  <c r="B359" i="22" a="1"/>
  <c r="B359" i="22" s="1"/>
  <c r="B362" i="22" a="1"/>
  <c r="B362" i="22" s="1"/>
  <c r="B365" i="22" a="1"/>
  <c r="B365" i="22" s="1"/>
  <c r="B372" i="22" a="1"/>
  <c r="B372" i="22" s="1"/>
  <c r="B375" i="22" a="1"/>
  <c r="B375" i="22" s="1"/>
  <c r="B378" i="22" a="1"/>
  <c r="B378" i="22" s="1"/>
  <c r="B381" i="22" a="1"/>
  <c r="B381" i="22" s="1"/>
  <c r="B388" i="22" a="1"/>
  <c r="B388" i="22" s="1"/>
  <c r="B391" i="22" a="1"/>
  <c r="B391" i="22" s="1"/>
  <c r="B394" i="22" a="1"/>
  <c r="B394" i="22" s="1"/>
  <c r="B397" i="22" a="1"/>
  <c r="B397" i="22" s="1"/>
  <c r="B404" i="22" a="1"/>
  <c r="B404" i="22" s="1"/>
  <c r="B407" i="22" a="1"/>
  <c r="B407" i="22" s="1"/>
  <c r="B410" i="22" a="1"/>
  <c r="B410" i="22" s="1"/>
  <c r="B413" i="22" a="1"/>
  <c r="B413" i="22" s="1"/>
  <c r="B420" i="22" a="1"/>
  <c r="B420" i="22" s="1"/>
  <c r="B423" i="22" a="1"/>
  <c r="B423" i="22" s="1"/>
  <c r="B426" i="22" a="1"/>
  <c r="B426" i="22" s="1"/>
  <c r="B429" i="22" a="1"/>
  <c r="B429" i="22" s="1"/>
  <c r="B433" i="22" a="1"/>
  <c r="B433" i="22" s="1"/>
  <c r="B437" i="22" a="1"/>
  <c r="B437" i="22" s="1"/>
  <c r="B440" i="22" a="1"/>
  <c r="B440" i="22" s="1"/>
  <c r="B444" i="22" a="1"/>
  <c r="B444" i="22" s="1"/>
  <c r="B450" i="22" a="1"/>
  <c r="B450" i="22" s="1"/>
  <c r="B453" i="22" a="1"/>
  <c r="B453" i="22" s="1"/>
  <c r="B456" i="22" a="1"/>
  <c r="B456" i="22" s="1"/>
  <c r="B460" i="22" a="1"/>
  <c r="B460" i="22" s="1"/>
  <c r="B463" i="22" a="1"/>
  <c r="B463" i="22" s="1"/>
  <c r="B467" i="22" a="1"/>
  <c r="B467" i="22" s="1"/>
  <c r="B470" i="22" a="1"/>
  <c r="B470" i="22" s="1"/>
  <c r="B473" i="22" a="1"/>
  <c r="B473" i="22" s="1"/>
  <c r="B479" i="22" a="1"/>
  <c r="B479" i="22" s="1"/>
  <c r="B483" i="22" a="1"/>
  <c r="B483" i="22" s="1"/>
  <c r="B486" i="22" a="1"/>
  <c r="B486" i="22" s="1"/>
  <c r="B489" i="22" a="1"/>
  <c r="B489" i="22" s="1"/>
  <c r="B495" i="22" a="1"/>
  <c r="B495" i="22" s="1"/>
  <c r="B499" i="22" a="1"/>
  <c r="B499" i="22" s="1"/>
  <c r="B502" i="22" a="1"/>
  <c r="B502" i="22" s="1"/>
  <c r="B505" i="22" a="1"/>
  <c r="B505" i="22" s="1"/>
  <c r="B511" i="22" a="1"/>
  <c r="B511" i="22" s="1"/>
  <c r="B515" i="22" a="1"/>
  <c r="B515" i="22" s="1"/>
  <c r="B518" i="22" a="1"/>
  <c r="B518" i="22" s="1"/>
  <c r="B521" i="22" a="1"/>
  <c r="B521" i="22" s="1"/>
  <c r="B527" i="22" a="1"/>
  <c r="B527" i="22" s="1"/>
  <c r="B531" i="22" a="1"/>
  <c r="B531" i="22" s="1"/>
  <c r="B534" i="22" a="1"/>
  <c r="B534" i="22" s="1"/>
  <c r="B537" i="22" a="1"/>
  <c r="B537" i="22" s="1"/>
  <c r="B540" i="22" a="1"/>
  <c r="B540" i="22" s="1"/>
  <c r="B544" i="22" a="1"/>
  <c r="B544" i="22" s="1"/>
  <c r="B547" i="22" a="1"/>
  <c r="B547" i="22" s="1"/>
  <c r="B551" i="22" a="1"/>
  <c r="B551" i="22" s="1"/>
  <c r="B554" i="22" a="1"/>
  <c r="B554" i="22" s="1"/>
  <c r="B557" i="22" a="1"/>
  <c r="B557" i="22" s="1"/>
  <c r="B564" i="22" a="1"/>
  <c r="B564" i="22" s="1"/>
  <c r="B568" i="22" a="1"/>
  <c r="B568" i="22" s="1"/>
  <c r="B571" i="22" a="1"/>
  <c r="B571" i="22" s="1"/>
  <c r="B575" i="22" a="1"/>
  <c r="B575" i="22" s="1"/>
  <c r="B578" i="22" a="1"/>
  <c r="B578" i="22" s="1"/>
  <c r="B582" i="22" a="1"/>
  <c r="B582" i="22" s="1"/>
  <c r="B585" i="22" a="1"/>
  <c r="B585" i="22" s="1"/>
  <c r="B589" i="22" a="1"/>
  <c r="B589" i="22" s="1"/>
  <c r="B596" i="22" a="1"/>
  <c r="B596" i="22" s="1"/>
  <c r="B600" i="22" a="1"/>
  <c r="B600" i="22" s="1"/>
  <c r="B603" i="22" a="1"/>
  <c r="B603" i="22" s="1"/>
  <c r="B607" i="22" a="1"/>
  <c r="B607" i="22" s="1"/>
  <c r="B610" i="22" a="1"/>
  <c r="B610" i="22" s="1"/>
  <c r="B614" i="22" a="1"/>
  <c r="B614" i="22" s="1"/>
  <c r="B617" i="22" a="1"/>
  <c r="B617" i="22" s="1"/>
  <c r="B621" i="22" a="1"/>
  <c r="B621" i="22" s="1"/>
  <c r="B628" i="22" a="1"/>
  <c r="B628" i="22" s="1"/>
  <c r="B632" i="22" a="1"/>
  <c r="B632" i="22" s="1"/>
  <c r="B635" i="22" a="1"/>
  <c r="B635" i="22" s="1"/>
  <c r="B639" i="22" a="1"/>
  <c r="B639" i="22" s="1"/>
  <c r="B642" i="22" a="1"/>
  <c r="B642" i="22" s="1"/>
  <c r="B646" i="22" a="1"/>
  <c r="B646" i="22" s="1"/>
  <c r="B649" i="22" a="1"/>
  <c r="B649" i="22" s="1"/>
  <c r="B653" i="22" a="1"/>
  <c r="B653" i="22" s="1"/>
  <c r="B660" i="22" a="1"/>
  <c r="B660" i="22" s="1"/>
  <c r="B664" i="22" a="1"/>
  <c r="B664" i="22" s="1"/>
  <c r="B667" i="22" a="1"/>
  <c r="B667" i="22" s="1"/>
  <c r="B671" i="22" a="1"/>
  <c r="B671" i="22" s="1"/>
  <c r="B674" i="22" a="1"/>
  <c r="B674" i="22" s="1"/>
  <c r="B678" i="22" a="1"/>
  <c r="B678" i="22" s="1"/>
  <c r="B681" i="22" a="1"/>
  <c r="B681" i="22" s="1"/>
  <c r="B685" i="22" a="1"/>
  <c r="B685" i="22" s="1"/>
  <c r="B692" i="22" a="1"/>
  <c r="B692" i="22" s="1"/>
  <c r="B696" i="22" a="1"/>
  <c r="B696" i="22" s="1"/>
  <c r="B699" i="22" a="1"/>
  <c r="B699" i="22" s="1"/>
  <c r="B703" i="22" a="1"/>
  <c r="B703" i="22" s="1"/>
  <c r="B706" i="22" a="1"/>
  <c r="B706" i="22" s="1"/>
  <c r="B710" i="22" a="1"/>
  <c r="B710" i="22" s="1"/>
  <c r="B713" i="22" a="1"/>
  <c r="B713" i="22" s="1"/>
  <c r="B717" i="22" a="1"/>
  <c r="B717" i="22" s="1"/>
  <c r="B724" i="22" a="1"/>
  <c r="B724" i="22" s="1"/>
  <c r="B728" i="22" a="1"/>
  <c r="B728" i="22" s="1"/>
  <c r="B731" i="22" a="1"/>
  <c r="B731" i="22" s="1"/>
  <c r="B737" i="22" a="1"/>
  <c r="B737" i="22" s="1"/>
  <c r="B741" i="22" a="1"/>
  <c r="B741" i="22" s="1"/>
  <c r="B744" i="22" a="1"/>
  <c r="B744" i="22" s="1"/>
  <c r="B747" i="22" a="1"/>
  <c r="B747" i="22" s="1"/>
  <c r="B753" i="22" a="1"/>
  <c r="B753" i="22" s="1"/>
  <c r="B756" i="22" a="1"/>
  <c r="B756" i="22" s="1"/>
  <c r="B759" i="22" a="1"/>
  <c r="B759" i="22" s="1"/>
  <c r="B766" i="22" a="1"/>
  <c r="B766" i="22" s="1"/>
  <c r="B769" i="22" a="1"/>
  <c r="B769" i="22" s="1"/>
  <c r="B772" i="22" a="1"/>
  <c r="B772" i="22" s="1"/>
  <c r="B775" i="22" a="1"/>
  <c r="B775" i="22" s="1"/>
  <c r="B782" i="22" a="1"/>
  <c r="B782" i="22" s="1"/>
  <c r="B785" i="22" a="1"/>
  <c r="B785" i="22" s="1"/>
  <c r="B788" i="22" a="1"/>
  <c r="B788" i="22" s="1"/>
  <c r="B791" i="22" a="1"/>
  <c r="B791" i="22" s="1"/>
  <c r="B798" i="22" a="1"/>
  <c r="B798" i="22" s="1"/>
  <c r="B801" i="22" a="1"/>
  <c r="B801" i="22" s="1"/>
  <c r="B804" i="22" a="1"/>
  <c r="B804" i="22" s="1"/>
  <c r="B807" i="22" a="1"/>
  <c r="B807" i="22" s="1"/>
  <c r="B814" i="22" a="1"/>
  <c r="B814" i="22" s="1"/>
  <c r="B817" i="22" a="1"/>
  <c r="B817" i="22" s="1"/>
  <c r="B823" i="22" a="1"/>
  <c r="B823" i="22" s="1"/>
  <c r="B827" i="22" a="1"/>
  <c r="B827" i="22" s="1"/>
  <c r="B830" i="22" a="1"/>
  <c r="B830" i="22" s="1"/>
  <c r="B833" i="22" a="1"/>
  <c r="B833" i="22" s="1"/>
  <c r="B839" i="22" a="1"/>
  <c r="B839" i="22" s="1"/>
  <c r="B843" i="22" a="1"/>
  <c r="B843" i="22" s="1"/>
  <c r="B846" i="22" a="1"/>
  <c r="B846" i="22" s="1"/>
  <c r="B849" i="22" a="1"/>
  <c r="B849" i="22" s="1"/>
  <c r="B855" i="22" a="1"/>
  <c r="B855" i="22" s="1"/>
  <c r="B859" i="22" a="1"/>
  <c r="B859" i="22" s="1"/>
  <c r="B862" i="22" a="1"/>
  <c r="B862" i="22" s="1"/>
  <c r="B865" i="22" a="1"/>
  <c r="B865" i="22" s="1"/>
  <c r="B871" i="22" a="1"/>
  <c r="B871" i="22" s="1"/>
  <c r="B875" i="22" a="1"/>
  <c r="B875" i="22" s="1"/>
  <c r="B878" i="22" a="1"/>
  <c r="B878" i="22" s="1"/>
  <c r="B881" i="22" a="1"/>
  <c r="B881" i="22" s="1"/>
  <c r="B887" i="22" a="1"/>
  <c r="B887" i="22" s="1"/>
  <c r="B891" i="22" a="1"/>
  <c r="B891" i="22" s="1"/>
  <c r="B894" i="22" a="1"/>
  <c r="B894" i="22" s="1"/>
  <c r="B897" i="22" a="1"/>
  <c r="B897" i="22" s="1"/>
  <c r="B903" i="22" a="1"/>
  <c r="B903" i="22" s="1"/>
  <c r="B907" i="22" a="1"/>
  <c r="B907" i="22" s="1"/>
  <c r="B910" i="22" a="1"/>
  <c r="B910" i="22" s="1"/>
  <c r="B913" i="22" a="1"/>
  <c r="B913" i="22" s="1"/>
  <c r="B919" i="22" a="1"/>
  <c r="B919" i="22" s="1"/>
  <c r="B923" i="22" a="1"/>
  <c r="B923" i="22" s="1"/>
  <c r="B926" i="22" a="1"/>
  <c r="B926" i="22" s="1"/>
  <c r="B929" i="22" a="1"/>
  <c r="B929" i="22" s="1"/>
  <c r="B935" i="22" a="1"/>
  <c r="B935" i="22" s="1"/>
  <c r="B939" i="22" a="1"/>
  <c r="B939" i="22" s="1"/>
  <c r="B942" i="22" a="1"/>
  <c r="B942" i="22" s="1"/>
  <c r="B945" i="22" a="1"/>
  <c r="B945" i="22" s="1"/>
  <c r="B951" i="22" a="1"/>
  <c r="B951" i="22" s="1"/>
  <c r="B955" i="22" a="1"/>
  <c r="B955" i="22" s="1"/>
  <c r="B958" i="22" a="1"/>
  <c r="B958" i="22" s="1"/>
  <c r="B961" i="22" a="1"/>
  <c r="B961" i="22" s="1"/>
  <c r="B967" i="22" a="1"/>
  <c r="B967" i="22" s="1"/>
  <c r="B971" i="22" a="1"/>
  <c r="B971" i="22" s="1"/>
  <c r="B974" i="22" a="1"/>
  <c r="B974" i="22" s="1"/>
  <c r="B977" i="22" a="1"/>
  <c r="B977" i="22" s="1"/>
  <c r="B983" i="22" a="1"/>
  <c r="B983" i="22" s="1"/>
  <c r="B987" i="22" a="1"/>
  <c r="B987" i="22" s="1"/>
  <c r="B990" i="22" a="1"/>
  <c r="B990" i="22" s="1"/>
  <c r="B993" i="22" a="1"/>
  <c r="B993" i="22" s="1"/>
  <c r="B999" i="22" a="1"/>
  <c r="B999" i="22" s="1"/>
  <c r="B1003" i="22" a="1"/>
  <c r="B1003" i="22" s="1"/>
  <c r="B1006" i="22" a="1"/>
  <c r="B1006" i="22" s="1"/>
  <c r="B1009" i="22" a="1"/>
  <c r="B1009" i="22" s="1"/>
  <c r="B1015" i="22" a="1"/>
  <c r="B1015" i="22" s="1"/>
  <c r="B1019" i="22" a="1"/>
  <c r="B1019" i="22" s="1"/>
  <c r="B1026" i="22" a="1"/>
  <c r="B1026" i="22" s="1"/>
  <c r="B1029" i="22" a="1"/>
  <c r="B1029" i="22" s="1"/>
  <c r="B1032" i="22" a="1"/>
  <c r="B1032" i="22" s="1"/>
  <c r="B1035" i="22" a="1"/>
  <c r="B1035" i="22" s="1"/>
  <c r="B1039" i="22" a="1"/>
  <c r="B1039" i="22" s="1"/>
  <c r="B1042" i="22" a="1"/>
  <c r="B1042" i="22" s="1"/>
  <c r="B1045" i="22" a="1"/>
  <c r="B1045" i="22" s="1"/>
  <c r="B1051" i="22" a="1"/>
  <c r="B1051" i="22" s="1"/>
  <c r="B1055" i="22" a="1"/>
  <c r="B1055" i="22" s="1"/>
  <c r="B1058" i="22" a="1"/>
  <c r="B1058" i="22" s="1"/>
  <c r="B1061" i="22" a="1"/>
  <c r="B1061" i="22" s="1"/>
  <c r="B1067" i="22" a="1"/>
  <c r="B1067" i="22" s="1"/>
  <c r="B1071" i="22" a="1"/>
  <c r="B1071" i="22" s="1"/>
  <c r="B1074" i="22" a="1"/>
  <c r="B1074" i="22" s="1"/>
  <c r="B1077" i="22" a="1"/>
  <c r="B1077" i="22" s="1"/>
  <c r="B1083" i="22" a="1"/>
  <c r="B1083" i="22" s="1"/>
  <c r="B1087" i="22" a="1"/>
  <c r="B1087" i="22" s="1"/>
  <c r="B1090" i="22" a="1"/>
  <c r="B1090" i="22" s="1"/>
  <c r="B1093" i="22" a="1"/>
  <c r="B1093" i="22" s="1"/>
  <c r="B1099" i="22" a="1"/>
  <c r="B1099" i="22" s="1"/>
  <c r="B1103" i="22" a="1"/>
  <c r="B1103" i="22" s="1"/>
  <c r="B1106" i="22" a="1"/>
  <c r="B1106" i="22" s="1"/>
  <c r="B1109" i="22" a="1"/>
  <c r="B1109" i="22" s="1"/>
  <c r="B1115" i="22" a="1"/>
  <c r="B1115" i="22" s="1"/>
  <c r="B1119" i="22" a="1"/>
  <c r="B1119" i="22" s="1"/>
  <c r="B1122" i="22" a="1"/>
  <c r="B1122" i="22" s="1"/>
  <c r="B1125" i="22" a="1"/>
  <c r="B1125" i="22" s="1"/>
  <c r="B1129" i="22" a="1"/>
  <c r="B1129" i="22" s="1"/>
  <c r="B1133" i="22" a="1"/>
  <c r="B1133" i="22" s="1"/>
  <c r="B1140" i="22" a="1"/>
  <c r="B1140" i="22" s="1"/>
  <c r="B1144" i="22" a="1"/>
  <c r="B1144" i="22" s="1"/>
  <c r="B1147" i="22" a="1"/>
  <c r="B1147" i="22" s="1"/>
  <c r="B1151" i="22" a="1"/>
  <c r="B1151" i="22" s="1"/>
  <c r="B1154" i="22" a="1"/>
  <c r="B1154" i="22" s="1"/>
  <c r="B1157" i="22" a="1"/>
  <c r="B1157" i="22" s="1"/>
  <c r="B1161" i="22" a="1"/>
  <c r="B1161" i="22" s="1"/>
  <c r="B1164" i="22" a="1"/>
  <c r="B1164" i="22" s="1"/>
  <c r="B1168" i="22" a="1"/>
  <c r="B1168" i="22" s="1"/>
  <c r="B1171" i="22" a="1"/>
  <c r="B1171" i="22" s="1"/>
  <c r="B1175" i="22" a="1"/>
  <c r="B1175" i="22" s="1"/>
  <c r="B1182" i="22" a="1"/>
  <c r="B1182" i="22" s="1"/>
  <c r="B1186" i="22" a="1"/>
  <c r="B1186" i="22" s="1"/>
  <c r="B1189" i="22" a="1"/>
  <c r="B1189" i="22" s="1"/>
  <c r="B1193" i="22" a="1"/>
  <c r="B1193" i="22" s="1"/>
  <c r="B1196" i="22" a="1"/>
  <c r="B1196" i="22" s="1"/>
  <c r="B1200" i="22" a="1"/>
  <c r="B1200" i="22" s="1"/>
  <c r="B1203" i="22" a="1"/>
  <c r="B1203" i="22" s="1"/>
  <c r="B1207" i="22" a="1"/>
  <c r="B1207" i="22" s="1"/>
  <c r="B1214" i="22" a="1"/>
  <c r="B1214" i="22" s="1"/>
  <c r="B1218" i="22" a="1"/>
  <c r="B1218" i="22" s="1"/>
  <c r="B1221" i="22" a="1"/>
  <c r="B1221" i="22" s="1"/>
  <c r="B1225" i="22" a="1"/>
  <c r="B1225" i="22" s="1"/>
  <c r="B1228" i="22" a="1"/>
  <c r="B1228" i="22" s="1"/>
  <c r="B1232" i="22" a="1"/>
  <c r="B1232" i="22" s="1"/>
  <c r="B1235" i="22" a="1"/>
  <c r="B1235" i="22" s="1"/>
  <c r="B1239" i="22" a="1"/>
  <c r="B1239" i="22" s="1"/>
  <c r="B1246" i="22" a="1"/>
  <c r="B1246" i="22" s="1"/>
  <c r="B1250" i="22" a="1"/>
  <c r="B1250" i="22" s="1"/>
  <c r="B1253" i="22" a="1"/>
  <c r="B1253" i="22" s="1"/>
  <c r="B1257" i="22" a="1"/>
  <c r="B1257" i="22" s="1"/>
  <c r="B1260" i="22" a="1"/>
  <c r="B1260" i="22" s="1"/>
  <c r="B1264" i="22" a="1"/>
  <c r="B1264" i="22" s="1"/>
  <c r="B1267" i="22" a="1"/>
  <c r="B1267" i="22" s="1"/>
  <c r="B1271" i="22" a="1"/>
  <c r="B1271" i="22" s="1"/>
  <c r="B1278" i="22" a="1"/>
  <c r="B1278" i="22" s="1"/>
  <c r="B1282" i="22" a="1"/>
  <c r="B1282" i="22" s="1"/>
  <c r="B1285" i="22" a="1"/>
  <c r="B1285" i="22" s="1"/>
  <c r="B1288" i="22" a="1"/>
  <c r="B1288" i="22" s="1"/>
  <c r="B1291" i="22" a="1"/>
  <c r="B1291" i="22" s="1"/>
  <c r="B1298" i="22" a="1"/>
  <c r="B1298" i="22" s="1"/>
  <c r="B1301" i="22" a="1"/>
  <c r="B1301" i="22" s="1"/>
  <c r="B1304" i="22" a="1"/>
  <c r="B1304" i="22" s="1"/>
  <c r="B1307" i="22" a="1"/>
  <c r="B1307" i="22" s="1"/>
  <c r="B1309" i="22" a="1"/>
  <c r="B1309" i="22" s="1"/>
  <c r="B1311" i="22" a="1"/>
  <c r="B1311" i="22" s="1"/>
  <c r="B1314" i="22" a="1"/>
  <c r="B1314" i="22" s="1"/>
  <c r="B1317" i="22" a="1"/>
  <c r="B1317" i="22" s="1"/>
  <c r="B1320" i="22" a="1"/>
  <c r="B1320" i="22" s="1"/>
  <c r="B1327" i="22" a="1"/>
  <c r="B1327" i="22" s="1"/>
  <c r="B1331" i="22" a="1"/>
  <c r="B1331" i="22" s="1"/>
  <c r="B1334" i="22" a="1"/>
  <c r="B1334" i="22" s="1"/>
  <c r="C1992" i="22" a="1"/>
  <c r="C1992" i="22" s="1"/>
  <c r="C2008" i="22" a="1"/>
  <c r="C2008" i="22" s="1"/>
  <c r="B20" i="22" a="1"/>
  <c r="B20" i="22" s="1"/>
  <c r="B49" i="22" a="1"/>
  <c r="B49" i="22" s="1"/>
  <c r="B63" i="22" a="1"/>
  <c r="B63" i="22" s="1"/>
  <c r="B77" i="22" a="1"/>
  <c r="B77" i="22" s="1"/>
  <c r="B91" i="22" a="1"/>
  <c r="B91" i="22" s="1"/>
  <c r="B106" i="22" a="1"/>
  <c r="B106" i="22" s="1"/>
  <c r="B120" i="22" a="1"/>
  <c r="B120" i="22" s="1"/>
  <c r="B134" i="22" a="1"/>
  <c r="B134" i="22" s="1"/>
  <c r="B148" i="22" a="1"/>
  <c r="B148" i="22" s="1"/>
  <c r="B189" i="22" a="1"/>
  <c r="B189" i="22" s="1"/>
  <c r="B202" i="22" a="1"/>
  <c r="B202" i="22" s="1"/>
  <c r="B215" i="22" a="1"/>
  <c r="B215" i="22" s="1"/>
  <c r="B241" i="22" a="1"/>
  <c r="B241" i="22" s="1"/>
  <c r="B253" i="22" a="1"/>
  <c r="B253" i="22" s="1"/>
  <c r="B266" i="22" a="1"/>
  <c r="B266" i="22" s="1"/>
  <c r="B279" i="22" a="1"/>
  <c r="B279" i="22" s="1"/>
  <c r="B282" i="22" a="1"/>
  <c r="B282" i="22" s="1"/>
  <c r="B285" i="22" a="1"/>
  <c r="B285" i="22" s="1"/>
  <c r="B289" i="22" a="1"/>
  <c r="B289" i="22" s="1"/>
  <c r="B295" i="22" a="1"/>
  <c r="B295" i="22" s="1"/>
  <c r="B298" i="22" a="1"/>
  <c r="B298" i="22" s="1"/>
  <c r="B301" i="22" a="1"/>
  <c r="B301" i="22" s="1"/>
  <c r="B305" i="22" a="1"/>
  <c r="B305" i="22" s="1"/>
  <c r="B311" i="22" a="1"/>
  <c r="B311" i="22" s="1"/>
  <c r="B315" i="22" a="1"/>
  <c r="B315" i="22" s="1"/>
  <c r="B318" i="22" a="1"/>
  <c r="B318" i="22" s="1"/>
  <c r="B321" i="22" a="1"/>
  <c r="B321" i="22" s="1"/>
  <c r="B328" i="22" a="1"/>
  <c r="B328" i="22" s="1"/>
  <c r="B331" i="22" a="1"/>
  <c r="B331" i="22" s="1"/>
  <c r="B334" i="22" a="1"/>
  <c r="B334" i="22" s="1"/>
  <c r="B337" i="22" a="1"/>
  <c r="B337" i="22" s="1"/>
  <c r="B344" i="22" a="1"/>
  <c r="B344" i="22" s="1"/>
  <c r="B347" i="22" a="1"/>
  <c r="B347" i="22" s="1"/>
  <c r="B350" i="22" a="1"/>
  <c r="B350" i="22" s="1"/>
  <c r="B353" i="22" a="1"/>
  <c r="B353" i="22" s="1"/>
  <c r="B360" i="22" a="1"/>
  <c r="B360" i="22" s="1"/>
  <c r="B363" i="22" a="1"/>
  <c r="B363" i="22" s="1"/>
  <c r="B366" i="22" a="1"/>
  <c r="B366" i="22" s="1"/>
  <c r="B369" i="22" a="1"/>
  <c r="B369" i="22" s="1"/>
  <c r="B376" i="22" a="1"/>
  <c r="B376" i="22" s="1"/>
  <c r="B379" i="22" a="1"/>
  <c r="B379" i="22" s="1"/>
  <c r="B382" i="22" a="1"/>
  <c r="B382" i="22" s="1"/>
  <c r="B385" i="22" a="1"/>
  <c r="B385" i="22" s="1"/>
  <c r="B392" i="22" a="1"/>
  <c r="B392" i="22" s="1"/>
  <c r="B395" i="22" a="1"/>
  <c r="B395" i="22" s="1"/>
  <c r="B398" i="22" a="1"/>
  <c r="B398" i="22" s="1"/>
  <c r="B401" i="22" a="1"/>
  <c r="B401" i="22" s="1"/>
  <c r="B408" i="22" a="1"/>
  <c r="B408" i="22" s="1"/>
  <c r="B411" i="22" a="1"/>
  <c r="B411" i="22" s="1"/>
  <c r="B414" i="22" a="1"/>
  <c r="B414" i="22" s="1"/>
  <c r="B417" i="22" a="1"/>
  <c r="B417" i="22" s="1"/>
  <c r="B424" i="22" a="1"/>
  <c r="B424" i="22" s="1"/>
  <c r="B427" i="22" a="1"/>
  <c r="B427" i="22" s="1"/>
  <c r="B430" i="22" a="1"/>
  <c r="B430" i="22" s="1"/>
  <c r="B434" i="22" a="1"/>
  <c r="B434" i="22" s="1"/>
  <c r="B438" i="22" a="1"/>
  <c r="B438" i="22" s="1"/>
  <c r="B441" i="22" a="1"/>
  <c r="B441" i="22" s="1"/>
  <c r="B447" i="22" a="1"/>
  <c r="B447" i="22" s="1"/>
  <c r="B451" i="22" a="1"/>
  <c r="B451" i="22" s="1"/>
  <c r="B454" i="22" a="1"/>
  <c r="B454" i="22" s="1"/>
  <c r="B457" i="22" a="1"/>
  <c r="B457" i="22" s="1"/>
  <c r="B461" i="22" a="1"/>
  <c r="B461" i="22" s="1"/>
  <c r="B464" i="22" a="1"/>
  <c r="B464" i="22" s="1"/>
  <c r="B468" i="22" a="1"/>
  <c r="B468" i="22" s="1"/>
  <c r="B474" i="22" a="1"/>
  <c r="B474" i="22" s="1"/>
  <c r="B477" i="22" a="1"/>
  <c r="B477" i="22" s="1"/>
  <c r="B480" i="22" a="1"/>
  <c r="B480" i="22" s="1"/>
  <c r="B484" i="22" a="1"/>
  <c r="B484" i="22" s="1"/>
  <c r="B490" i="22" a="1"/>
  <c r="B490" i="22" s="1"/>
  <c r="B493" i="22" a="1"/>
  <c r="B493" i="22" s="1"/>
  <c r="B496" i="22" a="1"/>
  <c r="B496" i="22" s="1"/>
  <c r="B500" i="22" a="1"/>
  <c r="B500" i="22" s="1"/>
  <c r="B506" i="22" a="1"/>
  <c r="B506" i="22" s="1"/>
  <c r="B509" i="22" a="1"/>
  <c r="B509" i="22" s="1"/>
  <c r="B512" i="22" a="1"/>
  <c r="B512" i="22" s="1"/>
  <c r="B516" i="22" a="1"/>
  <c r="B516" i="22" s="1"/>
  <c r="B522" i="22" a="1"/>
  <c r="B522" i="22" s="1"/>
  <c r="B525" i="22" a="1"/>
  <c r="B525" i="22" s="1"/>
  <c r="B528" i="22" a="1"/>
  <c r="B528" i="22" s="1"/>
  <c r="B532" i="22" a="1"/>
  <c r="B532" i="22" s="1"/>
  <c r="B538" i="22" a="1"/>
  <c r="B538" i="22" s="1"/>
  <c r="B541" i="22" a="1"/>
  <c r="B541" i="22" s="1"/>
  <c r="B548" i="22" a="1"/>
  <c r="B548" i="22" s="1"/>
  <c r="B552" i="22" a="1"/>
  <c r="B552" i="22" s="1"/>
  <c r="B558" i="22" a="1"/>
  <c r="B558" i="22" s="1"/>
  <c r="B561" i="22" a="1"/>
  <c r="B561" i="22" s="1"/>
  <c r="B565" i="22" a="1"/>
  <c r="B565" i="22" s="1"/>
  <c r="B572" i="22" a="1"/>
  <c r="B572" i="22" s="1"/>
  <c r="B576" i="22" a="1"/>
  <c r="B576" i="22" s="1"/>
  <c r="B579" i="22" a="1"/>
  <c r="B579" i="22" s="1"/>
  <c r="B583" i="22" a="1"/>
  <c r="B583" i="22" s="1"/>
  <c r="B586" i="22" a="1"/>
  <c r="B586" i="22" s="1"/>
  <c r="B590" i="22" a="1"/>
  <c r="B590" i="22" s="1"/>
  <c r="B593" i="22" a="1"/>
  <c r="B593" i="22" s="1"/>
  <c r="B597" i="22" a="1"/>
  <c r="B597" i="22" s="1"/>
  <c r="B604" i="22" a="1"/>
  <c r="B604" i="22" s="1"/>
  <c r="B608" i="22" a="1"/>
  <c r="B608" i="22" s="1"/>
  <c r="B611" i="22" a="1"/>
  <c r="B611" i="22" s="1"/>
  <c r="B615" i="22" a="1"/>
  <c r="B615" i="22" s="1"/>
  <c r="B618" i="22" a="1"/>
  <c r="B618" i="22" s="1"/>
  <c r="B622" i="22" a="1"/>
  <c r="B622" i="22" s="1"/>
  <c r="B625" i="22" a="1"/>
  <c r="B625" i="22" s="1"/>
  <c r="B629" i="22" a="1"/>
  <c r="B629" i="22" s="1"/>
  <c r="B636" i="22" a="1"/>
  <c r="B636" i="22" s="1"/>
  <c r="B640" i="22" a="1"/>
  <c r="B640" i="22" s="1"/>
  <c r="B643" i="22" a="1"/>
  <c r="B643" i="22" s="1"/>
  <c r="B647" i="22" a="1"/>
  <c r="B647" i="22" s="1"/>
  <c r="B650" i="22" a="1"/>
  <c r="B650" i="22" s="1"/>
  <c r="B654" i="22" a="1"/>
  <c r="B654" i="22" s="1"/>
  <c r="B657" i="22" a="1"/>
  <c r="B657" i="22" s="1"/>
  <c r="B661" i="22" a="1"/>
  <c r="B661" i="22" s="1"/>
  <c r="B668" i="22" a="1"/>
  <c r="B668" i="22" s="1"/>
  <c r="B672" i="22" a="1"/>
  <c r="B672" i="22" s="1"/>
  <c r="B675" i="22" a="1"/>
  <c r="B675" i="22" s="1"/>
  <c r="B679" i="22" a="1"/>
  <c r="B679" i="22" s="1"/>
  <c r="B682" i="22" a="1"/>
  <c r="B682" i="22" s="1"/>
  <c r="B686" i="22" a="1"/>
  <c r="B686" i="22" s="1"/>
  <c r="B689" i="22" a="1"/>
  <c r="B689" i="22" s="1"/>
  <c r="B693" i="22" a="1"/>
  <c r="B693" i="22" s="1"/>
  <c r="B700" i="22" a="1"/>
  <c r="B700" i="22" s="1"/>
  <c r="B704" i="22" a="1"/>
  <c r="B704" i="22" s="1"/>
  <c r="B707" i="22" a="1"/>
  <c r="B707" i="22" s="1"/>
  <c r="B711" i="22" a="1"/>
  <c r="B711" i="22" s="1"/>
  <c r="B714" i="22" a="1"/>
  <c r="B714" i="22" s="1"/>
  <c r="B718" i="22" a="1"/>
  <c r="B718" i="22" s="1"/>
  <c r="B721" i="22" a="1"/>
  <c r="B721" i="22" s="1"/>
  <c r="B725" i="22" a="1"/>
  <c r="B725" i="22" s="1"/>
  <c r="B732" i="22" a="1"/>
  <c r="B732" i="22" s="1"/>
  <c r="B735" i="22" a="1"/>
  <c r="B735" i="22" s="1"/>
  <c r="B738" i="22" a="1"/>
  <c r="B738" i="22" s="1"/>
  <c r="B742" i="22" a="1"/>
  <c r="B742" i="22" s="1"/>
  <c r="B748" i="22" a="1"/>
  <c r="B748" i="22" s="1"/>
  <c r="B751" i="22" a="1"/>
  <c r="B751" i="22" s="1"/>
  <c r="B754" i="22" a="1"/>
  <c r="B754" i="22" s="1"/>
  <c r="B757" i="22" a="1"/>
  <c r="B757" i="22" s="1"/>
  <c r="B760" i="22" a="1"/>
  <c r="B760" i="22" s="1"/>
  <c r="B763" i="22" a="1"/>
  <c r="B763" i="22" s="1"/>
  <c r="B770" i="22" a="1"/>
  <c r="B770" i="22" s="1"/>
  <c r="B773" i="22" a="1"/>
  <c r="B773" i="22" s="1"/>
  <c r="B776" i="22" a="1"/>
  <c r="B776" i="22" s="1"/>
  <c r="B779" i="22" a="1"/>
  <c r="B779" i="22" s="1"/>
  <c r="B786" i="22" a="1"/>
  <c r="B786" i="22" s="1"/>
  <c r="B789" i="22" a="1"/>
  <c r="B789" i="22" s="1"/>
  <c r="B792" i="22" a="1"/>
  <c r="B792" i="22" s="1"/>
  <c r="B795" i="22" a="1"/>
  <c r="B795" i="22" s="1"/>
  <c r="B802" i="22" a="1"/>
  <c r="B802" i="22" s="1"/>
  <c r="B805" i="22" a="1"/>
  <c r="B805" i="22" s="1"/>
  <c r="B808" i="22" a="1"/>
  <c r="B808" i="22" s="1"/>
  <c r="B811" i="22" a="1"/>
  <c r="B811" i="22" s="1"/>
  <c r="B818" i="22" a="1"/>
  <c r="B818" i="22" s="1"/>
  <c r="B821" i="22" a="1"/>
  <c r="B821" i="22" s="1"/>
  <c r="B824" i="22" a="1"/>
  <c r="B824" i="22" s="1"/>
  <c r="C1996" i="22" a="1"/>
  <c r="C1996" i="22" s="1"/>
  <c r="C10" i="22" a="1"/>
  <c r="C10" i="22" s="1"/>
  <c r="B24" i="22" a="1"/>
  <c r="B24" i="22" s="1"/>
  <c r="B38" i="22" a="1"/>
  <c r="B38" i="22" s="1"/>
  <c r="B52" i="22" a="1"/>
  <c r="B52" i="22" s="1"/>
  <c r="B81" i="22" a="1"/>
  <c r="B81" i="22" s="1"/>
  <c r="B95" i="22" a="1"/>
  <c r="B95" i="22" s="1"/>
  <c r="B109" i="22" a="1"/>
  <c r="B109" i="22" s="1"/>
  <c r="B123" i="22" a="1"/>
  <c r="B123" i="22" s="1"/>
  <c r="B138" i="22" a="1"/>
  <c r="B138" i="22" s="1"/>
  <c r="B152" i="22" a="1"/>
  <c r="B152" i="22" s="1"/>
  <c r="B166" i="22" a="1"/>
  <c r="B166" i="22" s="1"/>
  <c r="B179" i="22" a="1"/>
  <c r="B179" i="22" s="1"/>
  <c r="B193" i="22" a="1"/>
  <c r="B193" i="22" s="1"/>
  <c r="B205" i="22" a="1"/>
  <c r="B205" i="22" s="1"/>
  <c r="B218" i="22" a="1"/>
  <c r="B218" i="22" s="1"/>
  <c r="B231" i="22" a="1"/>
  <c r="B231" i="22" s="1"/>
  <c r="B257" i="22" a="1"/>
  <c r="B257" i="22" s="1"/>
  <c r="B269" i="22" a="1"/>
  <c r="B269" i="22" s="1"/>
  <c r="B276" i="22" a="1"/>
  <c r="B276" i="22" s="1"/>
  <c r="B280" i="22" a="1"/>
  <c r="B280" i="22" s="1"/>
  <c r="B283" i="22" a="1"/>
  <c r="B283" i="22" s="1"/>
  <c r="B286" i="22" a="1"/>
  <c r="B286" i="22" s="1"/>
  <c r="B292" i="22" a="1"/>
  <c r="B292" i="22" s="1"/>
  <c r="B296" i="22" a="1"/>
  <c r="B296" i="22" s="1"/>
  <c r="B299" i="22" a="1"/>
  <c r="B299" i="22" s="1"/>
  <c r="B302" i="22" a="1"/>
  <c r="B302" i="22" s="1"/>
  <c r="B308" i="22" a="1"/>
  <c r="B308" i="22" s="1"/>
  <c r="B312" i="22" a="1"/>
  <c r="B312" i="22" s="1"/>
  <c r="B316" i="22" a="1"/>
  <c r="B316" i="22" s="1"/>
  <c r="B319" i="22" a="1"/>
  <c r="B319" i="22" s="1"/>
  <c r="B322" i="22" a="1"/>
  <c r="B322" i="22" s="1"/>
  <c r="B325" i="22" a="1"/>
  <c r="B325" i="22" s="1"/>
  <c r="B332" i="22" a="1"/>
  <c r="B332" i="22" s="1"/>
  <c r="B335" i="22" a="1"/>
  <c r="B335" i="22" s="1"/>
  <c r="B338" i="22" a="1"/>
  <c r="B338" i="22" s="1"/>
  <c r="B341" i="22" a="1"/>
  <c r="B341" i="22" s="1"/>
  <c r="B348" i="22" a="1"/>
  <c r="B348" i="22" s="1"/>
  <c r="B351" i="22" a="1"/>
  <c r="B351" i="22" s="1"/>
  <c r="B354" i="22" a="1"/>
  <c r="B354" i="22" s="1"/>
  <c r="B357" i="22" a="1"/>
  <c r="B357" i="22" s="1"/>
  <c r="B364" i="22" a="1"/>
  <c r="B364" i="22" s="1"/>
  <c r="B367" i="22" a="1"/>
  <c r="B367" i="22" s="1"/>
  <c r="B370" i="22" a="1"/>
  <c r="B370" i="22" s="1"/>
  <c r="B373" i="22" a="1"/>
  <c r="B373" i="22" s="1"/>
  <c r="B380" i="22" a="1"/>
  <c r="B380" i="22" s="1"/>
  <c r="B383" i="22" a="1"/>
  <c r="B383" i="22" s="1"/>
  <c r="B386" i="22" a="1"/>
  <c r="B386" i="22" s="1"/>
  <c r="B389" i="22" a="1"/>
  <c r="B389" i="22" s="1"/>
  <c r="B396" i="22" a="1"/>
  <c r="B396" i="22" s="1"/>
  <c r="B399" i="22" a="1"/>
  <c r="B399" i="22" s="1"/>
  <c r="B402" i="22" a="1"/>
  <c r="B402" i="22" s="1"/>
  <c r="B405" i="22" a="1"/>
  <c r="B405" i="22" s="1"/>
  <c r="B412" i="22" a="1"/>
  <c r="B412" i="22" s="1"/>
  <c r="B415" i="22" a="1"/>
  <c r="B415" i="22" s="1"/>
  <c r="B418" i="22" a="1"/>
  <c r="B418" i="22" s="1"/>
  <c r="B421" i="22" a="1"/>
  <c r="B421" i="22" s="1"/>
  <c r="B428" i="22" a="1"/>
  <c r="B428" i="22" s="1"/>
  <c r="B431" i="22" a="1"/>
  <c r="B431" i="22" s="1"/>
  <c r="B435" i="22" a="1"/>
  <c r="B435" i="22" s="1"/>
  <c r="B442" i="22" a="1"/>
  <c r="B442" i="22" s="1"/>
  <c r="B445" i="22" a="1"/>
  <c r="B445" i="22" s="1"/>
  <c r="B448" i="22" a="1"/>
  <c r="B448" i="22" s="1"/>
  <c r="B452" i="22" a="1"/>
  <c r="B452" i="22" s="1"/>
  <c r="B458" i="22" a="1"/>
  <c r="B458" i="22" s="1"/>
  <c r="B462" i="22" a="1"/>
  <c r="B462" i="22" s="1"/>
  <c r="B465" i="22" a="1"/>
  <c r="B465" i="22" s="1"/>
  <c r="B471" i="22" a="1"/>
  <c r="B471" i="22" s="1"/>
  <c r="B475" i="22" a="1"/>
  <c r="B475" i="22" s="1"/>
  <c r="B478" i="22" a="1"/>
  <c r="B478" i="22" s="1"/>
  <c r="B481" i="22" a="1"/>
  <c r="B481" i="22" s="1"/>
  <c r="B487" i="22" a="1"/>
  <c r="B487" i="22" s="1"/>
  <c r="B491" i="22" a="1"/>
  <c r="B491" i="22" s="1"/>
  <c r="B494" i="22" a="1"/>
  <c r="B494" i="22" s="1"/>
  <c r="B497" i="22" a="1"/>
  <c r="B497" i="22" s="1"/>
  <c r="B503" i="22" a="1"/>
  <c r="B503" i="22" s="1"/>
  <c r="B507" i="22" a="1"/>
  <c r="B507" i="22" s="1"/>
  <c r="B510" i="22" a="1"/>
  <c r="B510" i="22" s="1"/>
  <c r="B513" i="22" a="1"/>
  <c r="B513" i="22" s="1"/>
  <c r="B519" i="22" a="1"/>
  <c r="B519" i="22" s="1"/>
  <c r="B523" i="22" a="1"/>
  <c r="B523" i="22" s="1"/>
  <c r="B526" i="22" a="1"/>
  <c r="B526" i="22" s="1"/>
  <c r="B529" i="22" a="1"/>
  <c r="B529" i="22" s="1"/>
  <c r="B535" i="22" a="1"/>
  <c r="B535" i="22" s="1"/>
  <c r="B542" i="22" a="1"/>
  <c r="B542" i="22" s="1"/>
  <c r="B545" i="22" a="1"/>
  <c r="B545" i="22" s="1"/>
  <c r="B549" i="22" a="1"/>
  <c r="B549" i="22" s="1"/>
  <c r="B555" i="22" a="1"/>
  <c r="B555" i="22" s="1"/>
  <c r="B559" i="22" a="1"/>
  <c r="B559" i="22" s="1"/>
  <c r="B562" i="22" a="1"/>
  <c r="B562" i="22" s="1"/>
  <c r="B566" i="22" a="1"/>
  <c r="B566" i="22" s="1"/>
  <c r="B569" i="22" a="1"/>
  <c r="B569" i="22" s="1"/>
  <c r="B573" i="22" a="1"/>
  <c r="B573" i="22" s="1"/>
  <c r="B580" i="22" a="1"/>
  <c r="B580" i="22" s="1"/>
  <c r="B584" i="22" a="1"/>
  <c r="B584" i="22" s="1"/>
  <c r="B587" i="22" a="1"/>
  <c r="B587" i="22" s="1"/>
  <c r="B591" i="22" a="1"/>
  <c r="B591" i="22" s="1"/>
  <c r="B594" i="22" a="1"/>
  <c r="B594" i="22" s="1"/>
  <c r="B598" i="22" a="1"/>
  <c r="B598" i="22" s="1"/>
  <c r="B601" i="22" a="1"/>
  <c r="B601" i="22" s="1"/>
  <c r="B605" i="22" a="1"/>
  <c r="B605" i="22" s="1"/>
  <c r="B612" i="22" a="1"/>
  <c r="B612" i="22" s="1"/>
  <c r="B616" i="22" a="1"/>
  <c r="B616" i="22" s="1"/>
  <c r="B619" i="22" a="1"/>
  <c r="B619" i="22" s="1"/>
  <c r="B623" i="22" a="1"/>
  <c r="B623" i="22" s="1"/>
  <c r="B626" i="22" a="1"/>
  <c r="B626" i="22" s="1"/>
  <c r="B630" i="22" a="1"/>
  <c r="B630" i="22" s="1"/>
  <c r="B633" i="22" a="1"/>
  <c r="B633" i="22" s="1"/>
  <c r="B637" i="22" a="1"/>
  <c r="B637" i="22" s="1"/>
  <c r="B644" i="22" a="1"/>
  <c r="B644" i="22" s="1"/>
  <c r="B648" i="22" a="1"/>
  <c r="B648" i="22" s="1"/>
  <c r="B651" i="22" a="1"/>
  <c r="B651" i="22" s="1"/>
  <c r="B655" i="22" a="1"/>
  <c r="B655" i="22" s="1"/>
  <c r="B658" i="22" a="1"/>
  <c r="B658" i="22" s="1"/>
  <c r="B662" i="22" a="1"/>
  <c r="B662" i="22" s="1"/>
  <c r="B665" i="22" a="1"/>
  <c r="B665" i="22" s="1"/>
  <c r="B669" i="22" a="1"/>
  <c r="B669" i="22" s="1"/>
  <c r="B676" i="22" a="1"/>
  <c r="B676" i="22" s="1"/>
  <c r="B680" i="22" a="1"/>
  <c r="B680" i="22" s="1"/>
  <c r="B683" i="22" a="1"/>
  <c r="B683" i="22" s="1"/>
  <c r="B687" i="22" a="1"/>
  <c r="B687" i="22" s="1"/>
  <c r="B690" i="22" a="1"/>
  <c r="B690" i="22" s="1"/>
  <c r="B694" i="22" a="1"/>
  <c r="B694" i="22" s="1"/>
  <c r="B697" i="22" a="1"/>
  <c r="B697" i="22" s="1"/>
  <c r="B701" i="22" a="1"/>
  <c r="B701" i="22" s="1"/>
  <c r="B708" i="22" a="1"/>
  <c r="B708" i="22" s="1"/>
  <c r="B712" i="22" a="1"/>
  <c r="B712" i="22" s="1"/>
  <c r="B715" i="22" a="1"/>
  <c r="B715" i="22" s="1"/>
  <c r="B719" i="22" a="1"/>
  <c r="B719" i="22" s="1"/>
  <c r="B722" i="22" a="1"/>
  <c r="B722" i="22" s="1"/>
  <c r="B726" i="22" a="1"/>
  <c r="B726" i="22" s="1"/>
  <c r="B729" i="22" a="1"/>
  <c r="B729" i="22" s="1"/>
  <c r="B733" i="22" a="1"/>
  <c r="B733" i="22" s="1"/>
  <c r="B736" i="22" a="1"/>
  <c r="B736" i="22" s="1"/>
  <c r="B739" i="22" a="1"/>
  <c r="B739" i="22" s="1"/>
  <c r="B745" i="22" a="1"/>
  <c r="B745" i="22" s="1"/>
  <c r="B749" i="22" a="1"/>
  <c r="B749" i="22" s="1"/>
  <c r="B752" i="22" a="1"/>
  <c r="B752" i="22" s="1"/>
  <c r="B758" i="22" a="1"/>
  <c r="B758" i="22" s="1"/>
  <c r="B761" i="22" a="1"/>
  <c r="B761" i="22" s="1"/>
  <c r="B764" i="22" a="1"/>
  <c r="B764" i="22" s="1"/>
  <c r="B767" i="22" a="1"/>
  <c r="B767" i="22" s="1"/>
  <c r="B774" i="22" a="1"/>
  <c r="B774" i="22" s="1"/>
  <c r="B777" i="22" a="1"/>
  <c r="B777" i="22" s="1"/>
  <c r="B780" i="22" a="1"/>
  <c r="B780" i="22" s="1"/>
  <c r="B783" i="22" a="1"/>
  <c r="B783" i="22" s="1"/>
  <c r="B790" i="22" a="1"/>
  <c r="B790" i="22" s="1"/>
  <c r="B793" i="22" a="1"/>
  <c r="B793" i="22" s="1"/>
  <c r="B796" i="22" a="1"/>
  <c r="B796" i="22" s="1"/>
  <c r="B799" i="22" a="1"/>
  <c r="B799" i="22" s="1"/>
  <c r="B806" i="22" a="1"/>
  <c r="B806" i="22" s="1"/>
  <c r="B809" i="22" a="1"/>
  <c r="B809" i="22" s="1"/>
  <c r="B812" i="22" a="1"/>
  <c r="B812" i="22" s="1"/>
  <c r="B815" i="22" a="1"/>
  <c r="B815" i="22" s="1"/>
  <c r="B819" i="22" a="1"/>
  <c r="B819" i="22" s="1"/>
  <c r="B822" i="22" a="1"/>
  <c r="B822" i="22" s="1"/>
  <c r="B825" i="22" a="1"/>
  <c r="B825" i="22" s="1"/>
  <c r="B831" i="22" a="1"/>
  <c r="B831" i="22" s="1"/>
  <c r="B835" i="22" a="1"/>
  <c r="B835" i="22" s="1"/>
  <c r="B838" i="22" a="1"/>
  <c r="B838" i="22" s="1"/>
  <c r="B841" i="22" a="1"/>
  <c r="B841" i="22" s="1"/>
  <c r="B847" i="22" a="1"/>
  <c r="B847" i="22" s="1"/>
  <c r="B851" i="22" a="1"/>
  <c r="B851" i="22" s="1"/>
  <c r="B854" i="22" a="1"/>
  <c r="B854" i="22" s="1"/>
  <c r="B857" i="22" a="1"/>
  <c r="B857" i="22" s="1"/>
  <c r="B863" i="22" a="1"/>
  <c r="B863" i="22" s="1"/>
  <c r="B867" i="22" a="1"/>
  <c r="B867" i="22" s="1"/>
  <c r="B870" i="22" a="1"/>
  <c r="B870" i="22" s="1"/>
  <c r="B873" i="22" a="1"/>
  <c r="B873" i="22" s="1"/>
  <c r="B879" i="22" a="1"/>
  <c r="B879" i="22" s="1"/>
  <c r="B883" i="22" a="1"/>
  <c r="B883" i="22" s="1"/>
  <c r="B886" i="22" a="1"/>
  <c r="B886" i="22" s="1"/>
  <c r="B889" i="22" a="1"/>
  <c r="B889" i="22" s="1"/>
  <c r="B895" i="22" a="1"/>
  <c r="B895" i="22" s="1"/>
  <c r="B899" i="22" a="1"/>
  <c r="B899" i="22" s="1"/>
  <c r="B902" i="22" a="1"/>
  <c r="B902" i="22" s="1"/>
  <c r="B905" i="22" a="1"/>
  <c r="B905" i="22" s="1"/>
  <c r="B911" i="22" a="1"/>
  <c r="B911" i="22" s="1"/>
  <c r="B915" i="22" a="1"/>
  <c r="B915" i="22" s="1"/>
  <c r="B918" i="22" a="1"/>
  <c r="B918" i="22" s="1"/>
  <c r="B921" i="22" a="1"/>
  <c r="B921" i="22" s="1"/>
  <c r="B927" i="22" a="1"/>
  <c r="B927" i="22" s="1"/>
  <c r="B931" i="22" a="1"/>
  <c r="B931" i="22" s="1"/>
  <c r="B934" i="22" a="1"/>
  <c r="B934" i="22" s="1"/>
  <c r="B937" i="22" a="1"/>
  <c r="B937" i="22" s="1"/>
  <c r="B943" i="22" a="1"/>
  <c r="B943" i="22" s="1"/>
  <c r="B947" i="22" a="1"/>
  <c r="B947" i="22" s="1"/>
  <c r="B950" i="22" a="1"/>
  <c r="B950" i="22" s="1"/>
  <c r="B953" i="22" a="1"/>
  <c r="B953" i="22" s="1"/>
  <c r="B959" i="22" a="1"/>
  <c r="B959" i="22" s="1"/>
  <c r="B963" i="22" a="1"/>
  <c r="B963" i="22" s="1"/>
  <c r="B966" i="22" a="1"/>
  <c r="B966" i="22" s="1"/>
  <c r="B969" i="22" a="1"/>
  <c r="B969" i="22" s="1"/>
  <c r="B975" i="22" a="1"/>
  <c r="B975" i="22" s="1"/>
  <c r="B979" i="22" a="1"/>
  <c r="B979" i="22" s="1"/>
  <c r="B982" i="22" a="1"/>
  <c r="B982" i="22" s="1"/>
  <c r="B985" i="22" a="1"/>
  <c r="B985" i="22" s="1"/>
  <c r="B991" i="22" a="1"/>
  <c r="B991" i="22" s="1"/>
  <c r="B995" i="22" a="1"/>
  <c r="B995" i="22" s="1"/>
  <c r="B998" i="22" a="1"/>
  <c r="B998" i="22" s="1"/>
  <c r="B1001" i="22" a="1"/>
  <c r="B1001" i="22" s="1"/>
  <c r="B1007" i="22" a="1"/>
  <c r="B1007" i="22" s="1"/>
  <c r="B1011" i="22" a="1"/>
  <c r="B1011" i="22" s="1"/>
  <c r="B1014" i="22" a="1"/>
  <c r="B1014" i="22" s="1"/>
  <c r="B1017" i="22" a="1"/>
  <c r="B1017" i="22" s="1"/>
  <c r="B1021" i="22" a="1"/>
  <c r="B1021" i="22" s="1"/>
  <c r="B1024" i="22" a="1"/>
  <c r="B1024" i="22" s="1"/>
  <c r="B1028" i="22" a="1"/>
  <c r="B1028" i="22" s="1"/>
  <c r="B1034" i="22" a="1"/>
  <c r="B1034" i="22" s="1"/>
  <c r="B1037" i="22" a="1"/>
  <c r="B1037" i="22" s="1"/>
  <c r="B1043" i="22" a="1"/>
  <c r="B1043" i="22" s="1"/>
  <c r="B1047" i="22" a="1"/>
  <c r="B1047" i="22" s="1"/>
  <c r="B1050" i="22" a="1"/>
  <c r="B1050" i="22" s="1"/>
  <c r="B1053" i="22" a="1"/>
  <c r="B1053" i="22" s="1"/>
  <c r="B1059" i="22" a="1"/>
  <c r="B1059" i="22" s="1"/>
  <c r="B1063" i="22" a="1"/>
  <c r="B1063" i="22" s="1"/>
  <c r="B1066" i="22" a="1"/>
  <c r="B1066" i="22" s="1"/>
  <c r="B1069" i="22" a="1"/>
  <c r="B1069" i="22" s="1"/>
  <c r="B1075" i="22" a="1"/>
  <c r="B1075" i="22" s="1"/>
  <c r="B1079" i="22" a="1"/>
  <c r="B1079" i="22" s="1"/>
  <c r="B1082" i="22" a="1"/>
  <c r="B1082" i="22" s="1"/>
  <c r="B1085" i="22" a="1"/>
  <c r="B1085" i="22" s="1"/>
  <c r="B1091" i="22" a="1"/>
  <c r="B1091" i="22" s="1"/>
  <c r="B1095" i="22" a="1"/>
  <c r="B1095" i="22" s="1"/>
  <c r="B1098" i="22" a="1"/>
  <c r="B1098" i="22" s="1"/>
  <c r="B1101" i="22" a="1"/>
  <c r="B1101" i="22" s="1"/>
  <c r="B1107" i="22" a="1"/>
  <c r="B1107" i="22" s="1"/>
  <c r="B1111" i="22" a="1"/>
  <c r="B1111" i="22" s="1"/>
  <c r="B1114" i="22" a="1"/>
  <c r="B1114" i="22" s="1"/>
  <c r="B1117" i="22" a="1"/>
  <c r="B1117" i="22" s="1"/>
  <c r="B1123" i="22" a="1"/>
  <c r="B1123" i="22" s="1"/>
  <c r="B1127" i="22" a="1"/>
  <c r="B1127" i="22" s="1"/>
  <c r="B1131" i="22" a="1"/>
  <c r="B1131" i="22" s="1"/>
  <c r="B1135" i="22" a="1"/>
  <c r="B1135" i="22" s="1"/>
  <c r="B1138" i="22" a="1"/>
  <c r="B1138" i="22" s="1"/>
  <c r="B1142" i="22" a="1"/>
  <c r="B1142" i="22" s="1"/>
  <c r="B1145" i="22" a="1"/>
  <c r="B1145" i="22" s="1"/>
  <c r="B1149" i="22" a="1"/>
  <c r="B1149" i="22" s="1"/>
  <c r="B1155" i="22" a="1"/>
  <c r="B1155" i="22" s="1"/>
  <c r="B1159" i="22" a="1"/>
  <c r="B1159" i="22" s="1"/>
  <c r="B1166" i="22" a="1"/>
  <c r="B1166" i="22" s="1"/>
  <c r="B1170" i="22" a="1"/>
  <c r="B1170" i="22" s="1"/>
  <c r="B1173" i="22" a="1"/>
  <c r="B1173" i="22" s="1"/>
  <c r="B1177" i="22" a="1"/>
  <c r="B1177" i="22" s="1"/>
  <c r="B1180" i="22" a="1"/>
  <c r="B1180" i="22" s="1"/>
  <c r="B1184" i="22" a="1"/>
  <c r="B1184" i="22" s="1"/>
  <c r="B1187" i="22" a="1"/>
  <c r="B1187" i="22" s="1"/>
  <c r="B1191" i="22" a="1"/>
  <c r="B1191" i="22" s="1"/>
  <c r="B1198" i="22" a="1"/>
  <c r="B1198" i="22" s="1"/>
  <c r="B1202" i="22" a="1"/>
  <c r="B1202" i="22" s="1"/>
  <c r="B1205" i="22" a="1"/>
  <c r="B1205" i="22" s="1"/>
  <c r="B1209" i="22" a="1"/>
  <c r="B1209" i="22" s="1"/>
  <c r="B1212" i="22" a="1"/>
  <c r="B1212" i="22" s="1"/>
  <c r="B1216" i="22" a="1"/>
  <c r="B1216" i="22" s="1"/>
  <c r="B1219" i="22" a="1"/>
  <c r="B1219" i="22" s="1"/>
  <c r="B1223" i="22" a="1"/>
  <c r="B1223" i="22" s="1"/>
  <c r="B1230" i="22" a="1"/>
  <c r="B1230" i="22" s="1"/>
  <c r="B1234" i="22" a="1"/>
  <c r="B1234" i="22" s="1"/>
  <c r="B1237" i="22" a="1"/>
  <c r="B1237" i="22" s="1"/>
  <c r="B1241" i="22" a="1"/>
  <c r="B1241" i="22" s="1"/>
  <c r="B1244" i="22" a="1"/>
  <c r="B1244" i="22" s="1"/>
  <c r="B1248" i="22" a="1"/>
  <c r="B1248" i="22" s="1"/>
  <c r="B1251" i="22" a="1"/>
  <c r="B1251" i="22" s="1"/>
  <c r="B1255" i="22" a="1"/>
  <c r="B1255" i="22" s="1"/>
  <c r="B1262" i="22" a="1"/>
  <c r="B1262" i="22" s="1"/>
  <c r="B1266" i="22" a="1"/>
  <c r="B1266" i="22" s="1"/>
  <c r="B1269" i="22" a="1"/>
  <c r="B1269" i="22" s="1"/>
  <c r="B1273" i="22" a="1"/>
  <c r="B1273" i="22" s="1"/>
  <c r="B1276" i="22" a="1"/>
  <c r="B1276" i="22" s="1"/>
  <c r="B1280" i="22" a="1"/>
  <c r="B1280" i="22" s="1"/>
  <c r="B828" i="22" a="1"/>
  <c r="B828" i="22" s="1"/>
  <c r="B840" i="22" a="1"/>
  <c r="B840" i="22" s="1"/>
  <c r="B853" i="22" a="1"/>
  <c r="B853" i="22" s="1"/>
  <c r="B866" i="22" a="1"/>
  <c r="B866" i="22" s="1"/>
  <c r="B892" i="22" a="1"/>
  <c r="B892" i="22" s="1"/>
  <c r="B904" i="22" a="1"/>
  <c r="B904" i="22" s="1"/>
  <c r="B917" i="22" a="1"/>
  <c r="B917" i="22" s="1"/>
  <c r="B930" i="22" a="1"/>
  <c r="B930" i="22" s="1"/>
  <c r="B956" i="22" a="1"/>
  <c r="B956" i="22" s="1"/>
  <c r="B968" i="22" a="1"/>
  <c r="B968" i="22" s="1"/>
  <c r="B981" i="22" a="1"/>
  <c r="B981" i="22" s="1"/>
  <c r="B994" i="22" a="1"/>
  <c r="B994" i="22" s="1"/>
  <c r="B1020" i="22" a="1"/>
  <c r="B1020" i="22" s="1"/>
  <c r="B1033" i="22" a="1"/>
  <c r="B1033" i="22" s="1"/>
  <c r="B1046" i="22" a="1"/>
  <c r="B1046" i="22" s="1"/>
  <c r="B1072" i="22" a="1"/>
  <c r="B1072" i="22" s="1"/>
  <c r="B1084" i="22" a="1"/>
  <c r="B1084" i="22" s="1"/>
  <c r="B1097" i="22" a="1"/>
  <c r="B1097" i="22" s="1"/>
  <c r="B1110" i="22" a="1"/>
  <c r="B1110" i="22" s="1"/>
  <c r="B1137" i="22" a="1"/>
  <c r="B1137" i="22" s="1"/>
  <c r="B1152" i="22" a="1"/>
  <c r="B1152" i="22" s="1"/>
  <c r="B1165" i="22" a="1"/>
  <c r="B1165" i="22" s="1"/>
  <c r="B1179" i="22" a="1"/>
  <c r="B1179" i="22" s="1"/>
  <c r="B1194" i="22" a="1"/>
  <c r="B1194" i="22" s="1"/>
  <c r="B1208" i="22" a="1"/>
  <c r="B1208" i="22" s="1"/>
  <c r="B1222" i="22" a="1"/>
  <c r="B1222" i="22" s="1"/>
  <c r="B1236" i="22" a="1"/>
  <c r="B1236" i="22" s="1"/>
  <c r="B1265" i="22" a="1"/>
  <c r="B1265" i="22" s="1"/>
  <c r="B1279" i="22" a="1"/>
  <c r="B1279" i="22" s="1"/>
  <c r="B1293" i="22" a="1"/>
  <c r="B1293" i="22" s="1"/>
  <c r="B1299" i="22" a="1"/>
  <c r="B1299" i="22" s="1"/>
  <c r="B1306" i="22" a="1"/>
  <c r="B1306" i="22" s="1"/>
  <c r="B1310" i="22" a="1"/>
  <c r="B1310" i="22" s="1"/>
  <c r="B1322" i="22" a="1"/>
  <c r="B1322" i="22" s="1"/>
  <c r="B1329" i="22" a="1"/>
  <c r="B1329" i="22" s="1"/>
  <c r="B1335" i="22" a="1"/>
  <c r="B1335" i="22" s="1"/>
  <c r="B1339" i="22" a="1"/>
  <c r="B1339" i="22" s="1"/>
  <c r="B1342" i="22" a="1"/>
  <c r="B1342" i="22" s="1"/>
  <c r="B1346" i="22" a="1"/>
  <c r="B1346" i="22" s="1"/>
  <c r="B1349" i="22" a="1"/>
  <c r="B1349" i="22" s="1"/>
  <c r="B1353" i="22" a="1"/>
  <c r="B1353" i="22" s="1"/>
  <c r="B1356" i="22" a="1"/>
  <c r="B1356" i="22" s="1"/>
  <c r="B1360" i="22" a="1"/>
  <c r="B1360" i="22" s="1"/>
  <c r="B1367" i="22" a="1"/>
  <c r="B1367" i="22" s="1"/>
  <c r="B1371" i="22" a="1"/>
  <c r="B1371" i="22" s="1"/>
  <c r="B1374" i="22" a="1"/>
  <c r="B1374" i="22" s="1"/>
  <c r="B1378" i="22" a="1"/>
  <c r="B1378" i="22" s="1"/>
  <c r="B1381" i="22" a="1"/>
  <c r="B1381" i="22" s="1"/>
  <c r="B1385" i="22" a="1"/>
  <c r="B1385" i="22" s="1"/>
  <c r="B1388" i="22" a="1"/>
  <c r="B1388" i="22" s="1"/>
  <c r="B1392" i="22" a="1"/>
  <c r="B1392" i="22" s="1"/>
  <c r="B1399" i="22" a="1"/>
  <c r="B1399" i="22" s="1"/>
  <c r="B1403" i="22" a="1"/>
  <c r="B1403" i="22" s="1"/>
  <c r="B1406" i="22" a="1"/>
  <c r="B1406" i="22" s="1"/>
  <c r="B1410" i="22" a="1"/>
  <c r="B1410" i="22" s="1"/>
  <c r="B1413" i="22" a="1"/>
  <c r="B1413" i="22" s="1"/>
  <c r="B1417" i="22" a="1"/>
  <c r="B1417" i="22" s="1"/>
  <c r="B1420" i="22" a="1"/>
  <c r="B1420" i="22" s="1"/>
  <c r="B1424" i="22" a="1"/>
  <c r="B1424" i="22" s="1"/>
  <c r="B1431" i="22" a="1"/>
  <c r="B1431" i="22" s="1"/>
  <c r="B1435" i="22" a="1"/>
  <c r="B1435" i="22" s="1"/>
  <c r="B1438" i="22" a="1"/>
  <c r="B1438" i="22" s="1"/>
  <c r="B1442" i="22" a="1"/>
  <c r="B1442" i="22" s="1"/>
  <c r="B1445" i="22" a="1"/>
  <c r="B1445" i="22" s="1"/>
  <c r="B1449" i="22" a="1"/>
  <c r="B1449" i="22" s="1"/>
  <c r="B1452" i="22" a="1"/>
  <c r="B1452" i="22" s="1"/>
  <c r="B1456" i="22" a="1"/>
  <c r="B1456" i="22" s="1"/>
  <c r="B1463" i="22" a="1"/>
  <c r="B1463" i="22" s="1"/>
  <c r="B1467" i="22" a="1"/>
  <c r="B1467" i="22" s="1"/>
  <c r="B1470" i="22" a="1"/>
  <c r="B1470" i="22" s="1"/>
  <c r="B1474" i="22" a="1"/>
  <c r="B1474" i="22" s="1"/>
  <c r="B1477" i="22" a="1"/>
  <c r="B1477" i="22" s="1"/>
  <c r="B1481" i="22" a="1"/>
  <c r="B1481" i="22" s="1"/>
  <c r="B1484" i="22" a="1"/>
  <c r="B1484" i="22" s="1"/>
  <c r="B1488" i="22" a="1"/>
  <c r="B1488" i="22" s="1"/>
  <c r="B1495" i="22" a="1"/>
  <c r="B1495" i="22" s="1"/>
  <c r="B1499" i="22" a="1"/>
  <c r="B1499" i="22" s="1"/>
  <c r="B1502" i="22" a="1"/>
  <c r="B1502" i="22" s="1"/>
  <c r="B1505" i="22" a="1"/>
  <c r="B1505" i="22" s="1"/>
  <c r="B1508" i="22" a="1"/>
  <c r="B1508" i="22" s="1"/>
  <c r="B1515" i="22" a="1"/>
  <c r="B1515" i="22" s="1"/>
  <c r="B1518" i="22" a="1"/>
  <c r="B1518" i="22" s="1"/>
  <c r="B1521" i="22" a="1"/>
  <c r="B1521" i="22" s="1"/>
  <c r="B1524" i="22" a="1"/>
  <c r="B1524" i="22" s="1"/>
  <c r="B1531" i="22" a="1"/>
  <c r="B1531" i="22" s="1"/>
  <c r="B1534" i="22" a="1"/>
  <c r="B1534" i="22" s="1"/>
  <c r="B1537" i="22" a="1"/>
  <c r="B1537" i="22" s="1"/>
  <c r="B1540" i="22" a="1"/>
  <c r="B1540" i="22" s="1"/>
  <c r="B1547" i="22" a="1"/>
  <c r="B1547" i="22" s="1"/>
  <c r="B1550" i="22" a="1"/>
  <c r="B1550" i="22" s="1"/>
  <c r="B1553" i="22" a="1"/>
  <c r="B1553" i="22" s="1"/>
  <c r="B1556" i="22" a="1"/>
  <c r="B1556" i="22" s="1"/>
  <c r="B1563" i="22" a="1"/>
  <c r="B1563" i="22" s="1"/>
  <c r="B1566" i="22" a="1"/>
  <c r="B1566" i="22" s="1"/>
  <c r="B1569" i="22" a="1"/>
  <c r="B1569" i="22" s="1"/>
  <c r="B1572" i="22" a="1"/>
  <c r="B1572" i="22" s="1"/>
  <c r="B1579" i="22" a="1"/>
  <c r="B1579" i="22" s="1"/>
  <c r="B1582" i="22" a="1"/>
  <c r="B1582" i="22" s="1"/>
  <c r="B1585" i="22" a="1"/>
  <c r="B1585" i="22" s="1"/>
  <c r="B1588" i="22" a="1"/>
  <c r="B1588" i="22" s="1"/>
  <c r="B1595" i="22" a="1"/>
  <c r="B1595" i="22" s="1"/>
  <c r="B1598" i="22" a="1"/>
  <c r="B1598" i="22" s="1"/>
  <c r="B1601" i="22" a="1"/>
  <c r="B1601" i="22" s="1"/>
  <c r="B1604" i="22" a="1"/>
  <c r="B1604" i="22" s="1"/>
  <c r="B1611" i="22" a="1"/>
  <c r="B1611" i="22" s="1"/>
  <c r="B1614" i="22" a="1"/>
  <c r="B1614" i="22" s="1"/>
  <c r="B1617" i="22" a="1"/>
  <c r="B1617" i="22" s="1"/>
  <c r="B1620" i="22" a="1"/>
  <c r="B1620" i="22" s="1"/>
  <c r="B1627" i="22" a="1"/>
  <c r="B1627" i="22" s="1"/>
  <c r="B1630" i="22" a="1"/>
  <c r="B1630" i="22" s="1"/>
  <c r="B1633" i="22" a="1"/>
  <c r="B1633" i="22" s="1"/>
  <c r="B1636" i="22" a="1"/>
  <c r="B1636" i="22" s="1"/>
  <c r="B1643" i="22" a="1"/>
  <c r="B1643" i="22" s="1"/>
  <c r="B1646" i="22" a="1"/>
  <c r="B1646" i="22" s="1"/>
  <c r="B1649" i="22" a="1"/>
  <c r="B1649" i="22" s="1"/>
  <c r="B1652" i="22" a="1"/>
  <c r="B1652" i="22" s="1"/>
  <c r="B1659" i="22" a="1"/>
  <c r="B1659" i="22" s="1"/>
  <c r="B1662" i="22" a="1"/>
  <c r="B1662" i="22" s="1"/>
  <c r="B1665" i="22" a="1"/>
  <c r="B1665" i="22" s="1"/>
  <c r="B1668" i="22" a="1"/>
  <c r="B1668" i="22" s="1"/>
  <c r="B1675" i="22" a="1"/>
  <c r="B1675" i="22" s="1"/>
  <c r="B1678" i="22" a="1"/>
  <c r="B1678" i="22" s="1"/>
  <c r="B1681" i="22" a="1"/>
  <c r="B1681" i="22" s="1"/>
  <c r="B1684" i="22" a="1"/>
  <c r="B1684" i="22" s="1"/>
  <c r="B1691" i="22" a="1"/>
  <c r="B1691" i="22" s="1"/>
  <c r="B1694" i="22" a="1"/>
  <c r="B1694" i="22" s="1"/>
  <c r="B1697" i="22" a="1"/>
  <c r="B1697" i="22" s="1"/>
  <c r="B1700" i="22" a="1"/>
  <c r="B1700" i="22" s="1"/>
  <c r="B1707" i="22" a="1"/>
  <c r="B1707" i="22" s="1"/>
  <c r="B1710" i="22" a="1"/>
  <c r="B1710" i="22" s="1"/>
  <c r="B1713" i="22" a="1"/>
  <c r="B1713" i="22" s="1"/>
  <c r="B1716" i="22" a="1"/>
  <c r="B1716" i="22" s="1"/>
  <c r="B1723" i="22" a="1"/>
  <c r="B1723" i="22" s="1"/>
  <c r="B1726" i="22" a="1"/>
  <c r="B1726" i="22" s="1"/>
  <c r="B1729" i="22" a="1"/>
  <c r="B1729" i="22" s="1"/>
  <c r="B1732" i="22" a="1"/>
  <c r="B1732" i="22" s="1"/>
  <c r="B1739" i="22" a="1"/>
  <c r="B1739" i="22" s="1"/>
  <c r="B1742" i="22" a="1"/>
  <c r="B1742" i="22" s="1"/>
  <c r="B1745" i="22" a="1"/>
  <c r="B1745" i="22" s="1"/>
  <c r="B1748" i="22" a="1"/>
  <c r="B1748" i="22" s="1"/>
  <c r="B1755" i="22" a="1"/>
  <c r="B1755" i="22" s="1"/>
  <c r="B1758" i="22" a="1"/>
  <c r="B1758" i="22" s="1"/>
  <c r="B1761" i="22" a="1"/>
  <c r="B1761" i="22" s="1"/>
  <c r="B1764" i="22" a="1"/>
  <c r="B1764" i="22" s="1"/>
  <c r="B1771" i="22" a="1"/>
  <c r="B1771" i="22" s="1"/>
  <c r="B1774" i="22" a="1"/>
  <c r="B1774" i="22" s="1"/>
  <c r="B1777" i="22" a="1"/>
  <c r="B1777" i="22" s="1"/>
  <c r="B1780" i="22" a="1"/>
  <c r="B1780" i="22" s="1"/>
  <c r="B1787" i="22" a="1"/>
  <c r="B1787" i="22" s="1"/>
  <c r="B1790" i="22" a="1"/>
  <c r="B1790" i="22" s="1"/>
  <c r="B1793" i="22" a="1"/>
  <c r="B1793" i="22" s="1"/>
  <c r="B1796" i="22" a="1"/>
  <c r="B1796" i="22" s="1"/>
  <c r="B1803" i="22" a="1"/>
  <c r="B1803" i="22" s="1"/>
  <c r="B1806" i="22" a="1"/>
  <c r="B1806" i="22" s="1"/>
  <c r="B1809" i="22" a="1"/>
  <c r="B1809" i="22" s="1"/>
  <c r="B1812" i="22" a="1"/>
  <c r="B1812" i="22" s="1"/>
  <c r="B1819" i="22" a="1"/>
  <c r="B1819" i="22" s="1"/>
  <c r="B1822" i="22" a="1"/>
  <c r="B1822" i="22" s="1"/>
  <c r="B1825" i="22" a="1"/>
  <c r="B1825" i="22" s="1"/>
  <c r="B1828" i="22" a="1"/>
  <c r="B1828" i="22" s="1"/>
  <c r="B1835" i="22" a="1"/>
  <c r="B1835" i="22" s="1"/>
  <c r="B1838" i="22" a="1"/>
  <c r="B1838" i="22" s="1"/>
  <c r="B1841" i="22" a="1"/>
  <c r="B1841" i="22" s="1"/>
  <c r="B1844" i="22" a="1"/>
  <c r="B1844" i="22" s="1"/>
  <c r="B1851" i="22" a="1"/>
  <c r="B1851" i="22" s="1"/>
  <c r="B1854" i="22" a="1"/>
  <c r="B1854" i="22" s="1"/>
  <c r="B1857" i="22" a="1"/>
  <c r="B1857" i="22" s="1"/>
  <c r="B1860" i="22" a="1"/>
  <c r="B1860" i="22" s="1"/>
  <c r="B1867" i="22" a="1"/>
  <c r="B1867" i="22" s="1"/>
  <c r="B1870" i="22" a="1"/>
  <c r="B1870" i="22" s="1"/>
  <c r="B1873" i="22" a="1"/>
  <c r="B1873" i="22" s="1"/>
  <c r="B1876" i="22" a="1"/>
  <c r="B1876" i="22" s="1"/>
  <c r="B1883" i="22" a="1"/>
  <c r="B1883" i="22" s="1"/>
  <c r="B1886" i="22" a="1"/>
  <c r="B1886" i="22" s="1"/>
  <c r="B1889" i="22" a="1"/>
  <c r="B1889" i="22" s="1"/>
  <c r="B1892" i="22" a="1"/>
  <c r="B1892" i="22" s="1"/>
  <c r="B1899" i="22" a="1"/>
  <c r="B1899" i="22" s="1"/>
  <c r="B1902" i="22" a="1"/>
  <c r="B1902" i="22" s="1"/>
  <c r="B1905" i="22" a="1"/>
  <c r="B1905" i="22" s="1"/>
  <c r="B1908" i="22" a="1"/>
  <c r="B1908" i="22" s="1"/>
  <c r="B1915" i="22" a="1"/>
  <c r="B1915" i="22" s="1"/>
  <c r="B1918" i="22" a="1"/>
  <c r="B1918" i="22" s="1"/>
  <c r="B1921" i="22" a="1"/>
  <c r="B1921" i="22" s="1"/>
  <c r="B1924" i="22" a="1"/>
  <c r="B1924" i="22" s="1"/>
  <c r="B1931" i="22" a="1"/>
  <c r="B1931" i="22" s="1"/>
  <c r="B1934" i="22" a="1"/>
  <c r="B1934" i="22" s="1"/>
  <c r="B1937" i="22" a="1"/>
  <c r="B1937" i="22" s="1"/>
  <c r="B1940" i="22" a="1"/>
  <c r="B1940" i="22" s="1"/>
  <c r="B1947" i="22" a="1"/>
  <c r="B1947" i="22" s="1"/>
  <c r="B1950" i="22" a="1"/>
  <c r="B1950" i="22" s="1"/>
  <c r="B1953" i="22" a="1"/>
  <c r="B1953" i="22" s="1"/>
  <c r="B1956" i="22" a="1"/>
  <c r="B1956" i="22" s="1"/>
  <c r="B1960" i="22" a="1"/>
  <c r="B1960" i="22" s="1"/>
  <c r="B1967" i="22" a="1"/>
  <c r="B1967" i="22" s="1"/>
  <c r="B1971" i="22" a="1"/>
  <c r="B1971" i="22" s="1"/>
  <c r="B1974" i="22" a="1"/>
  <c r="B1974" i="22" s="1"/>
  <c r="B1977" i="22" a="1"/>
  <c r="B1977" i="22" s="1"/>
  <c r="B1983" i="22" a="1"/>
  <c r="B1983" i="22" s="1"/>
  <c r="B1988" i="22" a="1"/>
  <c r="B1988" i="22" s="1"/>
  <c r="B1991" i="22" a="1"/>
  <c r="B1991" i="22" s="1"/>
  <c r="B1994" i="22" a="1"/>
  <c r="B1994" i="22" s="1"/>
  <c r="B2000" i="22" a="1"/>
  <c r="B2000" i="22" s="1"/>
  <c r="B2004" i="22" a="1"/>
  <c r="B2004" i="22" s="1"/>
  <c r="B2008" i="22" a="1"/>
  <c r="B2008" i="22" s="1"/>
  <c r="B10" i="22" a="1"/>
  <c r="B10" i="22" s="1"/>
  <c r="B844" i="22" a="1"/>
  <c r="B844" i="22" s="1"/>
  <c r="B856" i="22" a="1"/>
  <c r="B856" i="22" s="1"/>
  <c r="B869" i="22" a="1"/>
  <c r="B869" i="22" s="1"/>
  <c r="B882" i="22" a="1"/>
  <c r="B882" i="22" s="1"/>
  <c r="B908" i="22" a="1"/>
  <c r="B908" i="22" s="1"/>
  <c r="B920" i="22" a="1"/>
  <c r="B920" i="22" s="1"/>
  <c r="B933" i="22" a="1"/>
  <c r="B933" i="22" s="1"/>
  <c r="B946" i="22" a="1"/>
  <c r="B946" i="22" s="1"/>
  <c r="B972" i="22" a="1"/>
  <c r="B972" i="22" s="1"/>
  <c r="B984" i="22" a="1"/>
  <c r="B984" i="22" s="1"/>
  <c r="B997" i="22" a="1"/>
  <c r="B997" i="22" s="1"/>
  <c r="B1010" i="22" a="1"/>
  <c r="B1010" i="22" s="1"/>
  <c r="B1023" i="22" a="1"/>
  <c r="B1023" i="22" s="1"/>
  <c r="B1036" i="22" a="1"/>
  <c r="B1036" i="22" s="1"/>
  <c r="B1049" i="22" a="1"/>
  <c r="B1049" i="22" s="1"/>
  <c r="B1062" i="22" a="1"/>
  <c r="B1062" i="22" s="1"/>
  <c r="B1088" i="22" a="1"/>
  <c r="B1088" i="22" s="1"/>
  <c r="B1100" i="22" a="1"/>
  <c r="B1100" i="22" s="1"/>
  <c r="B1113" i="22" a="1"/>
  <c r="B1113" i="22" s="1"/>
  <c r="B1126" i="22" a="1"/>
  <c r="B1126" i="22" s="1"/>
  <c r="B1141" i="22" a="1"/>
  <c r="B1141" i="22" s="1"/>
  <c r="B1169" i="22" a="1"/>
  <c r="B1169" i="22" s="1"/>
  <c r="B1183" i="22" a="1"/>
  <c r="B1183" i="22" s="1"/>
  <c r="B1197" i="22" a="1"/>
  <c r="B1197" i="22" s="1"/>
  <c r="B1211" i="22" a="1"/>
  <c r="B1211" i="22" s="1"/>
  <c r="B1226" i="22" a="1"/>
  <c r="B1226" i="22" s="1"/>
  <c r="B1240" i="22" a="1"/>
  <c r="B1240" i="22" s="1"/>
  <c r="B1254" i="22" a="1"/>
  <c r="B1254" i="22" s="1"/>
  <c r="B1268" i="22" a="1"/>
  <c r="B1268" i="22" s="1"/>
  <c r="B1289" i="22" a="1"/>
  <c r="B1289" i="22" s="1"/>
  <c r="B1295" i="22" a="1"/>
  <c r="B1295" i="22" s="1"/>
  <c r="B1302" i="22" a="1"/>
  <c r="B1302" i="22" s="1"/>
  <c r="B1312" i="22" a="1"/>
  <c r="B1312" i="22" s="1"/>
  <c r="B1324" i="22" a="1"/>
  <c r="B1324" i="22" s="1"/>
  <c r="B1336" i="22" a="1"/>
  <c r="B1336" i="22" s="1"/>
  <c r="B1343" i="22" a="1"/>
  <c r="B1343" i="22" s="1"/>
  <c r="B1347" i="22" a="1"/>
  <c r="B1347" i="22" s="1"/>
  <c r="B1350" i="22" a="1"/>
  <c r="B1350" i="22" s="1"/>
  <c r="B1354" i="22" a="1"/>
  <c r="B1354" i="22" s="1"/>
  <c r="B1357" i="22" a="1"/>
  <c r="B1357" i="22" s="1"/>
  <c r="B1361" i="22" a="1"/>
  <c r="B1361" i="22" s="1"/>
  <c r="B1364" i="22" a="1"/>
  <c r="B1364" i="22" s="1"/>
  <c r="B1368" i="22" a="1"/>
  <c r="B1368" i="22" s="1"/>
  <c r="B1375" i="22" a="1"/>
  <c r="B1375" i="22" s="1"/>
  <c r="B1379" i="22" a="1"/>
  <c r="B1379" i="22" s="1"/>
  <c r="B1382" i="22" a="1"/>
  <c r="B1382" i="22" s="1"/>
  <c r="B1386" i="22" a="1"/>
  <c r="B1386" i="22" s="1"/>
  <c r="B1389" i="22" a="1"/>
  <c r="B1389" i="22" s="1"/>
  <c r="B1393" i="22" a="1"/>
  <c r="B1393" i="22" s="1"/>
  <c r="B1396" i="22" a="1"/>
  <c r="B1396" i="22" s="1"/>
  <c r="B1400" i="22" a="1"/>
  <c r="B1400" i="22" s="1"/>
  <c r="B1407" i="22" a="1"/>
  <c r="B1407" i="22" s="1"/>
  <c r="B1411" i="22" a="1"/>
  <c r="B1411" i="22" s="1"/>
  <c r="B1414" i="22" a="1"/>
  <c r="B1414" i="22" s="1"/>
  <c r="B1418" i="22" a="1"/>
  <c r="B1418" i="22" s="1"/>
  <c r="B1421" i="22" a="1"/>
  <c r="B1421" i="22" s="1"/>
  <c r="B1425" i="22" a="1"/>
  <c r="B1425" i="22" s="1"/>
  <c r="B1428" i="22" a="1"/>
  <c r="B1428" i="22" s="1"/>
  <c r="B1432" i="22" a="1"/>
  <c r="B1432" i="22" s="1"/>
  <c r="B1439" i="22" a="1"/>
  <c r="B1439" i="22" s="1"/>
  <c r="B1443" i="22" a="1"/>
  <c r="B1443" i="22" s="1"/>
  <c r="B1446" i="22" a="1"/>
  <c r="B1446" i="22" s="1"/>
  <c r="B1450" i="22" a="1"/>
  <c r="B1450" i="22" s="1"/>
  <c r="B1453" i="22" a="1"/>
  <c r="B1453" i="22" s="1"/>
  <c r="B1457" i="22" a="1"/>
  <c r="B1457" i="22" s="1"/>
  <c r="B1460" i="22" a="1"/>
  <c r="B1460" i="22" s="1"/>
  <c r="B1464" i="22" a="1"/>
  <c r="B1464" i="22" s="1"/>
  <c r="B1471" i="22" a="1"/>
  <c r="B1471" i="22" s="1"/>
  <c r="B1475" i="22" a="1"/>
  <c r="B1475" i="22" s="1"/>
  <c r="B1478" i="22" a="1"/>
  <c r="B1478" i="22" s="1"/>
  <c r="B1482" i="22" a="1"/>
  <c r="B1482" i="22" s="1"/>
  <c r="B1485" i="22" a="1"/>
  <c r="B1485" i="22" s="1"/>
  <c r="B1489" i="22" a="1"/>
  <c r="B1489" i="22" s="1"/>
  <c r="B1492" i="22" a="1"/>
  <c r="B1492" i="22" s="1"/>
  <c r="B1496" i="22" a="1"/>
  <c r="B1496" i="22" s="1"/>
  <c r="B1503" i="22" a="1"/>
  <c r="B1503" i="22" s="1"/>
  <c r="B1506" i="22" a="1"/>
  <c r="B1506" i="22" s="1"/>
  <c r="B1509" i="22" a="1"/>
  <c r="B1509" i="22" s="1"/>
  <c r="B1512" i="22" a="1"/>
  <c r="B1512" i="22" s="1"/>
  <c r="B1519" i="22" a="1"/>
  <c r="B1519" i="22" s="1"/>
  <c r="B1522" i="22" a="1"/>
  <c r="B1522" i="22" s="1"/>
  <c r="B1525" i="22" a="1"/>
  <c r="B1525" i="22" s="1"/>
  <c r="B1528" i="22" a="1"/>
  <c r="B1528" i="22" s="1"/>
  <c r="B1535" i="22" a="1"/>
  <c r="B1535" i="22" s="1"/>
  <c r="B1538" i="22" a="1"/>
  <c r="B1538" i="22" s="1"/>
  <c r="B1541" i="22" a="1"/>
  <c r="B1541" i="22" s="1"/>
  <c r="B1544" i="22" a="1"/>
  <c r="B1544" i="22" s="1"/>
  <c r="B1551" i="22" a="1"/>
  <c r="B1551" i="22" s="1"/>
  <c r="B1554" i="22" a="1"/>
  <c r="B1554" i="22" s="1"/>
  <c r="B1557" i="22" a="1"/>
  <c r="B1557" i="22" s="1"/>
  <c r="B1560" i="22" a="1"/>
  <c r="B1560" i="22" s="1"/>
  <c r="B1567" i="22" a="1"/>
  <c r="B1567" i="22" s="1"/>
  <c r="B1570" i="22" a="1"/>
  <c r="B1570" i="22" s="1"/>
  <c r="B1573" i="22" a="1"/>
  <c r="B1573" i="22" s="1"/>
  <c r="B1576" i="22" a="1"/>
  <c r="B1576" i="22" s="1"/>
  <c r="B1583" i="22" a="1"/>
  <c r="B1583" i="22" s="1"/>
  <c r="B1586" i="22" a="1"/>
  <c r="B1586" i="22" s="1"/>
  <c r="B1589" i="22" a="1"/>
  <c r="B1589" i="22" s="1"/>
  <c r="B1592" i="22" a="1"/>
  <c r="B1592" i="22" s="1"/>
  <c r="B1599" i="22" a="1"/>
  <c r="B1599" i="22" s="1"/>
  <c r="B1602" i="22" a="1"/>
  <c r="B1602" i="22" s="1"/>
  <c r="B1605" i="22" a="1"/>
  <c r="B1605" i="22" s="1"/>
  <c r="B1608" i="22" a="1"/>
  <c r="B1608" i="22" s="1"/>
  <c r="B1615" i="22" a="1"/>
  <c r="B1615" i="22" s="1"/>
  <c r="B1618" i="22" a="1"/>
  <c r="B1618" i="22" s="1"/>
  <c r="B1621" i="22" a="1"/>
  <c r="B1621" i="22" s="1"/>
  <c r="B1624" i="22" a="1"/>
  <c r="B1624" i="22" s="1"/>
  <c r="B1631" i="22" a="1"/>
  <c r="B1631" i="22" s="1"/>
  <c r="B1634" i="22" a="1"/>
  <c r="B1634" i="22" s="1"/>
  <c r="B1637" i="22" a="1"/>
  <c r="B1637" i="22" s="1"/>
  <c r="B1640" i="22" a="1"/>
  <c r="B1640" i="22" s="1"/>
  <c r="B1647" i="22" a="1"/>
  <c r="B1647" i="22" s="1"/>
  <c r="B1650" i="22" a="1"/>
  <c r="B1650" i="22" s="1"/>
  <c r="B1653" i="22" a="1"/>
  <c r="B1653" i="22" s="1"/>
  <c r="B1656" i="22" a="1"/>
  <c r="B1656" i="22" s="1"/>
  <c r="B1663" i="22" a="1"/>
  <c r="B1663" i="22" s="1"/>
  <c r="B1666" i="22" a="1"/>
  <c r="B1666" i="22" s="1"/>
  <c r="B1669" i="22" a="1"/>
  <c r="B1669" i="22" s="1"/>
  <c r="B1672" i="22" a="1"/>
  <c r="B1672" i="22" s="1"/>
  <c r="B1679" i="22" a="1"/>
  <c r="B1679" i="22" s="1"/>
  <c r="B1682" i="22" a="1"/>
  <c r="B1682" i="22" s="1"/>
  <c r="B1685" i="22" a="1"/>
  <c r="B1685" i="22" s="1"/>
  <c r="B1688" i="22" a="1"/>
  <c r="B1688" i="22" s="1"/>
  <c r="B1695" i="22" a="1"/>
  <c r="B1695" i="22" s="1"/>
  <c r="B1698" i="22" a="1"/>
  <c r="B1698" i="22" s="1"/>
  <c r="B1701" i="22" a="1"/>
  <c r="B1701" i="22" s="1"/>
  <c r="B1704" i="22" a="1"/>
  <c r="B1704" i="22" s="1"/>
  <c r="B1711" i="22" a="1"/>
  <c r="B1711" i="22" s="1"/>
  <c r="B1714" i="22" a="1"/>
  <c r="B1714" i="22" s="1"/>
  <c r="B1717" i="22" a="1"/>
  <c r="B1717" i="22" s="1"/>
  <c r="B1720" i="22" a="1"/>
  <c r="B1720" i="22" s="1"/>
  <c r="B1727" i="22" a="1"/>
  <c r="B1727" i="22" s="1"/>
  <c r="B1730" i="22" a="1"/>
  <c r="B1730" i="22" s="1"/>
  <c r="B1733" i="22" a="1"/>
  <c r="B1733" i="22" s="1"/>
  <c r="B1736" i="22" a="1"/>
  <c r="B1736" i="22" s="1"/>
  <c r="B1743" i="22" a="1"/>
  <c r="B1743" i="22" s="1"/>
  <c r="B1746" i="22" a="1"/>
  <c r="B1746" i="22" s="1"/>
  <c r="B1749" i="22" a="1"/>
  <c r="B1749" i="22" s="1"/>
  <c r="B1752" i="22" a="1"/>
  <c r="B1752" i="22" s="1"/>
  <c r="B1759" i="22" a="1"/>
  <c r="B1759" i="22" s="1"/>
  <c r="B1762" i="22" a="1"/>
  <c r="B1762" i="22" s="1"/>
  <c r="B1765" i="22" a="1"/>
  <c r="B1765" i="22" s="1"/>
  <c r="B1768" i="22" a="1"/>
  <c r="B1768" i="22" s="1"/>
  <c r="B1775" i="22" a="1"/>
  <c r="B1775" i="22" s="1"/>
  <c r="B1778" i="22" a="1"/>
  <c r="B1778" i="22" s="1"/>
  <c r="B1781" i="22" a="1"/>
  <c r="B1781" i="22" s="1"/>
  <c r="B1784" i="22" a="1"/>
  <c r="B1784" i="22" s="1"/>
  <c r="B1791" i="22" a="1"/>
  <c r="B1791" i="22" s="1"/>
  <c r="B1794" i="22" a="1"/>
  <c r="B1794" i="22" s="1"/>
  <c r="B1797" i="22" a="1"/>
  <c r="B1797" i="22" s="1"/>
  <c r="B1800" i="22" a="1"/>
  <c r="B1800" i="22" s="1"/>
  <c r="B1807" i="22" a="1"/>
  <c r="B1807" i="22" s="1"/>
  <c r="B1810" i="22" a="1"/>
  <c r="B1810" i="22" s="1"/>
  <c r="B1813" i="22" a="1"/>
  <c r="B1813" i="22" s="1"/>
  <c r="B1816" i="22" a="1"/>
  <c r="B1816" i="22" s="1"/>
  <c r="B1823" i="22" a="1"/>
  <c r="B1823" i="22" s="1"/>
  <c r="B1826" i="22" a="1"/>
  <c r="B1826" i="22" s="1"/>
  <c r="B1829" i="22" a="1"/>
  <c r="B1829" i="22" s="1"/>
  <c r="B1832" i="22" a="1"/>
  <c r="B1832" i="22" s="1"/>
  <c r="B1839" i="22" a="1"/>
  <c r="B1839" i="22" s="1"/>
  <c r="B1842" i="22" a="1"/>
  <c r="B1842" i="22" s="1"/>
  <c r="B1845" i="22" a="1"/>
  <c r="B1845" i="22" s="1"/>
  <c r="B1848" i="22" a="1"/>
  <c r="B1848" i="22" s="1"/>
  <c r="B1855" i="22" a="1"/>
  <c r="B1855" i="22" s="1"/>
  <c r="B1858" i="22" a="1"/>
  <c r="B1858" i="22" s="1"/>
  <c r="B1861" i="22" a="1"/>
  <c r="B1861" i="22" s="1"/>
  <c r="B1864" i="22" a="1"/>
  <c r="B1864" i="22" s="1"/>
  <c r="B1871" i="22" a="1"/>
  <c r="B1871" i="22" s="1"/>
  <c r="B1874" i="22" a="1"/>
  <c r="B1874" i="22" s="1"/>
  <c r="B1877" i="22" a="1"/>
  <c r="B1877" i="22" s="1"/>
  <c r="B1880" i="22" a="1"/>
  <c r="B1880" i="22" s="1"/>
  <c r="B1887" i="22" a="1"/>
  <c r="B1887" i="22" s="1"/>
  <c r="B1890" i="22" a="1"/>
  <c r="B1890" i="22" s="1"/>
  <c r="B1893" i="22" a="1"/>
  <c r="B1893" i="22" s="1"/>
  <c r="B1896" i="22" a="1"/>
  <c r="B1896" i="22" s="1"/>
  <c r="B1903" i="22" a="1"/>
  <c r="B1903" i="22" s="1"/>
  <c r="B1906" i="22" a="1"/>
  <c r="B1906" i="22" s="1"/>
  <c r="B1909" i="22" a="1"/>
  <c r="B1909" i="22" s="1"/>
  <c r="B1912" i="22" a="1"/>
  <c r="B1912" i="22" s="1"/>
  <c r="B1919" i="22" a="1"/>
  <c r="B1919" i="22" s="1"/>
  <c r="B1922" i="22" a="1"/>
  <c r="B1922" i="22" s="1"/>
  <c r="B1925" i="22" a="1"/>
  <c r="B1925" i="22" s="1"/>
  <c r="B1928" i="22" a="1"/>
  <c r="B1928" i="22" s="1"/>
  <c r="B1935" i="22" a="1"/>
  <c r="B1935" i="22" s="1"/>
  <c r="B1938" i="22" a="1"/>
  <c r="B1938" i="22" s="1"/>
  <c r="B1941" i="22" a="1"/>
  <c r="B1941" i="22" s="1"/>
  <c r="B1944" i="22" a="1"/>
  <c r="B1944" i="22" s="1"/>
  <c r="B1951" i="22" a="1"/>
  <c r="B1951" i="22" s="1"/>
  <c r="B1954" i="22" a="1"/>
  <c r="B1954" i="22" s="1"/>
  <c r="B1957" i="22" a="1"/>
  <c r="B1957" i="22" s="1"/>
  <c r="B1961" i="22" a="1"/>
  <c r="B1961" i="22" s="1"/>
  <c r="B1964" i="22" a="1"/>
  <c r="B1964" i="22" s="1"/>
  <c r="B1968" i="22" a="1"/>
  <c r="B1968" i="22" s="1"/>
  <c r="B1975" i="22" a="1"/>
  <c r="B1975" i="22" s="1"/>
  <c r="B1980" i="22" a="1"/>
  <c r="B1980" i="22" s="1"/>
  <c r="B1986" i="22" a="1"/>
  <c r="B1986" i="22" s="1"/>
  <c r="B1989" i="22" a="1"/>
  <c r="B1989" i="22" s="1"/>
  <c r="B1992" i="22" a="1"/>
  <c r="B1992" i="22" s="1"/>
  <c r="B1997" i="22" a="1"/>
  <c r="B1997" i="22" s="1"/>
  <c r="B2001" i="22" a="1"/>
  <c r="B2001" i="22" s="1"/>
  <c r="B2005" i="22" a="1"/>
  <c r="B2005" i="22" s="1"/>
  <c r="B2009" i="22" a="1"/>
  <c r="B2009" i="22" s="1"/>
  <c r="B2010" i="22" a="1"/>
  <c r="B2010" i="22" s="1"/>
  <c r="B834" i="22" a="1"/>
  <c r="B834" i="22" s="1"/>
  <c r="B860" i="22" a="1"/>
  <c r="B860" i="22" s="1"/>
  <c r="B872" i="22" a="1"/>
  <c r="B872" i="22" s="1"/>
  <c r="B885" i="22" a="1"/>
  <c r="B885" i="22" s="1"/>
  <c r="B898" i="22" a="1"/>
  <c r="B898" i="22" s="1"/>
  <c r="B924" i="22" a="1"/>
  <c r="B924" i="22" s="1"/>
  <c r="B936" i="22" a="1"/>
  <c r="B936" i="22" s="1"/>
  <c r="B949" i="22" a="1"/>
  <c r="B949" i="22" s="1"/>
  <c r="B962" i="22" a="1"/>
  <c r="B962" i="22" s="1"/>
  <c r="B988" i="22" a="1"/>
  <c r="B988" i="22" s="1"/>
  <c r="B1000" i="22" a="1"/>
  <c r="B1000" i="22" s="1"/>
  <c r="B1013" i="22" a="1"/>
  <c r="B1013" i="22" s="1"/>
  <c r="B1027" i="22" a="1"/>
  <c r="B1027" i="22" s="1"/>
  <c r="B1040" i="22" a="1"/>
  <c r="B1040" i="22" s="1"/>
  <c r="B1052" i="22" a="1"/>
  <c r="B1052" i="22" s="1"/>
  <c r="B1065" i="22" a="1"/>
  <c r="B1065" i="22" s="1"/>
  <c r="B1078" i="22" a="1"/>
  <c r="B1078" i="22" s="1"/>
  <c r="B1104" i="22" a="1"/>
  <c r="B1104" i="22" s="1"/>
  <c r="B1116" i="22" a="1"/>
  <c r="B1116" i="22" s="1"/>
  <c r="B1130" i="22" a="1"/>
  <c r="B1130" i="22" s="1"/>
  <c r="B1158" i="22" a="1"/>
  <c r="B1158" i="22" s="1"/>
  <c r="B1172" i="22" a="1"/>
  <c r="B1172" i="22" s="1"/>
  <c r="B1201" i="22" a="1"/>
  <c r="B1201" i="22" s="1"/>
  <c r="B1215" i="22" a="1"/>
  <c r="B1215" i="22" s="1"/>
  <c r="B1229" i="22" a="1"/>
  <c r="B1229" i="22" s="1"/>
  <c r="B1243" i="22" a="1"/>
  <c r="B1243" i="22" s="1"/>
  <c r="B1258" i="22" a="1"/>
  <c r="B1258" i="22" s="1"/>
  <c r="B1272" i="22" a="1"/>
  <c r="B1272" i="22" s="1"/>
  <c r="B1283" i="22" a="1"/>
  <c r="B1283" i="22" s="1"/>
  <c r="B1290" i="22" a="1"/>
  <c r="B1290" i="22" s="1"/>
  <c r="B1296" i="22" a="1"/>
  <c r="B1296" i="22" s="1"/>
  <c r="B1308" i="22" a="1"/>
  <c r="B1308" i="22" s="1"/>
  <c r="B1318" i="22" a="1"/>
  <c r="B1318" i="22" s="1"/>
  <c r="B1325" i="22" a="1"/>
  <c r="B1325" i="22" s="1"/>
  <c r="B1332" i="22" a="1"/>
  <c r="B1332" i="22" s="1"/>
  <c r="B1337" i="22" a="1"/>
  <c r="B1337" i="22" s="1"/>
  <c r="B1340" i="22" a="1"/>
  <c r="B1340" i="22" s="1"/>
  <c r="B1344" i="22" a="1"/>
  <c r="B1344" i="22" s="1"/>
  <c r="B1351" i="22" a="1"/>
  <c r="B1351" i="22" s="1"/>
  <c r="B1355" i="22" a="1"/>
  <c r="B1355" i="22" s="1"/>
  <c r="B1358" i="22" a="1"/>
  <c r="B1358" i="22" s="1"/>
  <c r="B1362" i="22" a="1"/>
  <c r="B1362" i="22" s="1"/>
  <c r="B1365" i="22" a="1"/>
  <c r="B1365" i="22" s="1"/>
  <c r="B1369" i="22" a="1"/>
  <c r="B1369" i="22" s="1"/>
  <c r="B1372" i="22" a="1"/>
  <c r="B1372" i="22" s="1"/>
  <c r="B1376" i="22" a="1"/>
  <c r="B1376" i="22" s="1"/>
  <c r="B1383" i="22" a="1"/>
  <c r="B1383" i="22" s="1"/>
  <c r="B1387" i="22" a="1"/>
  <c r="B1387" i="22" s="1"/>
  <c r="B1390" i="22" a="1"/>
  <c r="B1390" i="22" s="1"/>
  <c r="B1394" i="22" a="1"/>
  <c r="B1394" i="22" s="1"/>
  <c r="B1397" i="22" a="1"/>
  <c r="B1397" i="22" s="1"/>
  <c r="B1401" i="22" a="1"/>
  <c r="B1401" i="22" s="1"/>
  <c r="B1404" i="22" a="1"/>
  <c r="B1404" i="22" s="1"/>
  <c r="B1408" i="22" a="1"/>
  <c r="B1408" i="22" s="1"/>
  <c r="B1415" i="22" a="1"/>
  <c r="B1415" i="22" s="1"/>
  <c r="B1419" i="22" a="1"/>
  <c r="B1419" i="22" s="1"/>
  <c r="B1422" i="22" a="1"/>
  <c r="B1422" i="22" s="1"/>
  <c r="B1426" i="22" a="1"/>
  <c r="B1426" i="22" s="1"/>
  <c r="B1429" i="22" a="1"/>
  <c r="B1429" i="22" s="1"/>
  <c r="B1433" i="22" a="1"/>
  <c r="B1433" i="22" s="1"/>
  <c r="B1436" i="22" a="1"/>
  <c r="B1436" i="22" s="1"/>
  <c r="B1440" i="22" a="1"/>
  <c r="B1440" i="22" s="1"/>
  <c r="B1447" i="22" a="1"/>
  <c r="B1447" i="22" s="1"/>
  <c r="B1451" i="22" a="1"/>
  <c r="B1451" i="22" s="1"/>
  <c r="B1454" i="22" a="1"/>
  <c r="B1454" i="22" s="1"/>
  <c r="B1458" i="22" a="1"/>
  <c r="B1458" i="22" s="1"/>
  <c r="B1461" i="22" a="1"/>
  <c r="B1461" i="22" s="1"/>
  <c r="B1465" i="22" a="1"/>
  <c r="B1465" i="22" s="1"/>
  <c r="B1468" i="22" a="1"/>
  <c r="B1468" i="22" s="1"/>
  <c r="B1472" i="22" a="1"/>
  <c r="B1472" i="22" s="1"/>
  <c r="B1479" i="22" a="1"/>
  <c r="B1479" i="22" s="1"/>
  <c r="B1483" i="22" a="1"/>
  <c r="B1483" i="22" s="1"/>
  <c r="B1486" i="22" a="1"/>
  <c r="B1486" i="22" s="1"/>
  <c r="B1490" i="22" a="1"/>
  <c r="B1490" i="22" s="1"/>
  <c r="B1493" i="22" a="1"/>
  <c r="B1493" i="22" s="1"/>
  <c r="B1497" i="22" a="1"/>
  <c r="B1497" i="22" s="1"/>
  <c r="B1500" i="22" a="1"/>
  <c r="B1500" i="22" s="1"/>
  <c r="B1507" i="22" a="1"/>
  <c r="B1507" i="22" s="1"/>
  <c r="B1510" i="22" a="1"/>
  <c r="B1510" i="22" s="1"/>
  <c r="B1513" i="22" a="1"/>
  <c r="B1513" i="22" s="1"/>
  <c r="B1516" i="22" a="1"/>
  <c r="B1516" i="22" s="1"/>
  <c r="B1523" i="22" a="1"/>
  <c r="B1523" i="22" s="1"/>
  <c r="B1526" i="22" a="1"/>
  <c r="B1526" i="22" s="1"/>
  <c r="B1529" i="22" a="1"/>
  <c r="B1529" i="22" s="1"/>
  <c r="B1532" i="22" a="1"/>
  <c r="B1532" i="22" s="1"/>
  <c r="B1539" i="22" a="1"/>
  <c r="B1539" i="22" s="1"/>
  <c r="B1542" i="22" a="1"/>
  <c r="B1542" i="22" s="1"/>
  <c r="B1545" i="22" a="1"/>
  <c r="B1545" i="22" s="1"/>
  <c r="B1548" i="22" a="1"/>
  <c r="B1548" i="22" s="1"/>
  <c r="B1555" i="22" a="1"/>
  <c r="B1555" i="22" s="1"/>
  <c r="B1558" i="22" a="1"/>
  <c r="B1558" i="22" s="1"/>
  <c r="B1561" i="22" a="1"/>
  <c r="B1561" i="22" s="1"/>
  <c r="B1564" i="22" a="1"/>
  <c r="B1564" i="22" s="1"/>
  <c r="B1571" i="22" a="1"/>
  <c r="B1571" i="22" s="1"/>
  <c r="B1574" i="22" a="1"/>
  <c r="B1574" i="22" s="1"/>
  <c r="B1577" i="22" a="1"/>
  <c r="B1577" i="22" s="1"/>
  <c r="B1580" i="22" a="1"/>
  <c r="B1580" i="22" s="1"/>
  <c r="B1587" i="22" a="1"/>
  <c r="B1587" i="22" s="1"/>
  <c r="B1590" i="22" a="1"/>
  <c r="B1590" i="22" s="1"/>
  <c r="B1593" i="22" a="1"/>
  <c r="B1593" i="22" s="1"/>
  <c r="B1596" i="22" a="1"/>
  <c r="B1596" i="22" s="1"/>
  <c r="B1603" i="22" a="1"/>
  <c r="B1603" i="22" s="1"/>
  <c r="B1606" i="22" a="1"/>
  <c r="B1606" i="22" s="1"/>
  <c r="B1609" i="22" a="1"/>
  <c r="B1609" i="22" s="1"/>
  <c r="B1612" i="22" a="1"/>
  <c r="B1612" i="22" s="1"/>
  <c r="B1619" i="22" a="1"/>
  <c r="B1619" i="22" s="1"/>
  <c r="B1622" i="22" a="1"/>
  <c r="B1622" i="22" s="1"/>
  <c r="B1625" i="22" a="1"/>
  <c r="B1625" i="22" s="1"/>
  <c r="B1628" i="22" a="1"/>
  <c r="B1628" i="22" s="1"/>
  <c r="B1635" i="22" a="1"/>
  <c r="B1635" i="22" s="1"/>
  <c r="B1638" i="22" a="1"/>
  <c r="B1638" i="22" s="1"/>
  <c r="B1641" i="22" a="1"/>
  <c r="B1641" i="22" s="1"/>
  <c r="B1644" i="22" a="1"/>
  <c r="B1644" i="22" s="1"/>
  <c r="B1651" i="22" a="1"/>
  <c r="B1651" i="22" s="1"/>
  <c r="B1654" i="22" a="1"/>
  <c r="B1654" i="22" s="1"/>
  <c r="B1657" i="22" a="1"/>
  <c r="B1657" i="22" s="1"/>
  <c r="B1660" i="22" a="1"/>
  <c r="B1660" i="22" s="1"/>
  <c r="B1667" i="22" a="1"/>
  <c r="B1667" i="22" s="1"/>
  <c r="B1670" i="22" a="1"/>
  <c r="B1670" i="22" s="1"/>
  <c r="B1673" i="22" a="1"/>
  <c r="B1673" i="22" s="1"/>
  <c r="B1676" i="22" a="1"/>
  <c r="B1676" i="22" s="1"/>
  <c r="B1683" i="22" a="1"/>
  <c r="B1683" i="22" s="1"/>
  <c r="B1686" i="22" a="1"/>
  <c r="B1686" i="22" s="1"/>
  <c r="B1689" i="22" a="1"/>
  <c r="B1689" i="22" s="1"/>
  <c r="B1692" i="22" a="1"/>
  <c r="B1692" i="22" s="1"/>
  <c r="B1699" i="22" a="1"/>
  <c r="B1699" i="22" s="1"/>
  <c r="B1702" i="22" a="1"/>
  <c r="B1702" i="22" s="1"/>
  <c r="B1705" i="22" a="1"/>
  <c r="B1705" i="22" s="1"/>
  <c r="B1708" i="22" a="1"/>
  <c r="B1708" i="22" s="1"/>
  <c r="B1715" i="22" a="1"/>
  <c r="B1715" i="22" s="1"/>
  <c r="B1718" i="22" a="1"/>
  <c r="B1718" i="22" s="1"/>
  <c r="B1721" i="22" a="1"/>
  <c r="B1721" i="22" s="1"/>
  <c r="B1724" i="22" a="1"/>
  <c r="B1724" i="22" s="1"/>
  <c r="B1731" i="22" a="1"/>
  <c r="B1731" i="22" s="1"/>
  <c r="B1734" i="22" a="1"/>
  <c r="B1734" i="22" s="1"/>
  <c r="B1737" i="22" a="1"/>
  <c r="B1737" i="22" s="1"/>
  <c r="B1740" i="22" a="1"/>
  <c r="B1740" i="22" s="1"/>
  <c r="B1747" i="22" a="1"/>
  <c r="B1747" i="22" s="1"/>
  <c r="B1750" i="22" a="1"/>
  <c r="B1750" i="22" s="1"/>
  <c r="B1753" i="22" a="1"/>
  <c r="B1753" i="22" s="1"/>
  <c r="B1756" i="22" a="1"/>
  <c r="B1756" i="22" s="1"/>
  <c r="B1763" i="22" a="1"/>
  <c r="B1763" i="22" s="1"/>
  <c r="B1766" i="22" a="1"/>
  <c r="B1766" i="22" s="1"/>
  <c r="B1769" i="22" a="1"/>
  <c r="B1769" i="22" s="1"/>
  <c r="B1772" i="22" a="1"/>
  <c r="B1772" i="22" s="1"/>
  <c r="B1779" i="22" a="1"/>
  <c r="B1779" i="22" s="1"/>
  <c r="B1782" i="22" a="1"/>
  <c r="B1782" i="22" s="1"/>
  <c r="B1785" i="22" a="1"/>
  <c r="B1785" i="22" s="1"/>
  <c r="B1788" i="22" a="1"/>
  <c r="B1788" i="22" s="1"/>
  <c r="B1795" i="22" a="1"/>
  <c r="B1795" i="22" s="1"/>
  <c r="B1798" i="22" a="1"/>
  <c r="B1798" i="22" s="1"/>
  <c r="B1801" i="22" a="1"/>
  <c r="B1801" i="22" s="1"/>
  <c r="B1804" i="22" a="1"/>
  <c r="B1804" i="22" s="1"/>
  <c r="B1811" i="22" a="1"/>
  <c r="B1811" i="22" s="1"/>
  <c r="B1814" i="22" a="1"/>
  <c r="B1814" i="22" s="1"/>
  <c r="B1817" i="22" a="1"/>
  <c r="B1817" i="22" s="1"/>
  <c r="B1820" i="22" a="1"/>
  <c r="B1820" i="22" s="1"/>
  <c r="B1827" i="22" a="1"/>
  <c r="B1827" i="22" s="1"/>
  <c r="B1830" i="22" a="1"/>
  <c r="B1830" i="22" s="1"/>
  <c r="B1833" i="22" a="1"/>
  <c r="B1833" i="22" s="1"/>
  <c r="B1836" i="22" a="1"/>
  <c r="B1836" i="22" s="1"/>
  <c r="B1843" i="22" a="1"/>
  <c r="B1843" i="22" s="1"/>
  <c r="B1846" i="22" a="1"/>
  <c r="B1846" i="22" s="1"/>
  <c r="B1849" i="22" a="1"/>
  <c r="B1849" i="22" s="1"/>
  <c r="B1852" i="22" a="1"/>
  <c r="B1852" i="22" s="1"/>
  <c r="B1859" i="22" a="1"/>
  <c r="B1859" i="22" s="1"/>
  <c r="B1862" i="22" a="1"/>
  <c r="B1862" i="22" s="1"/>
  <c r="B1865" i="22" a="1"/>
  <c r="B1865" i="22" s="1"/>
  <c r="B1868" i="22" a="1"/>
  <c r="B1868" i="22" s="1"/>
  <c r="B1875" i="22" a="1"/>
  <c r="B1875" i="22" s="1"/>
  <c r="B1878" i="22" a="1"/>
  <c r="B1878" i="22" s="1"/>
  <c r="B1881" i="22" a="1"/>
  <c r="B1881" i="22" s="1"/>
  <c r="B1884" i="22" a="1"/>
  <c r="B1884" i="22" s="1"/>
  <c r="B1891" i="22" a="1"/>
  <c r="B1891" i="22" s="1"/>
  <c r="B1894" i="22" a="1"/>
  <c r="B1894" i="22" s="1"/>
  <c r="B1897" i="22" a="1"/>
  <c r="B1897" i="22" s="1"/>
  <c r="B1900" i="22" a="1"/>
  <c r="B1900" i="22" s="1"/>
  <c r="B1907" i="22" a="1"/>
  <c r="B1907" i="22" s="1"/>
  <c r="B1910" i="22" a="1"/>
  <c r="B1910" i="22" s="1"/>
  <c r="B1913" i="22" a="1"/>
  <c r="B1913" i="22" s="1"/>
  <c r="B1916" i="22" a="1"/>
  <c r="B1916" i="22" s="1"/>
  <c r="B1923" i="22" a="1"/>
  <c r="B1923" i="22" s="1"/>
  <c r="B1926" i="22" a="1"/>
  <c r="B1926" i="22" s="1"/>
  <c r="B1929" i="22" a="1"/>
  <c r="B1929" i="22" s="1"/>
  <c r="B1932" i="22" a="1"/>
  <c r="B1932" i="22" s="1"/>
  <c r="B1939" i="22" a="1"/>
  <c r="B1939" i="22" s="1"/>
  <c r="B1942" i="22" a="1"/>
  <c r="B1942" i="22" s="1"/>
  <c r="B1945" i="22" a="1"/>
  <c r="B1945" i="22" s="1"/>
  <c r="B1948" i="22" a="1"/>
  <c r="B1948" i="22" s="1"/>
  <c r="B1955" i="22" a="1"/>
  <c r="B1955" i="22" s="1"/>
  <c r="B1958" i="22" a="1"/>
  <c r="B1958" i="22" s="1"/>
  <c r="B1962" i="22" a="1"/>
  <c r="B1962" i="22" s="1"/>
  <c r="B1965" i="22" a="1"/>
  <c r="B1965" i="22" s="1"/>
  <c r="B1969" i="22" a="1"/>
  <c r="B1969" i="22" s="1"/>
  <c r="B1972" i="22" a="1"/>
  <c r="B1972" i="22" s="1"/>
  <c r="B1978" i="22" a="1"/>
  <c r="B1978" i="22" s="1"/>
  <c r="B1981" i="22" a="1"/>
  <c r="B1981" i="22" s="1"/>
  <c r="B1984" i="22" a="1"/>
  <c r="B1984" i="22" s="1"/>
  <c r="B1987" i="22" a="1"/>
  <c r="B1987" i="22" s="1"/>
  <c r="B1990" i="22" a="1"/>
  <c r="B1990" i="22" s="1"/>
  <c r="B1995" i="22" a="1"/>
  <c r="B1995" i="22" s="1"/>
  <c r="B1998" i="22" a="1"/>
  <c r="B1998" i="22" s="1"/>
  <c r="B2002" i="22" a="1"/>
  <c r="B2002" i="22" s="1"/>
  <c r="B2006" i="22" a="1"/>
  <c r="B2006" i="22" s="1"/>
  <c r="B2007" i="22" a="1"/>
  <c r="B2007" i="22" s="1"/>
  <c r="B837" i="22" a="1"/>
  <c r="B837" i="22" s="1"/>
  <c r="B850" i="22" a="1"/>
  <c r="B850" i="22" s="1"/>
  <c r="B876" i="22" a="1"/>
  <c r="B876" i="22" s="1"/>
  <c r="B888" i="22" a="1"/>
  <c r="B888" i="22" s="1"/>
  <c r="B901" i="22" a="1"/>
  <c r="B901" i="22" s="1"/>
  <c r="B914" i="22" a="1"/>
  <c r="B914" i="22" s="1"/>
  <c r="B940" i="22" a="1"/>
  <c r="B940" i="22" s="1"/>
  <c r="B952" i="22" a="1"/>
  <c r="B952" i="22" s="1"/>
  <c r="B965" i="22" a="1"/>
  <c r="B965" i="22" s="1"/>
  <c r="B978" i="22" a="1"/>
  <c r="B978" i="22" s="1"/>
  <c r="B1004" i="22" a="1"/>
  <c r="B1004" i="22" s="1"/>
  <c r="B1016" i="22" a="1"/>
  <c r="B1016" i="22" s="1"/>
  <c r="B1030" i="22" a="1"/>
  <c r="B1030" i="22" s="1"/>
  <c r="B1056" i="22" a="1"/>
  <c r="B1056" i="22" s="1"/>
  <c r="B1068" i="22" a="1"/>
  <c r="B1068" i="22" s="1"/>
  <c r="B1081" i="22" a="1"/>
  <c r="B1081" i="22" s="1"/>
  <c r="B1094" i="22" a="1"/>
  <c r="B1094" i="22" s="1"/>
  <c r="B1120" i="22" a="1"/>
  <c r="B1120" i="22" s="1"/>
  <c r="B1134" i="22" a="1"/>
  <c r="B1134" i="22" s="1"/>
  <c r="B1148" i="22" a="1"/>
  <c r="B1148" i="22" s="1"/>
  <c r="B1162" i="22" a="1"/>
  <c r="B1162" i="22" s="1"/>
  <c r="B1176" i="22" a="1"/>
  <c r="B1176" i="22" s="1"/>
  <c r="B1190" i="22" a="1"/>
  <c r="B1190" i="22" s="1"/>
  <c r="B1204" i="22" a="1"/>
  <c r="B1204" i="22" s="1"/>
  <c r="B1233" i="22" a="1"/>
  <c r="B1233" i="22" s="1"/>
  <c r="B1247" i="22" a="1"/>
  <c r="B1247" i="22" s="1"/>
  <c r="B1261" i="22" a="1"/>
  <c r="B1261" i="22" s="1"/>
  <c r="B1275" i="22" a="1"/>
  <c r="B1275" i="22" s="1"/>
  <c r="B1286" i="22" a="1"/>
  <c r="B1286" i="22" s="1"/>
  <c r="B1292" i="22" a="1"/>
  <c r="B1292" i="22" s="1"/>
  <c r="B1305" i="22" a="1"/>
  <c r="B1305" i="22" s="1"/>
  <c r="B1315" i="22" a="1"/>
  <c r="B1315" i="22" s="1"/>
  <c r="B1321" i="22" a="1"/>
  <c r="B1321" i="22" s="1"/>
  <c r="B1328" i="22" a="1"/>
  <c r="B1328" i="22" s="1"/>
  <c r="B1333" i="22" a="1"/>
  <c r="B1333" i="22" s="1"/>
  <c r="B1338" i="22" a="1"/>
  <c r="B1338" i="22" s="1"/>
  <c r="B1341" i="22" a="1"/>
  <c r="B1341" i="22" s="1"/>
  <c r="B1345" i="22" a="1"/>
  <c r="B1345" i="22" s="1"/>
  <c r="B1348" i="22" a="1"/>
  <c r="B1348" i="22" s="1"/>
  <c r="B1352" i="22" a="1"/>
  <c r="B1352" i="22" s="1"/>
  <c r="B1359" i="22" a="1"/>
  <c r="B1359" i="22" s="1"/>
  <c r="B1363" i="22" a="1"/>
  <c r="B1363" i="22" s="1"/>
  <c r="B1366" i="22" a="1"/>
  <c r="B1366" i="22" s="1"/>
  <c r="B1370" i="22" a="1"/>
  <c r="B1370" i="22" s="1"/>
  <c r="B1373" i="22" a="1"/>
  <c r="B1373" i="22" s="1"/>
  <c r="B1377" i="22" a="1"/>
  <c r="B1377" i="22" s="1"/>
  <c r="B1380" i="22" a="1"/>
  <c r="B1380" i="22" s="1"/>
  <c r="B1384" i="22" a="1"/>
  <c r="B1384" i="22" s="1"/>
  <c r="B1391" i="22" a="1"/>
  <c r="B1391" i="22" s="1"/>
  <c r="B1395" i="22" a="1"/>
  <c r="B1395" i="22" s="1"/>
  <c r="B1398" i="22" a="1"/>
  <c r="B1398" i="22" s="1"/>
  <c r="B1402" i="22" a="1"/>
  <c r="B1402" i="22" s="1"/>
  <c r="B1405" i="22" a="1"/>
  <c r="B1405" i="22" s="1"/>
  <c r="B1409" i="22" a="1"/>
  <c r="B1409" i="22" s="1"/>
  <c r="B1412" i="22" a="1"/>
  <c r="B1412" i="22" s="1"/>
  <c r="B1416" i="22" a="1"/>
  <c r="B1416" i="22" s="1"/>
  <c r="B1423" i="22" a="1"/>
  <c r="B1423" i="22" s="1"/>
  <c r="B1427" i="22" a="1"/>
  <c r="B1427" i="22" s="1"/>
  <c r="B1430" i="22" a="1"/>
  <c r="B1430" i="22" s="1"/>
  <c r="B1434" i="22" a="1"/>
  <c r="B1434" i="22" s="1"/>
  <c r="B1437" i="22" a="1"/>
  <c r="B1437" i="22" s="1"/>
  <c r="B1441" i="22" a="1"/>
  <c r="B1441" i="22" s="1"/>
  <c r="B1444" i="22" a="1"/>
  <c r="B1444" i="22" s="1"/>
  <c r="B1448" i="22" a="1"/>
  <c r="B1448" i="22" s="1"/>
  <c r="B1455" i="22" a="1"/>
  <c r="B1455" i="22" s="1"/>
  <c r="B1459" i="22" a="1"/>
  <c r="B1459" i="22" s="1"/>
  <c r="B1462" i="22" a="1"/>
  <c r="B1462" i="22" s="1"/>
  <c r="B1466" i="22" a="1"/>
  <c r="B1466" i="22" s="1"/>
  <c r="B1469" i="22" a="1"/>
  <c r="B1469" i="22" s="1"/>
  <c r="B1473" i="22" a="1"/>
  <c r="B1473" i="22" s="1"/>
  <c r="B1476" i="22" a="1"/>
  <c r="B1476" i="22" s="1"/>
  <c r="B1480" i="22" a="1"/>
  <c r="B1480" i="22" s="1"/>
  <c r="B1487" i="22" a="1"/>
  <c r="B1487" i="22" s="1"/>
  <c r="B1491" i="22" a="1"/>
  <c r="B1491" i="22" s="1"/>
  <c r="B1494" i="22" a="1"/>
  <c r="B1494" i="22" s="1"/>
  <c r="B1498" i="22" a="1"/>
  <c r="B1498" i="22" s="1"/>
  <c r="B1501" i="22" a="1"/>
  <c r="B1501" i="22" s="1"/>
  <c r="B1504" i="22" a="1"/>
  <c r="B1504" i="22" s="1"/>
  <c r="B1511" i="22" a="1"/>
  <c r="B1511" i="22" s="1"/>
  <c r="B1514" i="22" a="1"/>
  <c r="B1514" i="22" s="1"/>
  <c r="B1517" i="22" a="1"/>
  <c r="B1517" i="22" s="1"/>
  <c r="B1520" i="22" a="1"/>
  <c r="B1520" i="22" s="1"/>
  <c r="B1527" i="22" a="1"/>
  <c r="B1527" i="22" s="1"/>
  <c r="B1530" i="22" a="1"/>
  <c r="B1530" i="22" s="1"/>
  <c r="B1533" i="22" a="1"/>
  <c r="B1533" i="22" s="1"/>
  <c r="B1536" i="22" a="1"/>
  <c r="B1536" i="22" s="1"/>
  <c r="B1543" i="22" a="1"/>
  <c r="B1543" i="22" s="1"/>
  <c r="B1546" i="22" a="1"/>
  <c r="B1546" i="22" s="1"/>
  <c r="B1549" i="22" a="1"/>
  <c r="B1549" i="22" s="1"/>
  <c r="B1552" i="22" a="1"/>
  <c r="B1552" i="22" s="1"/>
  <c r="B1559" i="22" a="1"/>
  <c r="B1559" i="22" s="1"/>
  <c r="B1562" i="22" a="1"/>
  <c r="B1562" i="22" s="1"/>
  <c r="B1565" i="22" a="1"/>
  <c r="B1565" i="22" s="1"/>
  <c r="B1568" i="22" a="1"/>
  <c r="B1568" i="22" s="1"/>
  <c r="B1575" i="22" a="1"/>
  <c r="B1575" i="22" s="1"/>
  <c r="B1578" i="22" a="1"/>
  <c r="B1578" i="22" s="1"/>
  <c r="B1581" i="22" a="1"/>
  <c r="B1581" i="22" s="1"/>
  <c r="B1584" i="22" a="1"/>
  <c r="B1584" i="22" s="1"/>
  <c r="B1591" i="22" a="1"/>
  <c r="B1591" i="22" s="1"/>
  <c r="B1594" i="22" a="1"/>
  <c r="B1594" i="22" s="1"/>
  <c r="B1597" i="22" a="1"/>
  <c r="B1597" i="22" s="1"/>
  <c r="B1600" i="22" a="1"/>
  <c r="B1600" i="22" s="1"/>
  <c r="B1607" i="22" a="1"/>
  <c r="B1607" i="22" s="1"/>
  <c r="B1610" i="22" a="1"/>
  <c r="B1610" i="22" s="1"/>
  <c r="B1613" i="22" a="1"/>
  <c r="B1613" i="22" s="1"/>
  <c r="B1616" i="22" a="1"/>
  <c r="B1616" i="22" s="1"/>
  <c r="B1623" i="22" a="1"/>
  <c r="B1623" i="22" s="1"/>
  <c r="B1626" i="22" a="1"/>
  <c r="B1626" i="22" s="1"/>
  <c r="B1629" i="22" a="1"/>
  <c r="B1629" i="22" s="1"/>
  <c r="B1632" i="22" a="1"/>
  <c r="B1632" i="22" s="1"/>
  <c r="B1639" i="22" a="1"/>
  <c r="B1639" i="22" s="1"/>
  <c r="B1642" i="22" a="1"/>
  <c r="B1642" i="22" s="1"/>
  <c r="B1645" i="22" a="1"/>
  <c r="B1645" i="22" s="1"/>
  <c r="B1648" i="22" a="1"/>
  <c r="B1648" i="22" s="1"/>
  <c r="B1655" i="22" a="1"/>
  <c r="B1655" i="22" s="1"/>
  <c r="B1658" i="22" a="1"/>
  <c r="B1658" i="22" s="1"/>
  <c r="B1661" i="22" a="1"/>
  <c r="B1661" i="22" s="1"/>
  <c r="B1664" i="22" a="1"/>
  <c r="B1664" i="22" s="1"/>
  <c r="B1671" i="22" a="1"/>
  <c r="B1671" i="22" s="1"/>
  <c r="B1674" i="22" a="1"/>
  <c r="B1674" i="22" s="1"/>
  <c r="B1677" i="22" a="1"/>
  <c r="B1677" i="22" s="1"/>
  <c r="B1680" i="22" a="1"/>
  <c r="B1680" i="22" s="1"/>
  <c r="B1687" i="22" a="1"/>
  <c r="B1687" i="22" s="1"/>
  <c r="B1690" i="22" a="1"/>
  <c r="B1690" i="22" s="1"/>
  <c r="B1693" i="22" a="1"/>
  <c r="B1693" i="22" s="1"/>
  <c r="B1696" i="22" a="1"/>
  <c r="B1696" i="22" s="1"/>
  <c r="B1703" i="22" a="1"/>
  <c r="B1703" i="22" s="1"/>
  <c r="B1706" i="22" a="1"/>
  <c r="B1706" i="22" s="1"/>
  <c r="B1709" i="22" a="1"/>
  <c r="B1709" i="22" s="1"/>
  <c r="B1712" i="22" a="1"/>
  <c r="B1712" i="22" s="1"/>
  <c r="B1719" i="22" a="1"/>
  <c r="B1719" i="22" s="1"/>
  <c r="B1722" i="22" a="1"/>
  <c r="B1722" i="22" s="1"/>
  <c r="B1725" i="22" a="1"/>
  <c r="B1725" i="22" s="1"/>
  <c r="B1728" i="22" a="1"/>
  <c r="B1728" i="22" s="1"/>
  <c r="B1735" i="22" a="1"/>
  <c r="B1735" i="22" s="1"/>
  <c r="B1738" i="22" a="1"/>
  <c r="B1738" i="22" s="1"/>
  <c r="B1741" i="22" a="1"/>
  <c r="B1741" i="22" s="1"/>
  <c r="B1744" i="22" a="1"/>
  <c r="B1744" i="22" s="1"/>
  <c r="B1751" i="22" a="1"/>
  <c r="B1751" i="22" s="1"/>
  <c r="B1754" i="22" a="1"/>
  <c r="B1754" i="22" s="1"/>
  <c r="B1757" i="22" a="1"/>
  <c r="B1757" i="22" s="1"/>
  <c r="B1760" i="22" a="1"/>
  <c r="B1760" i="22" s="1"/>
  <c r="B1767" i="22" a="1"/>
  <c r="B1767" i="22" s="1"/>
  <c r="B1770" i="22" a="1"/>
  <c r="B1770" i="22" s="1"/>
  <c r="B1773" i="22" a="1"/>
  <c r="B1773" i="22" s="1"/>
  <c r="B1776" i="22" a="1"/>
  <c r="B1776" i="22" s="1"/>
  <c r="B1783" i="22" a="1"/>
  <c r="B1783" i="22" s="1"/>
  <c r="B1786" i="22" a="1"/>
  <c r="B1786" i="22" s="1"/>
  <c r="B1789" i="22" a="1"/>
  <c r="B1789" i="22" s="1"/>
  <c r="B1792" i="22" a="1"/>
  <c r="B1792" i="22" s="1"/>
  <c r="B1799" i="22" a="1"/>
  <c r="B1799" i="22" s="1"/>
  <c r="B1802" i="22" a="1"/>
  <c r="B1802" i="22" s="1"/>
  <c r="B1805" i="22" a="1"/>
  <c r="B1805" i="22" s="1"/>
  <c r="B1808" i="22" a="1"/>
  <c r="B1808" i="22" s="1"/>
  <c r="B1815" i="22" a="1"/>
  <c r="B1815" i="22" s="1"/>
  <c r="B1818" i="22" a="1"/>
  <c r="B1818" i="22" s="1"/>
  <c r="B1821" i="22" a="1"/>
  <c r="B1821" i="22" s="1"/>
  <c r="B1824" i="22" a="1"/>
  <c r="B1824" i="22" s="1"/>
  <c r="B1831" i="22" a="1"/>
  <c r="B1831" i="22" s="1"/>
  <c r="B1834" i="22" a="1"/>
  <c r="B1834" i="22" s="1"/>
  <c r="B1837" i="22" a="1"/>
  <c r="B1837" i="22" s="1"/>
  <c r="B1840" i="22" a="1"/>
  <c r="B1840" i="22" s="1"/>
  <c r="B1847" i="22" a="1"/>
  <c r="B1847" i="22" s="1"/>
  <c r="B1850" i="22" a="1"/>
  <c r="B1850" i="22" s="1"/>
  <c r="B1853" i="22" a="1"/>
  <c r="B1853" i="22" s="1"/>
  <c r="B1856" i="22" a="1"/>
  <c r="B1856" i="22" s="1"/>
  <c r="B1863" i="22" a="1"/>
  <c r="B1863" i="22" s="1"/>
  <c r="B1866" i="22" a="1"/>
  <c r="B1866" i="22" s="1"/>
  <c r="B1869" i="22" a="1"/>
  <c r="B1869" i="22" s="1"/>
  <c r="B1872" i="22" a="1"/>
  <c r="B1872" i="22" s="1"/>
  <c r="B1879" i="22" a="1"/>
  <c r="B1879" i="22" s="1"/>
  <c r="B1882" i="22" a="1"/>
  <c r="B1882" i="22" s="1"/>
  <c r="B1885" i="22" a="1"/>
  <c r="B1885" i="22" s="1"/>
  <c r="B1888" i="22" a="1"/>
  <c r="B1888" i="22" s="1"/>
  <c r="B1895" i="22" a="1"/>
  <c r="B1895" i="22" s="1"/>
  <c r="B1898" i="22" a="1"/>
  <c r="B1898" i="22" s="1"/>
  <c r="B1901" i="22" a="1"/>
  <c r="B1901" i="22" s="1"/>
  <c r="B1904" i="22" a="1"/>
  <c r="B1904" i="22" s="1"/>
  <c r="B1911" i="22" a="1"/>
  <c r="B1911" i="22" s="1"/>
  <c r="B1914" i="22" a="1"/>
  <c r="B1914" i="22" s="1"/>
  <c r="B1917" i="22" a="1"/>
  <c r="B1917" i="22" s="1"/>
  <c r="B1920" i="22" a="1"/>
  <c r="B1920" i="22" s="1"/>
  <c r="B1927" i="22" a="1"/>
  <c r="B1927" i="22" s="1"/>
  <c r="B1930" i="22" a="1"/>
  <c r="B1930" i="22" s="1"/>
  <c r="B1933" i="22" a="1"/>
  <c r="B1933" i="22" s="1"/>
  <c r="B1936" i="22" a="1"/>
  <c r="B1936" i="22" s="1"/>
  <c r="B1943" i="22" a="1"/>
  <c r="B1943" i="22" s="1"/>
  <c r="B1946" i="22" a="1"/>
  <c r="B1946" i="22" s="1"/>
  <c r="B1949" i="22" a="1"/>
  <c r="B1949" i="22" s="1"/>
  <c r="B1952" i="22" a="1"/>
  <c r="B1952" i="22" s="1"/>
  <c r="B1959" i="22" a="1"/>
  <c r="B1959" i="22" s="1"/>
  <c r="B1963" i="22" a="1"/>
  <c r="B1963" i="22" s="1"/>
  <c r="B1966" i="22" a="1"/>
  <c r="B1966" i="22" s="1"/>
  <c r="B1970" i="22" a="1"/>
  <c r="B1970" i="22" s="1"/>
  <c r="B1973" i="22" a="1"/>
  <c r="B1973" i="22" s="1"/>
  <c r="B1976" i="22" a="1"/>
  <c r="B1976" i="22" s="1"/>
  <c r="B1979" i="22" a="1"/>
  <c r="B1979" i="22" s="1"/>
  <c r="B1982" i="22" a="1"/>
  <c r="B1982" i="22" s="1"/>
  <c r="B1985" i="22" a="1"/>
  <c r="B1985" i="22" s="1"/>
  <c r="B1993" i="22" a="1"/>
  <c r="B1993" i="22" s="1"/>
  <c r="B1996" i="22" a="1"/>
  <c r="B1996" i="22" s="1"/>
  <c r="B1999" i="22" a="1"/>
  <c r="B1999" i="22" s="1"/>
  <c r="B2003" i="22" a="1"/>
  <c r="B2003" i="22" s="1"/>
  <c r="B2011" i="22" a="1"/>
  <c r="B2011" i="22" s="1"/>
  <c r="A11" i="22"/>
  <c r="A15" i="22"/>
  <c r="A19" i="22"/>
  <c r="A23" i="22"/>
  <c r="A27" i="22"/>
  <c r="A31" i="22"/>
  <c r="A35" i="22"/>
  <c r="A39" i="22"/>
  <c r="A43" i="22"/>
  <c r="A47" i="22"/>
  <c r="A51" i="22"/>
  <c r="A55" i="22"/>
  <c r="A59" i="22"/>
  <c r="A63" i="22"/>
  <c r="A67" i="22"/>
  <c r="A71" i="22"/>
  <c r="A75" i="22"/>
  <c r="A79" i="22"/>
  <c r="A83" i="22"/>
  <c r="A87" i="22"/>
  <c r="A91" i="22"/>
  <c r="A95" i="22"/>
  <c r="A99" i="22"/>
  <c r="A103" i="22"/>
  <c r="A107" i="22"/>
  <c r="A111" i="22"/>
  <c r="A115" i="22"/>
  <c r="A119" i="22"/>
  <c r="A123" i="22"/>
  <c r="A127" i="22"/>
  <c r="A131" i="22"/>
  <c r="A135" i="22"/>
  <c r="A139" i="22"/>
  <c r="A143" i="22"/>
  <c r="A147" i="22"/>
  <c r="A151" i="22"/>
  <c r="A155" i="22"/>
  <c r="A159" i="22"/>
  <c r="A163" i="22"/>
  <c r="A167" i="22"/>
  <c r="A171" i="22"/>
  <c r="A175" i="22"/>
  <c r="A179" i="22"/>
  <c r="A183" i="22"/>
  <c r="A187" i="22"/>
  <c r="A191" i="22"/>
  <c r="A195" i="22"/>
  <c r="A199" i="22"/>
  <c r="A203" i="22"/>
  <c r="A207" i="22"/>
  <c r="A211" i="22"/>
  <c r="A215" i="22"/>
  <c r="A219" i="22"/>
  <c r="A223" i="22"/>
  <c r="A227" i="22"/>
  <c r="A231" i="22"/>
  <c r="A235" i="22"/>
  <c r="A239" i="22"/>
  <c r="A243" i="22"/>
  <c r="A247" i="22"/>
  <c r="A251" i="22"/>
  <c r="A255" i="22"/>
  <c r="A259" i="22"/>
  <c r="A263" i="22"/>
  <c r="A267" i="22"/>
  <c r="A271" i="22"/>
  <c r="A275" i="22"/>
  <c r="A279" i="22"/>
  <c r="A283" i="22"/>
  <c r="A287" i="22"/>
  <c r="A291" i="22"/>
  <c r="A295" i="22"/>
  <c r="A299" i="22"/>
  <c r="A303" i="22"/>
  <c r="A307" i="22"/>
  <c r="A311" i="22"/>
  <c r="A315" i="22"/>
  <c r="A319" i="22"/>
  <c r="A323" i="22"/>
  <c r="A327" i="22"/>
  <c r="A331" i="22"/>
  <c r="A335" i="22"/>
  <c r="A339" i="22"/>
  <c r="A343" i="22"/>
  <c r="A12" i="22"/>
  <c r="A16" i="22"/>
  <c r="A20" i="22"/>
  <c r="A24" i="22"/>
  <c r="A28" i="22"/>
  <c r="A32" i="22"/>
  <c r="A36" i="22"/>
  <c r="A40" i="22"/>
  <c r="A44" i="22"/>
  <c r="A48" i="22"/>
  <c r="A52" i="22"/>
  <c r="A56" i="22"/>
  <c r="A60" i="22"/>
  <c r="A64" i="22"/>
  <c r="A68" i="22"/>
  <c r="A72" i="22"/>
  <c r="A76" i="22"/>
  <c r="A80" i="22"/>
  <c r="A84" i="22"/>
  <c r="A88" i="22"/>
  <c r="A92" i="22"/>
  <c r="A96" i="22"/>
  <c r="A100" i="22"/>
  <c r="A104" i="22"/>
  <c r="A108" i="22"/>
  <c r="A112" i="22"/>
  <c r="A116" i="22"/>
  <c r="A120" i="22"/>
  <c r="A124" i="22"/>
  <c r="A128" i="22"/>
  <c r="A132" i="22"/>
  <c r="A136" i="22"/>
  <c r="A140" i="22"/>
  <c r="A144" i="22"/>
  <c r="A148" i="22"/>
  <c r="A152" i="22"/>
  <c r="A156" i="22"/>
  <c r="A160" i="22"/>
  <c r="A164" i="22"/>
  <c r="A168" i="22"/>
  <c r="A172" i="22"/>
  <c r="A176" i="22"/>
  <c r="A180" i="22"/>
  <c r="A184" i="22"/>
  <c r="A188" i="22"/>
  <c r="A192" i="22"/>
  <c r="A196" i="22"/>
  <c r="A200" i="22"/>
  <c r="A204" i="22"/>
  <c r="A208" i="22"/>
  <c r="A212" i="22"/>
  <c r="A216" i="22"/>
  <c r="A220" i="22"/>
  <c r="A224" i="22"/>
  <c r="A228" i="22"/>
  <c r="A232" i="22"/>
  <c r="A236" i="22"/>
  <c r="A240" i="22"/>
  <c r="A244" i="22"/>
  <c r="A248" i="22"/>
  <c r="A252" i="22"/>
  <c r="A256" i="22"/>
  <c r="A260" i="22"/>
  <c r="A264" i="22"/>
  <c r="A268" i="22"/>
  <c r="A272" i="22"/>
  <c r="A276" i="22"/>
  <c r="A280" i="22"/>
  <c r="A284" i="22"/>
  <c r="A288" i="22"/>
  <c r="A292" i="22"/>
  <c r="A296" i="22"/>
  <c r="A300" i="22"/>
  <c r="A304" i="22"/>
  <c r="A308" i="22"/>
  <c r="A312" i="22"/>
  <c r="A316" i="22"/>
  <c r="A320" i="22"/>
  <c r="A324" i="22"/>
  <c r="A328" i="22"/>
  <c r="A332" i="22"/>
  <c r="A336" i="22"/>
  <c r="A340" i="22"/>
  <c r="A344" i="22"/>
  <c r="A348" i="22"/>
  <c r="A13" i="22"/>
  <c r="A17" i="22"/>
  <c r="A21" i="22"/>
  <c r="A25" i="22"/>
  <c r="A29" i="22"/>
  <c r="A33" i="22"/>
  <c r="A37" i="22"/>
  <c r="A41" i="22"/>
  <c r="A45" i="22"/>
  <c r="A49" i="22"/>
  <c r="A53" i="22"/>
  <c r="A57" i="22"/>
  <c r="A61" i="22"/>
  <c r="A65" i="22"/>
  <c r="A69" i="22"/>
  <c r="A73" i="22"/>
  <c r="A77" i="22"/>
  <c r="A81" i="22"/>
  <c r="A85" i="22"/>
  <c r="A89" i="22"/>
  <c r="A93" i="22"/>
  <c r="A97" i="22"/>
  <c r="A101" i="22"/>
  <c r="A105" i="22"/>
  <c r="A109" i="22"/>
  <c r="A113" i="22"/>
  <c r="A117" i="22"/>
  <c r="A121" i="22"/>
  <c r="A125" i="22"/>
  <c r="A129" i="22"/>
  <c r="A133" i="22"/>
  <c r="A137" i="22"/>
  <c r="A141" i="22"/>
  <c r="A145" i="22"/>
  <c r="A149" i="22"/>
  <c r="A153" i="22"/>
  <c r="A157" i="22"/>
  <c r="A161" i="22"/>
  <c r="A165" i="22"/>
  <c r="A169" i="22"/>
  <c r="A173" i="22"/>
  <c r="A177" i="22"/>
  <c r="A181" i="22"/>
  <c r="A185" i="22"/>
  <c r="A189" i="22"/>
  <c r="A193" i="22"/>
  <c r="A197" i="22"/>
  <c r="A201" i="22"/>
  <c r="A205" i="22"/>
  <c r="A209" i="22"/>
  <c r="A213" i="22"/>
  <c r="A217" i="22"/>
  <c r="A221" i="22"/>
  <c r="A225" i="22"/>
  <c r="A229" i="22"/>
  <c r="A233" i="22"/>
  <c r="A237" i="22"/>
  <c r="A241" i="22"/>
  <c r="A245" i="22"/>
  <c r="A249" i="22"/>
  <c r="A253" i="22"/>
  <c r="A257" i="22"/>
  <c r="A261" i="22"/>
  <c r="A265" i="22"/>
  <c r="A269" i="22"/>
  <c r="A273" i="22"/>
  <c r="A277" i="22"/>
  <c r="A281" i="22"/>
  <c r="A285" i="22"/>
  <c r="A289" i="22"/>
  <c r="A293" i="22"/>
  <c r="A297" i="22"/>
  <c r="A301" i="22"/>
  <c r="A305" i="22"/>
  <c r="A309" i="22"/>
  <c r="A313" i="22"/>
  <c r="A317" i="22"/>
  <c r="A321" i="22"/>
  <c r="A325" i="22"/>
  <c r="A329" i="22"/>
  <c r="A333" i="22"/>
  <c r="A337" i="22"/>
  <c r="A341" i="22"/>
  <c r="A345" i="22"/>
  <c r="A349" i="22"/>
  <c r="A14" i="22"/>
  <c r="A30" i="22"/>
  <c r="A46" i="22"/>
  <c r="A62" i="22"/>
  <c r="A78" i="22"/>
  <c r="A94" i="22"/>
  <c r="A110" i="22"/>
  <c r="A126" i="22"/>
  <c r="A142" i="22"/>
  <c r="A158" i="22"/>
  <c r="A174" i="22"/>
  <c r="A190" i="22"/>
  <c r="A206" i="22"/>
  <c r="A222" i="22"/>
  <c r="A238" i="22"/>
  <c r="A254" i="22"/>
  <c r="A270" i="22"/>
  <c r="A286" i="22"/>
  <c r="A302" i="22"/>
  <c r="A318" i="22"/>
  <c r="A334" i="22"/>
  <c r="A347" i="22"/>
  <c r="A353" i="22"/>
  <c r="A357" i="22"/>
  <c r="A361" i="22"/>
  <c r="A365" i="22"/>
  <c r="A369" i="22"/>
  <c r="A373" i="22"/>
  <c r="A377" i="22"/>
  <c r="A381" i="22"/>
  <c r="A385" i="22"/>
  <c r="A389" i="22"/>
  <c r="A393" i="22"/>
  <c r="A397" i="22"/>
  <c r="A401" i="22"/>
  <c r="A405" i="22"/>
  <c r="A409" i="22"/>
  <c r="A413" i="22"/>
  <c r="A417" i="22"/>
  <c r="A421" i="22"/>
  <c r="A425" i="22"/>
  <c r="A429" i="22"/>
  <c r="A433" i="22"/>
  <c r="A437" i="22"/>
  <c r="A441" i="22"/>
  <c r="A445" i="22"/>
  <c r="A449" i="22"/>
  <c r="A453" i="22"/>
  <c r="A457" i="22"/>
  <c r="A461" i="22"/>
  <c r="A465" i="22"/>
  <c r="A469" i="22"/>
  <c r="A473" i="22"/>
  <c r="A477" i="22"/>
  <c r="A481" i="22"/>
  <c r="A485" i="22"/>
  <c r="A489" i="22"/>
  <c r="A493" i="22"/>
  <c r="A497" i="22"/>
  <c r="A501" i="22"/>
  <c r="A505" i="22"/>
  <c r="A509" i="22"/>
  <c r="A513" i="22"/>
  <c r="A517" i="22"/>
  <c r="A521" i="22"/>
  <c r="A525" i="22"/>
  <c r="A529" i="22"/>
  <c r="A533" i="22"/>
  <c r="A537" i="22"/>
  <c r="A541" i="22"/>
  <c r="A545" i="22"/>
  <c r="A549" i="22"/>
  <c r="A553" i="22"/>
  <c r="A557" i="22"/>
  <c r="A561" i="22"/>
  <c r="A565" i="22"/>
  <c r="A569" i="22"/>
  <c r="A573" i="22"/>
  <c r="A577" i="22"/>
  <c r="A581" i="22"/>
  <c r="A585" i="22"/>
  <c r="A589" i="22"/>
  <c r="A593" i="22"/>
  <c r="A597" i="22"/>
  <c r="A601" i="22"/>
  <c r="A18" i="22"/>
  <c r="A34" i="22"/>
  <c r="A50" i="22"/>
  <c r="A66" i="22"/>
  <c r="A82" i="22"/>
  <c r="A98" i="22"/>
  <c r="A114" i="22"/>
  <c r="A130" i="22"/>
  <c r="A146" i="22"/>
  <c r="A162" i="22"/>
  <c r="A178" i="22"/>
  <c r="A194" i="22"/>
  <c r="A210" i="22"/>
  <c r="A226" i="22"/>
  <c r="A242" i="22"/>
  <c r="A258" i="22"/>
  <c r="A274" i="22"/>
  <c r="A290" i="22"/>
  <c r="A306" i="22"/>
  <c r="A322" i="22"/>
  <c r="A338" i="22"/>
  <c r="A350" i="22"/>
  <c r="A354" i="22"/>
  <c r="A358" i="22"/>
  <c r="A362" i="22"/>
  <c r="A366" i="22"/>
  <c r="A370" i="22"/>
  <c r="A374" i="22"/>
  <c r="A378" i="22"/>
  <c r="A382" i="22"/>
  <c r="A386" i="22"/>
  <c r="A390" i="22"/>
  <c r="A394" i="22"/>
  <c r="A398" i="22"/>
  <c r="A402" i="22"/>
  <c r="A406" i="22"/>
  <c r="A410" i="22"/>
  <c r="A414" i="22"/>
  <c r="A418" i="22"/>
  <c r="A422" i="22"/>
  <c r="A426" i="22"/>
  <c r="A430" i="22"/>
  <c r="A434" i="22"/>
  <c r="A438" i="22"/>
  <c r="A442" i="22"/>
  <c r="A446" i="22"/>
  <c r="A450" i="22"/>
  <c r="A454" i="22"/>
  <c r="A458" i="22"/>
  <c r="A462" i="22"/>
  <c r="A466" i="22"/>
  <c r="A470" i="22"/>
  <c r="A474" i="22"/>
  <c r="A478" i="22"/>
  <c r="A482" i="22"/>
  <c r="A486" i="22"/>
  <c r="A490" i="22"/>
  <c r="A494" i="22"/>
  <c r="A498" i="22"/>
  <c r="A502" i="22"/>
  <c r="A506" i="22"/>
  <c r="A510" i="22"/>
  <c r="A514" i="22"/>
  <c r="A518" i="22"/>
  <c r="A522" i="22"/>
  <c r="A526" i="22"/>
  <c r="A530" i="22"/>
  <c r="A534" i="22"/>
  <c r="A538" i="22"/>
  <c r="A542" i="22"/>
  <c r="A546" i="22"/>
  <c r="A550" i="22"/>
  <c r="A554" i="22"/>
  <c r="A558" i="22"/>
  <c r="A562" i="22"/>
  <c r="A566" i="22"/>
  <c r="A570" i="22"/>
  <c r="A574" i="22"/>
  <c r="A578" i="22"/>
  <c r="A582" i="22"/>
  <c r="A586" i="22"/>
  <c r="A590" i="22"/>
  <c r="A594" i="22"/>
  <c r="A598" i="22"/>
  <c r="A602" i="22"/>
  <c r="A606" i="22"/>
  <c r="A22" i="22"/>
  <c r="A38" i="22"/>
  <c r="A54" i="22"/>
  <c r="A70" i="22"/>
  <c r="A86" i="22"/>
  <c r="A102" i="22"/>
  <c r="A118" i="22"/>
  <c r="A134" i="22"/>
  <c r="A150" i="22"/>
  <c r="A166" i="22"/>
  <c r="A182" i="22"/>
  <c r="A198" i="22"/>
  <c r="A214" i="22"/>
  <c r="A230" i="22"/>
  <c r="A246" i="22"/>
  <c r="A262" i="22"/>
  <c r="A278" i="22"/>
  <c r="A294" i="22"/>
  <c r="A310" i="22"/>
  <c r="A326" i="22"/>
  <c r="A342" i="22"/>
  <c r="A351" i="22"/>
  <c r="A355" i="22"/>
  <c r="A359" i="22"/>
  <c r="A363" i="22"/>
  <c r="A367" i="22"/>
  <c r="A371" i="22"/>
  <c r="A375" i="22"/>
  <c r="A379" i="22"/>
  <c r="A383" i="22"/>
  <c r="A387" i="22"/>
  <c r="A391" i="22"/>
  <c r="A395" i="22"/>
  <c r="A399" i="22"/>
  <c r="A403" i="22"/>
  <c r="A407" i="22"/>
  <c r="A411" i="22"/>
  <c r="A415" i="22"/>
  <c r="A419" i="22"/>
  <c r="A423" i="22"/>
  <c r="A427" i="22"/>
  <c r="A431" i="22"/>
  <c r="A435" i="22"/>
  <c r="A439" i="22"/>
  <c r="A443" i="22"/>
  <c r="A447" i="22"/>
  <c r="A451" i="22"/>
  <c r="A455" i="22"/>
  <c r="A459" i="22"/>
  <c r="A463" i="22"/>
  <c r="A467" i="22"/>
  <c r="A471" i="22"/>
  <c r="A475" i="22"/>
  <c r="A479" i="22"/>
  <c r="A483" i="22"/>
  <c r="A487" i="22"/>
  <c r="A491" i="22"/>
  <c r="A495" i="22"/>
  <c r="A499" i="22"/>
  <c r="A503" i="22"/>
  <c r="A507" i="22"/>
  <c r="A511" i="22"/>
  <c r="A515" i="22"/>
  <c r="A519" i="22"/>
  <c r="A523" i="22"/>
  <c r="A527" i="22"/>
  <c r="A531" i="22"/>
  <c r="A535" i="22"/>
  <c r="A539" i="22"/>
  <c r="A543" i="22"/>
  <c r="A547" i="22"/>
  <c r="A551" i="22"/>
  <c r="A555" i="22"/>
  <c r="A559" i="22"/>
  <c r="A563" i="22"/>
  <c r="A567" i="22"/>
  <c r="A571" i="22"/>
  <c r="A575" i="22"/>
  <c r="A579" i="22"/>
  <c r="A583" i="22"/>
  <c r="A587" i="22"/>
  <c r="A591" i="22"/>
  <c r="A595" i="22"/>
  <c r="A599" i="22"/>
  <c r="A603" i="22"/>
  <c r="A26" i="22"/>
  <c r="A90" i="22"/>
  <c r="A154" i="22"/>
  <c r="A218" i="22"/>
  <c r="A282" i="22"/>
  <c r="A346" i="22"/>
  <c r="A364" i="22"/>
  <c r="A380" i="22"/>
  <c r="A396" i="22"/>
  <c r="A412" i="22"/>
  <c r="A428" i="22"/>
  <c r="A444" i="22"/>
  <c r="A460" i="22"/>
  <c r="A476" i="22"/>
  <c r="A492" i="22"/>
  <c r="A508" i="22"/>
  <c r="A524" i="22"/>
  <c r="A540" i="22"/>
  <c r="A556" i="22"/>
  <c r="A572" i="22"/>
  <c r="A588" i="22"/>
  <c r="A604" i="22"/>
  <c r="A609" i="22"/>
  <c r="A613" i="22"/>
  <c r="A617" i="22"/>
  <c r="A621" i="22"/>
  <c r="A625" i="22"/>
  <c r="A629" i="22"/>
  <c r="A633" i="22"/>
  <c r="A637" i="22"/>
  <c r="A641" i="22"/>
  <c r="A645" i="22"/>
  <c r="A649" i="22"/>
  <c r="A653" i="22"/>
  <c r="A657" i="22"/>
  <c r="A661" i="22"/>
  <c r="A665" i="22"/>
  <c r="A669" i="22"/>
  <c r="A673" i="22"/>
  <c r="A677" i="22"/>
  <c r="A681" i="22"/>
  <c r="A685" i="22"/>
  <c r="A689" i="22"/>
  <c r="A693" i="22"/>
  <c r="A697" i="22"/>
  <c r="A701" i="22"/>
  <c r="A705" i="22"/>
  <c r="A709" i="22"/>
  <c r="A713" i="22"/>
  <c r="A717" i="22"/>
  <c r="A721" i="22"/>
  <c r="A725" i="22"/>
  <c r="A729" i="22"/>
  <c r="A733" i="22"/>
  <c r="A737" i="22"/>
  <c r="A741" i="22"/>
  <c r="A745" i="22"/>
  <c r="A749" i="22"/>
  <c r="A753" i="22"/>
  <c r="A757" i="22"/>
  <c r="A761" i="22"/>
  <c r="A765" i="22"/>
  <c r="A769" i="22"/>
  <c r="A773" i="22"/>
  <c r="A777" i="22"/>
  <c r="A781" i="22"/>
  <c r="A785" i="22"/>
  <c r="A789" i="22"/>
  <c r="A793" i="22"/>
  <c r="A797" i="22"/>
  <c r="A801" i="22"/>
  <c r="A805" i="22"/>
  <c r="A809" i="22"/>
  <c r="A813" i="22"/>
  <c r="A817" i="22"/>
  <c r="A821" i="22"/>
  <c r="A825" i="22"/>
  <c r="A829" i="22"/>
  <c r="A833" i="22"/>
  <c r="A837" i="22"/>
  <c r="A841" i="22"/>
  <c r="A845" i="22"/>
  <c r="A849" i="22"/>
  <c r="A853" i="22"/>
  <c r="A857" i="22"/>
  <c r="A861" i="22"/>
  <c r="A865" i="22"/>
  <c r="A869" i="22"/>
  <c r="A873" i="22"/>
  <c r="A877" i="22"/>
  <c r="A881" i="22"/>
  <c r="A885" i="22"/>
  <c r="A889" i="22"/>
  <c r="A893" i="22"/>
  <c r="A897" i="22"/>
  <c r="A901" i="22"/>
  <c r="A905" i="22"/>
  <c r="A909" i="22"/>
  <c r="A913" i="22"/>
  <c r="A917" i="22"/>
  <c r="A921" i="22"/>
  <c r="A925" i="22"/>
  <c r="A929" i="22"/>
  <c r="A933" i="22"/>
  <c r="A937" i="22"/>
  <c r="A941" i="22"/>
  <c r="A945" i="22"/>
  <c r="A949" i="22"/>
  <c r="A953" i="22"/>
  <c r="A957" i="22"/>
  <c r="A961" i="22"/>
  <c r="A965" i="22"/>
  <c r="A969" i="22"/>
  <c r="A973" i="22"/>
  <c r="A977" i="22"/>
  <c r="A981" i="22"/>
  <c r="A985" i="22"/>
  <c r="A989" i="22"/>
  <c r="A993" i="22"/>
  <c r="A997" i="22"/>
  <c r="A1001" i="22"/>
  <c r="A1005" i="22"/>
  <c r="A1009" i="22"/>
  <c r="A1013" i="22"/>
  <c r="A1017" i="22"/>
  <c r="A1021" i="22"/>
  <c r="A1025" i="22"/>
  <c r="A1029" i="22"/>
  <c r="A1033" i="22"/>
  <c r="A1037" i="22"/>
  <c r="A1041" i="22"/>
  <c r="A1045" i="22"/>
  <c r="A1049" i="22"/>
  <c r="A1053" i="22"/>
  <c r="A1057" i="22"/>
  <c r="A1061" i="22"/>
  <c r="A1065" i="22"/>
  <c r="A1069" i="22"/>
  <c r="A1073" i="22"/>
  <c r="A1077" i="22"/>
  <c r="A1081" i="22"/>
  <c r="A1085" i="22"/>
  <c r="A1089" i="22"/>
  <c r="A1093" i="22"/>
  <c r="A1097" i="22"/>
  <c r="A1101" i="22"/>
  <c r="A1105" i="22"/>
  <c r="A1109" i="22"/>
  <c r="A1113" i="22"/>
  <c r="A1117" i="22"/>
  <c r="A1121" i="22"/>
  <c r="A1125" i="22"/>
  <c r="A1129" i="22"/>
  <c r="A1133" i="22"/>
  <c r="A1137" i="22"/>
  <c r="A1141" i="22"/>
  <c r="A1145" i="22"/>
  <c r="A1149" i="22"/>
  <c r="A1153" i="22"/>
  <c r="A1157" i="22"/>
  <c r="A1161" i="22"/>
  <c r="A1165" i="22"/>
  <c r="A1169" i="22"/>
  <c r="A1173" i="22"/>
  <c r="A1177" i="22"/>
  <c r="A1181" i="22"/>
  <c r="A1185" i="22"/>
  <c r="A1189" i="22"/>
  <c r="A1193" i="22"/>
  <c r="A42" i="22"/>
  <c r="A106" i="22"/>
  <c r="A170" i="22"/>
  <c r="A234" i="22"/>
  <c r="A298" i="22"/>
  <c r="A352" i="22"/>
  <c r="A368" i="22"/>
  <c r="A384" i="22"/>
  <c r="A400" i="22"/>
  <c r="A416" i="22"/>
  <c r="A432" i="22"/>
  <c r="A448" i="22"/>
  <c r="A464" i="22"/>
  <c r="A480" i="22"/>
  <c r="A496" i="22"/>
  <c r="A512" i="22"/>
  <c r="A528" i="22"/>
  <c r="A544" i="22"/>
  <c r="A560" i="22"/>
  <c r="A576" i="22"/>
  <c r="A592" i="22"/>
  <c r="A605" i="22"/>
  <c r="A610" i="22"/>
  <c r="A614" i="22"/>
  <c r="A618" i="22"/>
  <c r="A622" i="22"/>
  <c r="A626" i="22"/>
  <c r="A630" i="22"/>
  <c r="A634" i="22"/>
  <c r="A638" i="22"/>
  <c r="A642" i="22"/>
  <c r="A646" i="22"/>
  <c r="A650" i="22"/>
  <c r="A654" i="22"/>
  <c r="A658" i="22"/>
  <c r="A662" i="22"/>
  <c r="A666" i="22"/>
  <c r="A670" i="22"/>
  <c r="A674" i="22"/>
  <c r="A678" i="22"/>
  <c r="A682" i="22"/>
  <c r="A686" i="22"/>
  <c r="A690" i="22"/>
  <c r="A694" i="22"/>
  <c r="A698" i="22"/>
  <c r="A702" i="22"/>
  <c r="A706" i="22"/>
  <c r="A710" i="22"/>
  <c r="A714" i="22"/>
  <c r="A718" i="22"/>
  <c r="A722" i="22"/>
  <c r="A726" i="22"/>
  <c r="A730" i="22"/>
  <c r="A734" i="22"/>
  <c r="A738" i="22"/>
  <c r="A742" i="22"/>
  <c r="A746" i="22"/>
  <c r="A750" i="22"/>
  <c r="A754" i="22"/>
  <c r="A758" i="22"/>
  <c r="A762" i="22"/>
  <c r="A766" i="22"/>
  <c r="A770" i="22"/>
  <c r="A774" i="22"/>
  <c r="A778" i="22"/>
  <c r="A782" i="22"/>
  <c r="A786" i="22"/>
  <c r="A790" i="22"/>
  <c r="A794" i="22"/>
  <c r="A798" i="22"/>
  <c r="A802" i="22"/>
  <c r="A806" i="22"/>
  <c r="A810" i="22"/>
  <c r="A814" i="22"/>
  <c r="A818" i="22"/>
  <c r="A822" i="22"/>
  <c r="A826" i="22"/>
  <c r="A830" i="22"/>
  <c r="A834" i="22"/>
  <c r="A838" i="22"/>
  <c r="A842" i="22"/>
  <c r="A846" i="22"/>
  <c r="A850" i="22"/>
  <c r="A854" i="22"/>
  <c r="A858" i="22"/>
  <c r="A862" i="22"/>
  <c r="A866" i="22"/>
  <c r="A870" i="22"/>
  <c r="A874" i="22"/>
  <c r="A878" i="22"/>
  <c r="A882" i="22"/>
  <c r="A886" i="22"/>
  <c r="A890" i="22"/>
  <c r="A894" i="22"/>
  <c r="A898" i="22"/>
  <c r="A902" i="22"/>
  <c r="A906" i="22"/>
  <c r="A910" i="22"/>
  <c r="A914" i="22"/>
  <c r="A918" i="22"/>
  <c r="A922" i="22"/>
  <c r="A926" i="22"/>
  <c r="A930" i="22"/>
  <c r="A934" i="22"/>
  <c r="A938" i="22"/>
  <c r="A942" i="22"/>
  <c r="A946" i="22"/>
  <c r="A950" i="22"/>
  <c r="A954" i="22"/>
  <c r="A958" i="22"/>
  <c r="A962" i="22"/>
  <c r="A966" i="22"/>
  <c r="A970" i="22"/>
  <c r="A974" i="22"/>
  <c r="A978" i="22"/>
  <c r="A982" i="22"/>
  <c r="A986" i="22"/>
  <c r="A990" i="22"/>
  <c r="A994" i="22"/>
  <c r="A998" i="22"/>
  <c r="A1002" i="22"/>
  <c r="A1006" i="22"/>
  <c r="A1010" i="22"/>
  <c r="A1014" i="22"/>
  <c r="A1018" i="22"/>
  <c r="A1022" i="22"/>
  <c r="A1026" i="22"/>
  <c r="A1030" i="22"/>
  <c r="A1034" i="22"/>
  <c r="A1038" i="22"/>
  <c r="A1042" i="22"/>
  <c r="A1046" i="22"/>
  <c r="A1050" i="22"/>
  <c r="A1054" i="22"/>
  <c r="A1058" i="22"/>
  <c r="A1062" i="22"/>
  <c r="A1066" i="22"/>
  <c r="A1070" i="22"/>
  <c r="A1074" i="22"/>
  <c r="A1078" i="22"/>
  <c r="A1082" i="22"/>
  <c r="A1086" i="22"/>
  <c r="A1090" i="22"/>
  <c r="A1094" i="22"/>
  <c r="A1098" i="22"/>
  <c r="A1102" i="22"/>
  <c r="A1106" i="22"/>
  <c r="A1110" i="22"/>
  <c r="A1114" i="22"/>
  <c r="A1118" i="22"/>
  <c r="A1122" i="22"/>
  <c r="A1126" i="22"/>
  <c r="A1130" i="22"/>
  <c r="A1134" i="22"/>
  <c r="A1138" i="22"/>
  <c r="A1142" i="22"/>
  <c r="A1146" i="22"/>
  <c r="A1150" i="22"/>
  <c r="A1154" i="22"/>
  <c r="A1158" i="22"/>
  <c r="A1162" i="22"/>
  <c r="A1166" i="22"/>
  <c r="A1170" i="22"/>
  <c r="A1174" i="22"/>
  <c r="A1178" i="22"/>
  <c r="A1182" i="22"/>
  <c r="A1186" i="22"/>
  <c r="A1190" i="22"/>
  <c r="A1194" i="22"/>
  <c r="A1198" i="22"/>
  <c r="A58" i="22"/>
  <c r="A122" i="22"/>
  <c r="A186" i="22"/>
  <c r="A250" i="22"/>
  <c r="A314" i="22"/>
  <c r="A356" i="22"/>
  <c r="A372" i="22"/>
  <c r="A388" i="22"/>
  <c r="A404" i="22"/>
  <c r="A420" i="22"/>
  <c r="A436" i="22"/>
  <c r="A452" i="22"/>
  <c r="A468" i="22"/>
  <c r="A484" i="22"/>
  <c r="A500" i="22"/>
  <c r="A516" i="22"/>
  <c r="A532" i="22"/>
  <c r="A548" i="22"/>
  <c r="A564" i="22"/>
  <c r="A580" i="22"/>
  <c r="A596" i="22"/>
  <c r="A607" i="22"/>
  <c r="A611" i="22"/>
  <c r="A615" i="22"/>
  <c r="A619" i="22"/>
  <c r="A623" i="22"/>
  <c r="A627" i="22"/>
  <c r="A631" i="22"/>
  <c r="A635" i="22"/>
  <c r="A639" i="22"/>
  <c r="A643" i="22"/>
  <c r="A647" i="22"/>
  <c r="A651" i="22"/>
  <c r="A655" i="22"/>
  <c r="A659" i="22"/>
  <c r="A663" i="22"/>
  <c r="A667" i="22"/>
  <c r="A671" i="22"/>
  <c r="A675" i="22"/>
  <c r="A679" i="22"/>
  <c r="A683" i="22"/>
  <c r="A687" i="22"/>
  <c r="A691" i="22"/>
  <c r="A695" i="22"/>
  <c r="A699" i="22"/>
  <c r="A703" i="22"/>
  <c r="A707" i="22"/>
  <c r="A711" i="22"/>
  <c r="A715" i="22"/>
  <c r="A719" i="22"/>
  <c r="A723" i="22"/>
  <c r="A727" i="22"/>
  <c r="A731" i="22"/>
  <c r="A735" i="22"/>
  <c r="A739" i="22"/>
  <c r="A743" i="22"/>
  <c r="A747" i="22"/>
  <c r="A751" i="22"/>
  <c r="A755" i="22"/>
  <c r="A759" i="22"/>
  <c r="A763" i="22"/>
  <c r="A767" i="22"/>
  <c r="A771" i="22"/>
  <c r="A775" i="22"/>
  <c r="A779" i="22"/>
  <c r="A783" i="22"/>
  <c r="A787" i="22"/>
  <c r="A791" i="22"/>
  <c r="A795" i="22"/>
  <c r="A799" i="22"/>
  <c r="A803" i="22"/>
  <c r="A807" i="22"/>
  <c r="A811" i="22"/>
  <c r="A815" i="22"/>
  <c r="A819" i="22"/>
  <c r="A823" i="22"/>
  <c r="A827" i="22"/>
  <c r="A831" i="22"/>
  <c r="A835" i="22"/>
  <c r="A839" i="22"/>
  <c r="A843" i="22"/>
  <c r="A847" i="22"/>
  <c r="A851" i="22"/>
  <c r="A855" i="22"/>
  <c r="A859" i="22"/>
  <c r="A863" i="22"/>
  <c r="A867" i="22"/>
  <c r="A871" i="22"/>
  <c r="A875" i="22"/>
  <c r="A879" i="22"/>
  <c r="A883" i="22"/>
  <c r="A887" i="22"/>
  <c r="A891" i="22"/>
  <c r="A895" i="22"/>
  <c r="A899" i="22"/>
  <c r="A903" i="22"/>
  <c r="A907" i="22"/>
  <c r="A911" i="22"/>
  <c r="A915" i="22"/>
  <c r="A919" i="22"/>
  <c r="A923" i="22"/>
  <c r="A927" i="22"/>
  <c r="A931" i="22"/>
  <c r="A935" i="22"/>
  <c r="A939" i="22"/>
  <c r="A943" i="22"/>
  <c r="A947" i="22"/>
  <c r="A951" i="22"/>
  <c r="A955" i="22"/>
  <c r="A959" i="22"/>
  <c r="A963" i="22"/>
  <c r="A967" i="22"/>
  <c r="A971" i="22"/>
  <c r="A975" i="22"/>
  <c r="A979" i="22"/>
  <c r="A983" i="22"/>
  <c r="A987" i="22"/>
  <c r="A991" i="22"/>
  <c r="A995" i="22"/>
  <c r="A999" i="22"/>
  <c r="A1003" i="22"/>
  <c r="A1007" i="22"/>
  <c r="A1011" i="22"/>
  <c r="A1015" i="22"/>
  <c r="A1019" i="22"/>
  <c r="A1023" i="22"/>
  <c r="A1027" i="22"/>
  <c r="A1031" i="22"/>
  <c r="A1035" i="22"/>
  <c r="A1039" i="22"/>
  <c r="A1043" i="22"/>
  <c r="A1047" i="22"/>
  <c r="A1051" i="22"/>
  <c r="A1055" i="22"/>
  <c r="A1059" i="22"/>
  <c r="A1063" i="22"/>
  <c r="A1067" i="22"/>
  <c r="A1071" i="22"/>
  <c r="A1075" i="22"/>
  <c r="A1079" i="22"/>
  <c r="A1083" i="22"/>
  <c r="A1087" i="22"/>
  <c r="A1091" i="22"/>
  <c r="A1095" i="22"/>
  <c r="A1099" i="22"/>
  <c r="A1103" i="22"/>
  <c r="A1107" i="22"/>
  <c r="A1111" i="22"/>
  <c r="A1115" i="22"/>
  <c r="A1119" i="22"/>
  <c r="A1123" i="22"/>
  <c r="A1127" i="22"/>
  <c r="A1131" i="22"/>
  <c r="A1135" i="22"/>
  <c r="A1139" i="22"/>
  <c r="A1143" i="22"/>
  <c r="A1147" i="22"/>
  <c r="A1151" i="22"/>
  <c r="A1155" i="22"/>
  <c r="A1159" i="22"/>
  <c r="A1163" i="22"/>
  <c r="A1167" i="22"/>
  <c r="A1171" i="22"/>
  <c r="A1175" i="22"/>
  <c r="A1179" i="22"/>
  <c r="A1183" i="22"/>
  <c r="A1187" i="22"/>
  <c r="A1191" i="22"/>
  <c r="A1195" i="22"/>
  <c r="A1199" i="22"/>
  <c r="A74" i="22"/>
  <c r="A330" i="22"/>
  <c r="A408" i="22"/>
  <c r="A472" i="22"/>
  <c r="A536" i="22"/>
  <c r="A600" i="22"/>
  <c r="A620" i="22"/>
  <c r="A636" i="22"/>
  <c r="A652" i="22"/>
  <c r="A668" i="22"/>
  <c r="A684" i="22"/>
  <c r="A700" i="22"/>
  <c r="A716" i="22"/>
  <c r="A732" i="22"/>
  <c r="A748" i="22"/>
  <c r="A764" i="22"/>
  <c r="A780" i="22"/>
  <c r="A796" i="22"/>
  <c r="A812" i="22"/>
  <c r="A828" i="22"/>
  <c r="A844" i="22"/>
  <c r="A860" i="22"/>
  <c r="A876" i="22"/>
  <c r="A892" i="22"/>
  <c r="A908" i="22"/>
  <c r="A924" i="22"/>
  <c r="A940" i="22"/>
  <c r="A956" i="22"/>
  <c r="A972" i="22"/>
  <c r="A988" i="22"/>
  <c r="A1004" i="22"/>
  <c r="A1020" i="22"/>
  <c r="A1036" i="22"/>
  <c r="A1052" i="22"/>
  <c r="A1068" i="22"/>
  <c r="A1084" i="22"/>
  <c r="A1100" i="22"/>
  <c r="A1116" i="22"/>
  <c r="A1132" i="22"/>
  <c r="A1148" i="22"/>
  <c r="A1164" i="22"/>
  <c r="A1180" i="22"/>
  <c r="A1196" i="22"/>
  <c r="A1202" i="22"/>
  <c r="A1206" i="22"/>
  <c r="A1210" i="22"/>
  <c r="A1214" i="22"/>
  <c r="A1218" i="22"/>
  <c r="A1222" i="22"/>
  <c r="A1226" i="22"/>
  <c r="A1230" i="22"/>
  <c r="A1234" i="22"/>
  <c r="A1238" i="22"/>
  <c r="A1242" i="22"/>
  <c r="A1246" i="22"/>
  <c r="A1250" i="22"/>
  <c r="A1254" i="22"/>
  <c r="A1258" i="22"/>
  <c r="A1262" i="22"/>
  <c r="A1266" i="22"/>
  <c r="A1270" i="22"/>
  <c r="A1274" i="22"/>
  <c r="A1278" i="22"/>
  <c r="A1282" i="22"/>
  <c r="A1286" i="22"/>
  <c r="A1290" i="22"/>
  <c r="A1294" i="22"/>
  <c r="A1298" i="22"/>
  <c r="A1302" i="22"/>
  <c r="A1306" i="22"/>
  <c r="A1310" i="22"/>
  <c r="A1314" i="22"/>
  <c r="A1318" i="22"/>
  <c r="A1322" i="22"/>
  <c r="A1326" i="22"/>
  <c r="A1330" i="22"/>
  <c r="A1334" i="22"/>
  <c r="A1338" i="22"/>
  <c r="A1342" i="22"/>
  <c r="A1346" i="22"/>
  <c r="A1350" i="22"/>
  <c r="A1354" i="22"/>
  <c r="A1358" i="22"/>
  <c r="A1362" i="22"/>
  <c r="A1366" i="22"/>
  <c r="A1370" i="22"/>
  <c r="A1374" i="22"/>
  <c r="A1378" i="22"/>
  <c r="A1382" i="22"/>
  <c r="A1386" i="22"/>
  <c r="A1390" i="22"/>
  <c r="A1394" i="22"/>
  <c r="A1398" i="22"/>
  <c r="A1402" i="22"/>
  <c r="A1406" i="22"/>
  <c r="A1410" i="22"/>
  <c r="A1414" i="22"/>
  <c r="A1418" i="22"/>
  <c r="A1422" i="22"/>
  <c r="A1426" i="22"/>
  <c r="A1430" i="22"/>
  <c r="A1434" i="22"/>
  <c r="A1438" i="22"/>
  <c r="A1442" i="22"/>
  <c r="A1446" i="22"/>
  <c r="A1450" i="22"/>
  <c r="A1454" i="22"/>
  <c r="A1458" i="22"/>
  <c r="A1462" i="22"/>
  <c r="A1466" i="22"/>
  <c r="A1470" i="22"/>
  <c r="A1474" i="22"/>
  <c r="A1478" i="22"/>
  <c r="A1482" i="22"/>
  <c r="A1486" i="22"/>
  <c r="A1490" i="22"/>
  <c r="A1494" i="22"/>
  <c r="A1498" i="22"/>
  <c r="A1502" i="22"/>
  <c r="A1506" i="22"/>
  <c r="A1510" i="22"/>
  <c r="A1514" i="22"/>
  <c r="A1518" i="22"/>
  <c r="A1522" i="22"/>
  <c r="A1526" i="22"/>
  <c r="A1530" i="22"/>
  <c r="A1534" i="22"/>
  <c r="A1538" i="22"/>
  <c r="A1542" i="22"/>
  <c r="A1546" i="22"/>
  <c r="A1550" i="22"/>
  <c r="A1554" i="22"/>
  <c r="A1558" i="22"/>
  <c r="A1562" i="22"/>
  <c r="A1566" i="22"/>
  <c r="A1570" i="22"/>
  <c r="A1574" i="22"/>
  <c r="A1578" i="22"/>
  <c r="A1582" i="22"/>
  <c r="A1586" i="22"/>
  <c r="A1590" i="22"/>
  <c r="A1594" i="22"/>
  <c r="A1598" i="22"/>
  <c r="A1602" i="22"/>
  <c r="A1606" i="22"/>
  <c r="A1610" i="22"/>
  <c r="A1614" i="22"/>
  <c r="A1618" i="22"/>
  <c r="A1622" i="22"/>
  <c r="A1626" i="22"/>
  <c r="A1630" i="22"/>
  <c r="A1634" i="22"/>
  <c r="A1638" i="22"/>
  <c r="A1642" i="22"/>
  <c r="A1646" i="22"/>
  <c r="A1650" i="22"/>
  <c r="A1654" i="22"/>
  <c r="A1658" i="22"/>
  <c r="A1662" i="22"/>
  <c r="A1666" i="22"/>
  <c r="A1670" i="22"/>
  <c r="A1674" i="22"/>
  <c r="A1678" i="22"/>
  <c r="A1682" i="22"/>
  <c r="A1686" i="22"/>
  <c r="A1690" i="22"/>
  <c r="A1694" i="22"/>
  <c r="A1698" i="22"/>
  <c r="A1702" i="22"/>
  <c r="A1706" i="22"/>
  <c r="A138" i="22"/>
  <c r="A360" i="22"/>
  <c r="A424" i="22"/>
  <c r="A488" i="22"/>
  <c r="A552" i="22"/>
  <c r="A608" i="22"/>
  <c r="A624" i="22"/>
  <c r="A640" i="22"/>
  <c r="A656" i="22"/>
  <c r="A672" i="22"/>
  <c r="A688" i="22"/>
  <c r="A704" i="22"/>
  <c r="A720" i="22"/>
  <c r="A736" i="22"/>
  <c r="A752" i="22"/>
  <c r="A768" i="22"/>
  <c r="A784" i="22"/>
  <c r="A800" i="22"/>
  <c r="A816" i="22"/>
  <c r="A832" i="22"/>
  <c r="A848" i="22"/>
  <c r="A864" i="22"/>
  <c r="A880" i="22"/>
  <c r="A896" i="22"/>
  <c r="A912" i="22"/>
  <c r="A928" i="22"/>
  <c r="A944" i="22"/>
  <c r="A960" i="22"/>
  <c r="A976" i="22"/>
  <c r="A992" i="22"/>
  <c r="A1008" i="22"/>
  <c r="A1024" i="22"/>
  <c r="A1040" i="22"/>
  <c r="A1056" i="22"/>
  <c r="A1072" i="22"/>
  <c r="A1088" i="22"/>
  <c r="A1104" i="22"/>
  <c r="A1120" i="22"/>
  <c r="A1136" i="22"/>
  <c r="A1152" i="22"/>
  <c r="A1168" i="22"/>
  <c r="A1184" i="22"/>
  <c r="A1197" i="22"/>
  <c r="A1203" i="22"/>
  <c r="A1207" i="22"/>
  <c r="A1211" i="22"/>
  <c r="A1215" i="22"/>
  <c r="A1219" i="22"/>
  <c r="A1223" i="22"/>
  <c r="A1227" i="22"/>
  <c r="A1231" i="22"/>
  <c r="A1235" i="22"/>
  <c r="A1239" i="22"/>
  <c r="A1243" i="22"/>
  <c r="A1247" i="22"/>
  <c r="A1251" i="22"/>
  <c r="A1255" i="22"/>
  <c r="A1259" i="22"/>
  <c r="A1263" i="22"/>
  <c r="A1267" i="22"/>
  <c r="A1271" i="22"/>
  <c r="A1275" i="22"/>
  <c r="A1279" i="22"/>
  <c r="A1283" i="22"/>
  <c r="A1287" i="22"/>
  <c r="A1291" i="22"/>
  <c r="A1295" i="22"/>
  <c r="A1299" i="22"/>
  <c r="A1303" i="22"/>
  <c r="A1307" i="22"/>
  <c r="A1311" i="22"/>
  <c r="A1315" i="22"/>
  <c r="A1319" i="22"/>
  <c r="A1323" i="22"/>
  <c r="A1327" i="22"/>
  <c r="A1331" i="22"/>
  <c r="A1335" i="22"/>
  <c r="A1339" i="22"/>
  <c r="A1343" i="22"/>
  <c r="A1347" i="22"/>
  <c r="A1351" i="22"/>
  <c r="A1355" i="22"/>
  <c r="A1359" i="22"/>
  <c r="A1363" i="22"/>
  <c r="A1367" i="22"/>
  <c r="A1371" i="22"/>
  <c r="A1375" i="22"/>
  <c r="A1379" i="22"/>
  <c r="A1383" i="22"/>
  <c r="A1387" i="22"/>
  <c r="A1391" i="22"/>
  <c r="A1395" i="22"/>
  <c r="A1399" i="22"/>
  <c r="A1403" i="22"/>
  <c r="A1407" i="22"/>
  <c r="A1411" i="22"/>
  <c r="A1415" i="22"/>
  <c r="A1419" i="22"/>
  <c r="A1423" i="22"/>
  <c r="A1427" i="22"/>
  <c r="A1431" i="22"/>
  <c r="A1435" i="22"/>
  <c r="A1439" i="22"/>
  <c r="A1443" i="22"/>
  <c r="A1447" i="22"/>
  <c r="A1451" i="22"/>
  <c r="A1455" i="22"/>
  <c r="A1459" i="22"/>
  <c r="A1463" i="22"/>
  <c r="A1467" i="22"/>
  <c r="A1471" i="22"/>
  <c r="A1475" i="22"/>
  <c r="A1479" i="22"/>
  <c r="A1483" i="22"/>
  <c r="A1487" i="22"/>
  <c r="A1491" i="22"/>
  <c r="A1495" i="22"/>
  <c r="A1499" i="22"/>
  <c r="A1503" i="22"/>
  <c r="A1507" i="22"/>
  <c r="A1511" i="22"/>
  <c r="A1515" i="22"/>
  <c r="A1519" i="22"/>
  <c r="A1523" i="22"/>
  <c r="A1527" i="22"/>
  <c r="A1531" i="22"/>
  <c r="A1535" i="22"/>
  <c r="A1539" i="22"/>
  <c r="A1543" i="22"/>
  <c r="A1547" i="22"/>
  <c r="A1551" i="22"/>
  <c r="A1555" i="22"/>
  <c r="A1559" i="22"/>
  <c r="A1563" i="22"/>
  <c r="A1567" i="22"/>
  <c r="A1571" i="22"/>
  <c r="A1575" i="22"/>
  <c r="A1579" i="22"/>
  <c r="A1583" i="22"/>
  <c r="A1587" i="22"/>
  <c r="A1591" i="22"/>
  <c r="A1595" i="22"/>
  <c r="A1599" i="22"/>
  <c r="A1603" i="22"/>
  <c r="A1607" i="22"/>
  <c r="A1611" i="22"/>
  <c r="A1615" i="22"/>
  <c r="A1619" i="22"/>
  <c r="A1623" i="22"/>
  <c r="A1627" i="22"/>
  <c r="A1631" i="22"/>
  <c r="A1635" i="22"/>
  <c r="A1639" i="22"/>
  <c r="A1643" i="22"/>
  <c r="A1647" i="22"/>
  <c r="A1651" i="22"/>
  <c r="A1655" i="22"/>
  <c r="A1659" i="22"/>
  <c r="A1663" i="22"/>
  <c r="A1667" i="22"/>
  <c r="A1671" i="22"/>
  <c r="A1675" i="22"/>
  <c r="A1679" i="22"/>
  <c r="A1683" i="22"/>
  <c r="A1687" i="22"/>
  <c r="A1691" i="22"/>
  <c r="A1695" i="22"/>
  <c r="A1699" i="22"/>
  <c r="A1703" i="22"/>
  <c r="A1707" i="22"/>
  <c r="A202" i="22"/>
  <c r="A376" i="22"/>
  <c r="A440" i="22"/>
  <c r="A504" i="22"/>
  <c r="A568" i="22"/>
  <c r="A612" i="22"/>
  <c r="A628" i="22"/>
  <c r="A644" i="22"/>
  <c r="A660" i="22"/>
  <c r="A676" i="22"/>
  <c r="A692" i="22"/>
  <c r="A708" i="22"/>
  <c r="A724" i="22"/>
  <c r="A740" i="22"/>
  <c r="A756" i="22"/>
  <c r="A772" i="22"/>
  <c r="A788" i="22"/>
  <c r="A804" i="22"/>
  <c r="A820" i="22"/>
  <c r="A836" i="22"/>
  <c r="A852" i="22"/>
  <c r="A868" i="22"/>
  <c r="A884" i="22"/>
  <c r="A900" i="22"/>
  <c r="A916" i="22"/>
  <c r="A932" i="22"/>
  <c r="A948" i="22"/>
  <c r="A964" i="22"/>
  <c r="A980" i="22"/>
  <c r="A996" i="22"/>
  <c r="A1012" i="22"/>
  <c r="A1028" i="22"/>
  <c r="A1044" i="22"/>
  <c r="A1060" i="22"/>
  <c r="A1076" i="22"/>
  <c r="A1092" i="22"/>
  <c r="A1108" i="22"/>
  <c r="A1124" i="22"/>
  <c r="A1140" i="22"/>
  <c r="A1156" i="22"/>
  <c r="A1172" i="22"/>
  <c r="A1188" i="22"/>
  <c r="A1200" i="22"/>
  <c r="A1204" i="22"/>
  <c r="A1208" i="22"/>
  <c r="A1212" i="22"/>
  <c r="A1216" i="22"/>
  <c r="A1220" i="22"/>
  <c r="A1224" i="22"/>
  <c r="A1228" i="22"/>
  <c r="A1232" i="22"/>
  <c r="A1236" i="22"/>
  <c r="A1240" i="22"/>
  <c r="A1244" i="22"/>
  <c r="A1248" i="22"/>
  <c r="A1252" i="22"/>
  <c r="A1256" i="22"/>
  <c r="A1260" i="22"/>
  <c r="A1264" i="22"/>
  <c r="A1268" i="22"/>
  <c r="A1272" i="22"/>
  <c r="A1276" i="22"/>
  <c r="A1280" i="22"/>
  <c r="A1284" i="22"/>
  <c r="A1288" i="22"/>
  <c r="A1292" i="22"/>
  <c r="A1296" i="22"/>
  <c r="A1300" i="22"/>
  <c r="A1304" i="22"/>
  <c r="A1308" i="22"/>
  <c r="A1312" i="22"/>
  <c r="A1316" i="22"/>
  <c r="A1320" i="22"/>
  <c r="A1324" i="22"/>
  <c r="A1328" i="22"/>
  <c r="A1332" i="22"/>
  <c r="A1336" i="22"/>
  <c r="A1340" i="22"/>
  <c r="A1344" i="22"/>
  <c r="A1348" i="22"/>
  <c r="A1352" i="22"/>
  <c r="A1356" i="22"/>
  <c r="A1360" i="22"/>
  <c r="A1364" i="22"/>
  <c r="A1368" i="22"/>
  <c r="A1372" i="22"/>
  <c r="A1376" i="22"/>
  <c r="A1380" i="22"/>
  <c r="A1384" i="22"/>
  <c r="A1388" i="22"/>
  <c r="A1392" i="22"/>
  <c r="A1396" i="22"/>
  <c r="A1400" i="22"/>
  <c r="A1404" i="22"/>
  <c r="A1408" i="22"/>
  <c r="A1412" i="22"/>
  <c r="A1416" i="22"/>
  <c r="A1420" i="22"/>
  <c r="A1424" i="22"/>
  <c r="A1428" i="22"/>
  <c r="A1432" i="22"/>
  <c r="A1436" i="22"/>
  <c r="A1440" i="22"/>
  <c r="A1444" i="22"/>
  <c r="A1448" i="22"/>
  <c r="A1452" i="22"/>
  <c r="A1456" i="22"/>
  <c r="A1460" i="22"/>
  <c r="A1464" i="22"/>
  <c r="A1468" i="22"/>
  <c r="A1472" i="22"/>
  <c r="A1476" i="22"/>
  <c r="A1480" i="22"/>
  <c r="A1484" i="22"/>
  <c r="A1488" i="22"/>
  <c r="A1492" i="22"/>
  <c r="A1496" i="22"/>
  <c r="A1500" i="22"/>
  <c r="A1504" i="22"/>
  <c r="A1508" i="22"/>
  <c r="A1512" i="22"/>
  <c r="A1516" i="22"/>
  <c r="A1520" i="22"/>
  <c r="A1524" i="22"/>
  <c r="A1528" i="22"/>
  <c r="A1532" i="22"/>
  <c r="A1536" i="22"/>
  <c r="A1540" i="22"/>
  <c r="A1544" i="22"/>
  <c r="A1548" i="22"/>
  <c r="A1552" i="22"/>
  <c r="A1556" i="22"/>
  <c r="A1560" i="22"/>
  <c r="A1564" i="22"/>
  <c r="A1568" i="22"/>
  <c r="A1572" i="22"/>
  <c r="A1576" i="22"/>
  <c r="A1580" i="22"/>
  <c r="A1584" i="22"/>
  <c r="A1588" i="22"/>
  <c r="A1592" i="22"/>
  <c r="A1596" i="22"/>
  <c r="A1600" i="22"/>
  <c r="A1604" i="22"/>
  <c r="A1608" i="22"/>
  <c r="A1612" i="22"/>
  <c r="A1616" i="22"/>
  <c r="A1620" i="22"/>
  <c r="A1624" i="22"/>
  <c r="A1628" i="22"/>
  <c r="A1632" i="22"/>
  <c r="A1636" i="22"/>
  <c r="A1640" i="22"/>
  <c r="A1644" i="22"/>
  <c r="A1648" i="22"/>
  <c r="A1652" i="22"/>
  <c r="A1656" i="22"/>
  <c r="A1660" i="22"/>
  <c r="A1664" i="22"/>
  <c r="A1668" i="22"/>
  <c r="A1672" i="22"/>
  <c r="A1676" i="22"/>
  <c r="A1680" i="22"/>
  <c r="A1684" i="22"/>
  <c r="A1688" i="22"/>
  <c r="A1692" i="22"/>
  <c r="A1696" i="22"/>
  <c r="A1700" i="22"/>
  <c r="A1704" i="22"/>
  <c r="A1708" i="22"/>
  <c r="A266" i="22"/>
  <c r="A584" i="22"/>
  <c r="A664" i="22"/>
  <c r="A728" i="22"/>
  <c r="A792" i="22"/>
  <c r="A856" i="22"/>
  <c r="A920" i="22"/>
  <c r="A984" i="22"/>
  <c r="A1048" i="22"/>
  <c r="A1112" i="22"/>
  <c r="A1176" i="22"/>
  <c r="A1209" i="22"/>
  <c r="A1225" i="22"/>
  <c r="A1241" i="22"/>
  <c r="A1257" i="22"/>
  <c r="A1273" i="22"/>
  <c r="A1289" i="22"/>
  <c r="A1305" i="22"/>
  <c r="A1321" i="22"/>
  <c r="A1337" i="22"/>
  <c r="A1353" i="22"/>
  <c r="A1369" i="22"/>
  <c r="A1385" i="22"/>
  <c r="A1401" i="22"/>
  <c r="A1417" i="22"/>
  <c r="A1433" i="22"/>
  <c r="A1449" i="22"/>
  <c r="A1465" i="22"/>
  <c r="A1481" i="22"/>
  <c r="A1497" i="22"/>
  <c r="A1513" i="22"/>
  <c r="A1529" i="22"/>
  <c r="A1545" i="22"/>
  <c r="A1561" i="22"/>
  <c r="A1577" i="22"/>
  <c r="A1593" i="22"/>
  <c r="A1609" i="22"/>
  <c r="A1625" i="22"/>
  <c r="A1641" i="22"/>
  <c r="A1657" i="22"/>
  <c r="A1673" i="22"/>
  <c r="A1689" i="22"/>
  <c r="A1705" i="22"/>
  <c r="A1712" i="22"/>
  <c r="A1716" i="22"/>
  <c r="A1720" i="22"/>
  <c r="A1724" i="22"/>
  <c r="A1728" i="22"/>
  <c r="A1732" i="22"/>
  <c r="A1736" i="22"/>
  <c r="A1740" i="22"/>
  <c r="A1744" i="22"/>
  <c r="A1748" i="22"/>
  <c r="A1752" i="22"/>
  <c r="A1756" i="22"/>
  <c r="A1760" i="22"/>
  <c r="A1764" i="22"/>
  <c r="A1768" i="22"/>
  <c r="A1772" i="22"/>
  <c r="A1776" i="22"/>
  <c r="A1780" i="22"/>
  <c r="A1784" i="22"/>
  <c r="A1788" i="22"/>
  <c r="A1792" i="22"/>
  <c r="A1796" i="22"/>
  <c r="A1800" i="22"/>
  <c r="A1804" i="22"/>
  <c r="A1808" i="22"/>
  <c r="A1812" i="22"/>
  <c r="A1816" i="22"/>
  <c r="A1820" i="22"/>
  <c r="A1824" i="22"/>
  <c r="A1828" i="22"/>
  <c r="A1832" i="22"/>
  <c r="A1836" i="22"/>
  <c r="A1840" i="22"/>
  <c r="A1844" i="22"/>
  <c r="A1848" i="22"/>
  <c r="A1852" i="22"/>
  <c r="A1856" i="22"/>
  <c r="A1860" i="22"/>
  <c r="A1864" i="22"/>
  <c r="A1868" i="22"/>
  <c r="A1872" i="22"/>
  <c r="A1876" i="22"/>
  <c r="A1880" i="22"/>
  <c r="A1884" i="22"/>
  <c r="A1888" i="22"/>
  <c r="A1892" i="22"/>
  <c r="A1896" i="22"/>
  <c r="A1900" i="22"/>
  <c r="A1904" i="22"/>
  <c r="A1908" i="22"/>
  <c r="A1912" i="22"/>
  <c r="A1916" i="22"/>
  <c r="A1920" i="22"/>
  <c r="A1924" i="22"/>
  <c r="A1928" i="22"/>
  <c r="A1932" i="22"/>
  <c r="A1936" i="22"/>
  <c r="A1940" i="22"/>
  <c r="A1944" i="22"/>
  <c r="A1948" i="22"/>
  <c r="A1952" i="22"/>
  <c r="A1956" i="22"/>
  <c r="A1960" i="22"/>
  <c r="A1964" i="22"/>
  <c r="A1968" i="22"/>
  <c r="A1972" i="22"/>
  <c r="A1976" i="22"/>
  <c r="A1980" i="22"/>
  <c r="A1984" i="22"/>
  <c r="A1988" i="22"/>
  <c r="A1992" i="22"/>
  <c r="A1996" i="22"/>
  <c r="A2000" i="22"/>
  <c r="A2004" i="22"/>
  <c r="A2008" i="22"/>
  <c r="A392" i="22"/>
  <c r="A616" i="22"/>
  <c r="A680" i="22"/>
  <c r="A744" i="22"/>
  <c r="A808" i="22"/>
  <c r="A872" i="22"/>
  <c r="A936" i="22"/>
  <c r="A1000" i="22"/>
  <c r="A1064" i="22"/>
  <c r="A1128" i="22"/>
  <c r="A1192" i="22"/>
  <c r="A1213" i="22"/>
  <c r="A1229" i="22"/>
  <c r="A1245" i="22"/>
  <c r="A1261" i="22"/>
  <c r="A1277" i="22"/>
  <c r="A1293" i="22"/>
  <c r="A1309" i="22"/>
  <c r="A1325" i="22"/>
  <c r="A1341" i="22"/>
  <c r="A1357" i="22"/>
  <c r="A1373" i="22"/>
  <c r="A1389" i="22"/>
  <c r="A1405" i="22"/>
  <c r="A1421" i="22"/>
  <c r="A1437" i="22"/>
  <c r="A1453" i="22"/>
  <c r="A1469" i="22"/>
  <c r="A1485" i="22"/>
  <c r="A1501" i="22"/>
  <c r="A1517" i="22"/>
  <c r="A1533" i="22"/>
  <c r="A1549" i="22"/>
  <c r="A1565" i="22"/>
  <c r="A1581" i="22"/>
  <c r="A1597" i="22"/>
  <c r="A1613" i="22"/>
  <c r="A1629" i="22"/>
  <c r="A1645" i="22"/>
  <c r="A1661" i="22"/>
  <c r="A1677" i="22"/>
  <c r="A1693" i="22"/>
  <c r="A1709" i="22"/>
  <c r="A1713" i="22"/>
  <c r="A1717" i="22"/>
  <c r="A1721" i="22"/>
  <c r="A1725" i="22"/>
  <c r="A1729" i="22"/>
  <c r="A1733" i="22"/>
  <c r="A1737" i="22"/>
  <c r="A1741" i="22"/>
  <c r="A1745" i="22"/>
  <c r="A1749" i="22"/>
  <c r="A1753" i="22"/>
  <c r="A1757" i="22"/>
  <c r="A1761" i="22"/>
  <c r="A1765" i="22"/>
  <c r="A1769" i="22"/>
  <c r="A1773" i="22"/>
  <c r="A1777" i="22"/>
  <c r="A1781" i="22"/>
  <c r="A1785" i="22"/>
  <c r="A1789" i="22"/>
  <c r="A1793" i="22"/>
  <c r="A1797" i="22"/>
  <c r="A1801" i="22"/>
  <c r="A1805" i="22"/>
  <c r="A1809" i="22"/>
  <c r="A1813" i="22"/>
  <c r="A1817" i="22"/>
  <c r="A1821" i="22"/>
  <c r="A1825" i="22"/>
  <c r="A1829" i="22"/>
  <c r="A1833" i="22"/>
  <c r="A1837" i="22"/>
  <c r="A1841" i="22"/>
  <c r="A1845" i="22"/>
  <c r="A1849" i="22"/>
  <c r="A1853" i="22"/>
  <c r="A1857" i="22"/>
  <c r="A1861" i="22"/>
  <c r="A1865" i="22"/>
  <c r="A1869" i="22"/>
  <c r="A1873" i="22"/>
  <c r="A1877" i="22"/>
  <c r="A1881" i="22"/>
  <c r="A1885" i="22"/>
  <c r="A1889" i="22"/>
  <c r="A1893" i="22"/>
  <c r="A1897" i="22"/>
  <c r="A1901" i="22"/>
  <c r="A1905" i="22"/>
  <c r="A1909" i="22"/>
  <c r="A1913" i="22"/>
  <c r="A1917" i="22"/>
  <c r="A1921" i="22"/>
  <c r="A1925" i="22"/>
  <c r="A1929" i="22"/>
  <c r="A1933" i="22"/>
  <c r="A1937" i="22"/>
  <c r="A1941" i="22"/>
  <c r="A1945" i="22"/>
  <c r="A1949" i="22"/>
  <c r="A1953" i="22"/>
  <c r="A1957" i="22"/>
  <c r="A1961" i="22"/>
  <c r="A1965" i="22"/>
  <c r="A1969" i="22"/>
  <c r="A1973" i="22"/>
  <c r="A1977" i="22"/>
  <c r="A1981" i="22"/>
  <c r="A1985" i="22"/>
  <c r="A1989" i="22"/>
  <c r="A1993" i="22"/>
  <c r="A1997" i="22"/>
  <c r="A2001" i="22"/>
  <c r="A2005" i="22"/>
  <c r="A2009" i="22"/>
  <c r="A456" i="22"/>
  <c r="A632" i="22"/>
  <c r="A696" i="22"/>
  <c r="A760" i="22"/>
  <c r="A824" i="22"/>
  <c r="A888" i="22"/>
  <c r="A952" i="22"/>
  <c r="A1016" i="22"/>
  <c r="A1080" i="22"/>
  <c r="A1144" i="22"/>
  <c r="A1201" i="22"/>
  <c r="A1217" i="22"/>
  <c r="A1233" i="22"/>
  <c r="A1249" i="22"/>
  <c r="A1265" i="22"/>
  <c r="A1281" i="22"/>
  <c r="A1297" i="22"/>
  <c r="A1313" i="22"/>
  <c r="A1329" i="22"/>
  <c r="A1345" i="22"/>
  <c r="A1361" i="22"/>
  <c r="A1377" i="22"/>
  <c r="A1393" i="22"/>
  <c r="A1409" i="22"/>
  <c r="A1425" i="22"/>
  <c r="A1441" i="22"/>
  <c r="A1457" i="22"/>
  <c r="A1473" i="22"/>
  <c r="A1489" i="22"/>
  <c r="A1505" i="22"/>
  <c r="A1521" i="22"/>
  <c r="A1537" i="22"/>
  <c r="A1553" i="22"/>
  <c r="A1569" i="22"/>
  <c r="A1585" i="22"/>
  <c r="A1601" i="22"/>
  <c r="A1617" i="22"/>
  <c r="A1633" i="22"/>
  <c r="A1649" i="22"/>
  <c r="A1665" i="22"/>
  <c r="A1681" i="22"/>
  <c r="A1697" i="22"/>
  <c r="A1710" i="22"/>
  <c r="A1714" i="22"/>
  <c r="A1718" i="22"/>
  <c r="A1722" i="22"/>
  <c r="A1726" i="22"/>
  <c r="A1730" i="22"/>
  <c r="A1734" i="22"/>
  <c r="A1738" i="22"/>
  <c r="A1742" i="22"/>
  <c r="A1746" i="22"/>
  <c r="A1750" i="22"/>
  <c r="A1754" i="22"/>
  <c r="A1758" i="22"/>
  <c r="A1762" i="22"/>
  <c r="A1766" i="22"/>
  <c r="A1770" i="22"/>
  <c r="A1774" i="22"/>
  <c r="A1778" i="22"/>
  <c r="A1782" i="22"/>
  <c r="A1786" i="22"/>
  <c r="A1790" i="22"/>
  <c r="A1794" i="22"/>
  <c r="A1798" i="22"/>
  <c r="A1802" i="22"/>
  <c r="A1806" i="22"/>
  <c r="A1810" i="22"/>
  <c r="A1814" i="22"/>
  <c r="A1818" i="22"/>
  <c r="A1822" i="22"/>
  <c r="A1826" i="22"/>
  <c r="A1830" i="22"/>
  <c r="A1834" i="22"/>
  <c r="A1838" i="22"/>
  <c r="A1842" i="22"/>
  <c r="A1846" i="22"/>
  <c r="A1850" i="22"/>
  <c r="A1854" i="22"/>
  <c r="A1858" i="22"/>
  <c r="A1862" i="22"/>
  <c r="A1866" i="22"/>
  <c r="A1870" i="22"/>
  <c r="A1874" i="22"/>
  <c r="A1878" i="22"/>
  <c r="A1882" i="22"/>
  <c r="A1886" i="22"/>
  <c r="A1890" i="22"/>
  <c r="A1894" i="22"/>
  <c r="A1898" i="22"/>
  <c r="A1902" i="22"/>
  <c r="A1906" i="22"/>
  <c r="A1910" i="22"/>
  <c r="A1914" i="22"/>
  <c r="A1918" i="22"/>
  <c r="A1922" i="22"/>
  <c r="A1926" i="22"/>
  <c r="A1930" i="22"/>
  <c r="A1934" i="22"/>
  <c r="A1938" i="22"/>
  <c r="A1942" i="22"/>
  <c r="A1946" i="22"/>
  <c r="A1950" i="22"/>
  <c r="A1954" i="22"/>
  <c r="A1958" i="22"/>
  <c r="A1962" i="22"/>
  <c r="A1966" i="22"/>
  <c r="A1970" i="22"/>
  <c r="A1974" i="22"/>
  <c r="A1978" i="22"/>
  <c r="A1982" i="22"/>
  <c r="A1986" i="22"/>
  <c r="A1990" i="22"/>
  <c r="A1994" i="22"/>
  <c r="A1998" i="22"/>
  <c r="A2002" i="22"/>
  <c r="A2006" i="22"/>
  <c r="A2010" i="22"/>
  <c r="A520" i="22"/>
  <c r="A840" i="22"/>
  <c r="A1096" i="22"/>
  <c r="A1237" i="22"/>
  <c r="A1301" i="22"/>
  <c r="A1365" i="22"/>
  <c r="A1429" i="22"/>
  <c r="A1493" i="22"/>
  <c r="A1557" i="22"/>
  <c r="A1621" i="22"/>
  <c r="A1685" i="22"/>
  <c r="A1719" i="22"/>
  <c r="A1735" i="22"/>
  <c r="A1751" i="22"/>
  <c r="A1767" i="22"/>
  <c r="A1783" i="22"/>
  <c r="A1799" i="22"/>
  <c r="A1815" i="22"/>
  <c r="A1831" i="22"/>
  <c r="A1847" i="22"/>
  <c r="A1863" i="22"/>
  <c r="A1879" i="22"/>
  <c r="A1895" i="22"/>
  <c r="A1911" i="22"/>
  <c r="A1927" i="22"/>
  <c r="A1943" i="22"/>
  <c r="A1959" i="22"/>
  <c r="A1975" i="22"/>
  <c r="A1991" i="22"/>
  <c r="A2007" i="22"/>
  <c r="A648" i="22"/>
  <c r="A904" i="22"/>
  <c r="A1160" i="22"/>
  <c r="A1253" i="22"/>
  <c r="A1317" i="22"/>
  <c r="A1381" i="22"/>
  <c r="A1445" i="22"/>
  <c r="A1509" i="22"/>
  <c r="A1573" i="22"/>
  <c r="A1637" i="22"/>
  <c r="A1701" i="22"/>
  <c r="A1723" i="22"/>
  <c r="A1739" i="22"/>
  <c r="A1755" i="22"/>
  <c r="A1771" i="22"/>
  <c r="A1787" i="22"/>
  <c r="A1803" i="22"/>
  <c r="A1819" i="22"/>
  <c r="A1835" i="22"/>
  <c r="A1851" i="22"/>
  <c r="A1867" i="22"/>
  <c r="A1883" i="22"/>
  <c r="A1899" i="22"/>
  <c r="A1915" i="22"/>
  <c r="A1931" i="22"/>
  <c r="A1947" i="22"/>
  <c r="A1963" i="22"/>
  <c r="A1979" i="22"/>
  <c r="A1995" i="22"/>
  <c r="A2011" i="22"/>
  <c r="A712" i="22"/>
  <c r="A968" i="22"/>
  <c r="A1205" i="22"/>
  <c r="A1269" i="22"/>
  <c r="A1333" i="22"/>
  <c r="A1397" i="22"/>
  <c r="A1461" i="22"/>
  <c r="A1525" i="22"/>
  <c r="A1589" i="22"/>
  <c r="A1653" i="22"/>
  <c r="A1711" i="22"/>
  <c r="A1727" i="22"/>
  <c r="A1743" i="22"/>
  <c r="A1759" i="22"/>
  <c r="A1775" i="22"/>
  <c r="A1791" i="22"/>
  <c r="A1807" i="22"/>
  <c r="A1823" i="22"/>
  <c r="A1839" i="22"/>
  <c r="A1855" i="22"/>
  <c r="A1871" i="22"/>
  <c r="A1887" i="22"/>
  <c r="A1903" i="22"/>
  <c r="A1919" i="22"/>
  <c r="A1935" i="22"/>
  <c r="A1951" i="22"/>
  <c r="A1967" i="22"/>
  <c r="A1983" i="22"/>
  <c r="A1999" i="22"/>
  <c r="A776" i="22"/>
  <c r="A1349" i="22"/>
  <c r="A1605" i="22"/>
  <c r="A1747" i="22"/>
  <c r="A1811" i="22"/>
  <c r="A1875" i="22"/>
  <c r="A1939" i="22"/>
  <c r="A2003" i="22"/>
  <c r="A1032" i="22"/>
  <c r="A1413" i="22"/>
  <c r="A1669" i="22"/>
  <c r="A1763" i="22"/>
  <c r="A1827" i="22"/>
  <c r="A1891" i="22"/>
  <c r="A1955" i="22"/>
  <c r="A1221" i="22"/>
  <c r="A1477" i="22"/>
  <c r="A1715" i="22"/>
  <c r="A1779" i="22"/>
  <c r="A1843" i="22"/>
  <c r="A1907" i="22"/>
  <c r="A1971" i="22"/>
  <c r="A1285" i="22"/>
  <c r="A1859" i="22"/>
  <c r="A1541" i="22"/>
  <c r="A1923" i="22"/>
  <c r="A1731" i="22"/>
  <c r="A1987" i="22"/>
  <c r="A1795" i="22"/>
  <c r="A10" i="22"/>
  <c r="W60" i="6"/>
  <c r="X60" i="6"/>
  <c r="Y60" i="6"/>
  <c r="Z60" i="6"/>
  <c r="P60" i="6"/>
  <c r="Q60" i="6"/>
  <c r="R60" i="6"/>
  <c r="S60" i="6"/>
  <c r="T60" i="6"/>
  <c r="U60" i="6"/>
  <c r="V60" i="6"/>
  <c r="O60" i="6"/>
  <c r="F279" i="6" l="1"/>
  <c r="H279" i="6"/>
  <c r="U48" i="6"/>
  <c r="Y50" i="6"/>
  <c r="Z50" i="6"/>
  <c r="Y51" i="6"/>
  <c r="Z51" i="6"/>
  <c r="Y52" i="6"/>
  <c r="Z52" i="6"/>
  <c r="Y53" i="6"/>
  <c r="Z53" i="6"/>
  <c r="Y54" i="6"/>
  <c r="Z54" i="6"/>
  <c r="Y55" i="6"/>
  <c r="Z55" i="6"/>
  <c r="Y56" i="6"/>
  <c r="Z56" i="6"/>
  <c r="Y57" i="6"/>
  <c r="Z57" i="6"/>
  <c r="Y58" i="6"/>
  <c r="Z58" i="6"/>
  <c r="Y59" i="6"/>
  <c r="Z59" i="6"/>
  <c r="W50" i="6"/>
  <c r="X50" i="6"/>
  <c r="W51" i="6"/>
  <c r="X51" i="6"/>
  <c r="W52" i="6"/>
  <c r="X52" i="6"/>
  <c r="W53" i="6"/>
  <c r="X53" i="6"/>
  <c r="W54" i="6"/>
  <c r="X54" i="6"/>
  <c r="W55" i="6"/>
  <c r="X55" i="6"/>
  <c r="W56" i="6"/>
  <c r="X56" i="6"/>
  <c r="W57" i="6"/>
  <c r="X57" i="6"/>
  <c r="W58" i="6"/>
  <c r="X58" i="6"/>
  <c r="W59" i="6"/>
  <c r="X59" i="6"/>
  <c r="P50" i="6"/>
  <c r="Q50" i="6"/>
  <c r="R50" i="6"/>
  <c r="S50" i="6"/>
  <c r="T50" i="6"/>
  <c r="U50" i="6"/>
  <c r="V50" i="6"/>
  <c r="P51" i="6"/>
  <c r="Q51" i="6"/>
  <c r="R51" i="6"/>
  <c r="S51" i="6"/>
  <c r="T51" i="6"/>
  <c r="U51" i="6"/>
  <c r="V51" i="6"/>
  <c r="P52" i="6"/>
  <c r="Q52" i="6"/>
  <c r="R52" i="6"/>
  <c r="S52" i="6"/>
  <c r="T52" i="6"/>
  <c r="U52" i="6"/>
  <c r="V52" i="6"/>
  <c r="P53" i="6"/>
  <c r="Q53" i="6"/>
  <c r="R53" i="6"/>
  <c r="S53" i="6"/>
  <c r="T53" i="6"/>
  <c r="U53" i="6"/>
  <c r="V53" i="6"/>
  <c r="P54" i="6"/>
  <c r="Q54" i="6"/>
  <c r="R54" i="6"/>
  <c r="S54" i="6"/>
  <c r="T54" i="6"/>
  <c r="U54" i="6"/>
  <c r="V54" i="6"/>
  <c r="P55" i="6"/>
  <c r="Q55" i="6"/>
  <c r="R55" i="6"/>
  <c r="S55" i="6"/>
  <c r="T55" i="6"/>
  <c r="U55" i="6"/>
  <c r="V55" i="6"/>
  <c r="P56" i="6"/>
  <c r="Q56" i="6"/>
  <c r="R56" i="6"/>
  <c r="S56" i="6"/>
  <c r="T56" i="6"/>
  <c r="U56" i="6"/>
  <c r="V56" i="6"/>
  <c r="P57" i="6"/>
  <c r="Q57" i="6"/>
  <c r="R57" i="6"/>
  <c r="S57" i="6"/>
  <c r="T57" i="6"/>
  <c r="U57" i="6"/>
  <c r="V57" i="6"/>
  <c r="P58" i="6"/>
  <c r="Q58" i="6"/>
  <c r="R58" i="6"/>
  <c r="S58" i="6"/>
  <c r="T58" i="6"/>
  <c r="U58" i="6"/>
  <c r="V58" i="6"/>
  <c r="P59" i="6"/>
  <c r="Q59" i="6"/>
  <c r="R59" i="6"/>
  <c r="S59" i="6"/>
  <c r="T59" i="6"/>
  <c r="U59" i="6"/>
  <c r="V59" i="6"/>
  <c r="O50" i="6"/>
  <c r="O51" i="6"/>
  <c r="O52" i="6"/>
  <c r="O53" i="6"/>
  <c r="O54" i="6"/>
  <c r="O55" i="6"/>
  <c r="O56" i="6"/>
  <c r="O57" i="6"/>
  <c r="O58" i="6"/>
  <c r="O59" i="6"/>
  <c r="E381" i="6" l="1"/>
  <c r="Z17" i="13"/>
  <c r="Z18" i="13"/>
  <c r="Z19" i="13"/>
  <c r="Z20" i="13"/>
  <c r="Z16" i="13"/>
  <c r="V17" i="13"/>
  <c r="V18" i="13"/>
  <c r="V19" i="13"/>
  <c r="V20" i="13"/>
  <c r="V21" i="13"/>
  <c r="V16" i="13"/>
  <c r="W17" i="13"/>
  <c r="W18" i="13"/>
  <c r="W19" i="13"/>
  <c r="W20" i="13"/>
  <c r="W16" i="13"/>
  <c r="S21" i="13"/>
  <c r="S19" i="13"/>
  <c r="S20" i="13"/>
  <c r="S17" i="13"/>
  <c r="S18" i="13"/>
  <c r="S16" i="13"/>
  <c r="E492" i="6" l="1"/>
  <c r="E345" i="6"/>
  <c r="E326" i="6"/>
  <c r="E307" i="6"/>
  <c r="V5" i="6" l="1"/>
  <c r="U5" i="6"/>
  <c r="P5" i="6"/>
  <c r="O5" i="6"/>
  <c r="Z5" i="6" l="1"/>
  <c r="Y5" i="6"/>
  <c r="T5" i="6"/>
  <c r="S5" i="6"/>
  <c r="X49" i="6" l="1"/>
  <c r="W49" i="6"/>
  <c r="X48" i="6"/>
  <c r="W48" i="6"/>
  <c r="X47" i="6"/>
  <c r="W47" i="6"/>
  <c r="X46" i="6"/>
  <c r="W46" i="6"/>
  <c r="X45" i="6"/>
  <c r="W45" i="6"/>
  <c r="X44" i="6"/>
  <c r="W44" i="6"/>
  <c r="X43" i="6"/>
  <c r="W43" i="6"/>
  <c r="X42" i="6"/>
  <c r="W42" i="6"/>
  <c r="X41" i="6"/>
  <c r="W41" i="6"/>
  <c r="X40" i="6"/>
  <c r="W40" i="6"/>
  <c r="X39" i="6"/>
  <c r="W39" i="6"/>
  <c r="X38" i="6"/>
  <c r="W38" i="6"/>
  <c r="X37" i="6"/>
  <c r="W37" i="6"/>
  <c r="X36" i="6"/>
  <c r="W36" i="6"/>
  <c r="X35" i="6"/>
  <c r="W35" i="6"/>
  <c r="X34" i="6"/>
  <c r="W34" i="6"/>
  <c r="X33" i="6"/>
  <c r="W33" i="6"/>
  <c r="X32" i="6"/>
  <c r="W32" i="6"/>
  <c r="X31" i="6"/>
  <c r="W31" i="6"/>
  <c r="X30" i="6"/>
  <c r="W30" i="6"/>
  <c r="X29" i="6"/>
  <c r="W29" i="6"/>
  <c r="X28" i="6"/>
  <c r="W28" i="6"/>
  <c r="X27" i="6"/>
  <c r="W27" i="6"/>
  <c r="X26" i="6"/>
  <c r="W26" i="6"/>
  <c r="X25" i="6"/>
  <c r="W25" i="6"/>
  <c r="X24" i="6"/>
  <c r="W24" i="6"/>
  <c r="X23" i="6"/>
  <c r="W23" i="6"/>
  <c r="X22" i="6"/>
  <c r="W22" i="6"/>
  <c r="X21" i="6"/>
  <c r="W21" i="6"/>
  <c r="X20" i="6"/>
  <c r="W20" i="6"/>
  <c r="X19" i="6"/>
  <c r="W19" i="6"/>
  <c r="X18" i="6"/>
  <c r="W18" i="6"/>
  <c r="X17" i="6"/>
  <c r="W17" i="6"/>
  <c r="X16" i="6"/>
  <c r="W16" i="6"/>
  <c r="X15" i="6"/>
  <c r="W15" i="6"/>
  <c r="X14" i="6"/>
  <c r="W14" i="6"/>
  <c r="X13" i="6"/>
  <c r="W13" i="6"/>
  <c r="X12" i="6"/>
  <c r="W12" i="6"/>
  <c r="X11" i="6"/>
  <c r="W11" i="6"/>
  <c r="X10" i="6"/>
  <c r="W10" i="6"/>
  <c r="X9" i="6"/>
  <c r="W9" i="6"/>
  <c r="X8" i="6"/>
  <c r="W8" i="6"/>
  <c r="X7" i="6"/>
  <c r="W7" i="6"/>
  <c r="X6" i="6"/>
  <c r="X5" i="6"/>
  <c r="W6" i="6"/>
  <c r="W5" i="6"/>
  <c r="R49" i="6"/>
  <c r="Q49" i="6"/>
  <c r="R48" i="6"/>
  <c r="Q48" i="6"/>
  <c r="R47" i="6"/>
  <c r="Q47" i="6"/>
  <c r="R46" i="6"/>
  <c r="Q46" i="6"/>
  <c r="R45" i="6"/>
  <c r="Q45" i="6"/>
  <c r="R44" i="6"/>
  <c r="Q44" i="6"/>
  <c r="R43" i="6"/>
  <c r="Q43" i="6"/>
  <c r="R42" i="6"/>
  <c r="Q42" i="6"/>
  <c r="R41" i="6"/>
  <c r="Q41" i="6"/>
  <c r="R40" i="6"/>
  <c r="Q40" i="6"/>
  <c r="R39" i="6"/>
  <c r="Q39" i="6"/>
  <c r="R38" i="6"/>
  <c r="Q38" i="6"/>
  <c r="R37" i="6"/>
  <c r="Q37" i="6"/>
  <c r="R36" i="6"/>
  <c r="Q36" i="6"/>
  <c r="R35" i="6"/>
  <c r="Q35" i="6"/>
  <c r="R34" i="6"/>
  <c r="Q34" i="6"/>
  <c r="R33" i="6"/>
  <c r="Q33" i="6"/>
  <c r="R32" i="6"/>
  <c r="Q32" i="6"/>
  <c r="R31" i="6"/>
  <c r="Q31" i="6"/>
  <c r="R30" i="6"/>
  <c r="Q30" i="6"/>
  <c r="R29" i="6"/>
  <c r="Q29" i="6"/>
  <c r="R28" i="6"/>
  <c r="Q28" i="6"/>
  <c r="R27" i="6"/>
  <c r="Q27" i="6"/>
  <c r="R26" i="6"/>
  <c r="Q26" i="6"/>
  <c r="R25" i="6"/>
  <c r="Q25" i="6"/>
  <c r="R24" i="6"/>
  <c r="Q24" i="6"/>
  <c r="R23" i="6"/>
  <c r="Q23" i="6"/>
  <c r="R22" i="6"/>
  <c r="Q22" i="6"/>
  <c r="R21" i="6"/>
  <c r="Q21" i="6"/>
  <c r="R20" i="6"/>
  <c r="Q20" i="6"/>
  <c r="R19" i="6"/>
  <c r="Q19" i="6"/>
  <c r="R18" i="6"/>
  <c r="Q18" i="6"/>
  <c r="R17" i="6"/>
  <c r="Q17" i="6"/>
  <c r="R16" i="6"/>
  <c r="Q16" i="6"/>
  <c r="R15" i="6"/>
  <c r="Q15" i="6"/>
  <c r="R14" i="6"/>
  <c r="Q14" i="6"/>
  <c r="R13" i="6"/>
  <c r="Q13" i="6"/>
  <c r="R12" i="6"/>
  <c r="Q12" i="6"/>
  <c r="R11" i="6"/>
  <c r="Q11" i="6"/>
  <c r="R10" i="6"/>
  <c r="Q10" i="6"/>
  <c r="R9" i="6"/>
  <c r="Q9" i="6"/>
  <c r="R8" i="6"/>
  <c r="Q8" i="6"/>
  <c r="R7" i="6"/>
  <c r="Q7" i="6"/>
  <c r="R6" i="6"/>
  <c r="R5" i="6"/>
  <c r="Q6" i="6"/>
  <c r="Q5" i="6"/>
  <c r="Z49" i="6" l="1"/>
  <c r="Y49" i="6"/>
  <c r="Z48" i="6"/>
  <c r="Y48" i="6"/>
  <c r="Z47" i="6"/>
  <c r="Y47" i="6"/>
  <c r="Z46" i="6"/>
  <c r="Y46" i="6"/>
  <c r="Z45" i="6"/>
  <c r="Y45" i="6"/>
  <c r="Z44" i="6"/>
  <c r="Y44" i="6"/>
  <c r="Z43" i="6"/>
  <c r="Y43" i="6"/>
  <c r="Z42" i="6"/>
  <c r="Y42" i="6"/>
  <c r="Z41" i="6"/>
  <c r="Y41" i="6"/>
  <c r="Z40" i="6"/>
  <c r="Y40" i="6"/>
  <c r="Z39" i="6"/>
  <c r="Y39" i="6"/>
  <c r="Z38" i="6"/>
  <c r="Y38" i="6"/>
  <c r="Z37" i="6"/>
  <c r="Y37" i="6"/>
  <c r="Z36" i="6"/>
  <c r="Y36" i="6"/>
  <c r="Z35" i="6"/>
  <c r="Y35" i="6"/>
  <c r="Z34" i="6"/>
  <c r="Y34" i="6"/>
  <c r="Z33" i="6"/>
  <c r="Y33" i="6"/>
  <c r="Z32" i="6"/>
  <c r="Y32" i="6"/>
  <c r="Z31" i="6"/>
  <c r="Y31" i="6"/>
  <c r="Z30" i="6"/>
  <c r="Y30" i="6"/>
  <c r="Z29" i="6"/>
  <c r="Y29" i="6"/>
  <c r="Z28" i="6"/>
  <c r="Y28" i="6"/>
  <c r="Z27" i="6"/>
  <c r="Y27" i="6"/>
  <c r="Z26" i="6"/>
  <c r="Y26" i="6"/>
  <c r="Z25" i="6"/>
  <c r="Y25" i="6"/>
  <c r="Z24" i="6"/>
  <c r="Y24" i="6"/>
  <c r="Z23" i="6"/>
  <c r="Y23" i="6"/>
  <c r="Z22" i="6"/>
  <c r="Y22" i="6"/>
  <c r="Z21" i="6"/>
  <c r="Y21" i="6"/>
  <c r="Z20" i="6"/>
  <c r="Y20" i="6"/>
  <c r="Z19" i="6"/>
  <c r="Y19" i="6"/>
  <c r="Z18" i="6"/>
  <c r="Y18" i="6"/>
  <c r="Z17" i="6"/>
  <c r="Y17" i="6"/>
  <c r="Z16" i="6"/>
  <c r="Y16" i="6"/>
  <c r="Z15" i="6"/>
  <c r="Y15" i="6"/>
  <c r="Z14" i="6"/>
  <c r="Y14" i="6"/>
  <c r="Z13" i="6"/>
  <c r="Y13" i="6"/>
  <c r="Z12" i="6"/>
  <c r="Y12" i="6"/>
  <c r="Z11" i="6"/>
  <c r="Y11" i="6"/>
  <c r="Z10" i="6"/>
  <c r="Y10" i="6"/>
  <c r="Z9" i="6"/>
  <c r="Y9" i="6"/>
  <c r="Z8" i="6"/>
  <c r="Y8" i="6"/>
  <c r="Z7" i="6"/>
  <c r="Y7" i="6"/>
  <c r="Z6" i="6"/>
  <c r="Y6" i="6"/>
  <c r="V49" i="6"/>
  <c r="U49" i="6"/>
  <c r="V48" i="6"/>
  <c r="V47" i="6"/>
  <c r="U47" i="6"/>
  <c r="V46" i="6"/>
  <c r="U46" i="6"/>
  <c r="V45" i="6"/>
  <c r="U45" i="6"/>
  <c r="V44" i="6"/>
  <c r="U44" i="6"/>
  <c r="V43" i="6"/>
  <c r="U43" i="6"/>
  <c r="V42" i="6"/>
  <c r="U42" i="6"/>
  <c r="V41" i="6"/>
  <c r="U41" i="6"/>
  <c r="V40" i="6"/>
  <c r="U40" i="6"/>
  <c r="V39" i="6"/>
  <c r="U39" i="6"/>
  <c r="V38" i="6"/>
  <c r="U38" i="6"/>
  <c r="V37" i="6"/>
  <c r="U37" i="6"/>
  <c r="V36" i="6"/>
  <c r="U36" i="6"/>
  <c r="V35" i="6"/>
  <c r="U35" i="6"/>
  <c r="V34" i="6"/>
  <c r="U34" i="6"/>
  <c r="V33" i="6"/>
  <c r="U33" i="6"/>
  <c r="V32" i="6"/>
  <c r="U32" i="6"/>
  <c r="V31" i="6"/>
  <c r="U31" i="6"/>
  <c r="V30" i="6"/>
  <c r="U30" i="6"/>
  <c r="V29" i="6"/>
  <c r="U29" i="6"/>
  <c r="V28" i="6"/>
  <c r="U28" i="6"/>
  <c r="V27" i="6"/>
  <c r="U27" i="6"/>
  <c r="V26" i="6"/>
  <c r="U26" i="6"/>
  <c r="V25" i="6"/>
  <c r="U25" i="6"/>
  <c r="V24" i="6"/>
  <c r="U24" i="6"/>
  <c r="V23" i="6"/>
  <c r="U23" i="6"/>
  <c r="V22" i="6"/>
  <c r="U22" i="6"/>
  <c r="V21" i="6"/>
  <c r="U21" i="6"/>
  <c r="V20" i="6"/>
  <c r="U20" i="6"/>
  <c r="V19" i="6"/>
  <c r="U19" i="6"/>
  <c r="V18" i="6"/>
  <c r="U18" i="6"/>
  <c r="V17" i="6"/>
  <c r="U17" i="6"/>
  <c r="V16" i="6"/>
  <c r="U16" i="6"/>
  <c r="V15" i="6"/>
  <c r="U15" i="6"/>
  <c r="V14" i="6"/>
  <c r="U14" i="6"/>
  <c r="V13" i="6"/>
  <c r="U13" i="6"/>
  <c r="V12" i="6"/>
  <c r="U12" i="6"/>
  <c r="V11" i="6"/>
  <c r="U11" i="6"/>
  <c r="V10" i="6"/>
  <c r="U10" i="6"/>
  <c r="V9" i="6"/>
  <c r="U9" i="6"/>
  <c r="V8" i="6"/>
  <c r="U8" i="6"/>
  <c r="V7" i="6"/>
  <c r="U7" i="6"/>
  <c r="V6" i="6"/>
  <c r="U6" i="6"/>
  <c r="T49" i="6"/>
  <c r="S49" i="6"/>
  <c r="T48" i="6"/>
  <c r="S48" i="6"/>
  <c r="T47" i="6"/>
  <c r="S47" i="6"/>
  <c r="T46" i="6"/>
  <c r="S46" i="6"/>
  <c r="T45" i="6"/>
  <c r="S45" i="6"/>
  <c r="T44" i="6"/>
  <c r="S44" i="6"/>
  <c r="T43" i="6"/>
  <c r="S43" i="6"/>
  <c r="T42" i="6"/>
  <c r="S42" i="6"/>
  <c r="T41" i="6"/>
  <c r="S41" i="6"/>
  <c r="T40" i="6"/>
  <c r="S40" i="6"/>
  <c r="T39" i="6"/>
  <c r="S39" i="6"/>
  <c r="T38" i="6"/>
  <c r="S38" i="6"/>
  <c r="T37" i="6"/>
  <c r="S37" i="6"/>
  <c r="T36" i="6"/>
  <c r="S36" i="6"/>
  <c r="T35" i="6"/>
  <c r="S35" i="6"/>
  <c r="T34" i="6"/>
  <c r="S34" i="6"/>
  <c r="T33" i="6"/>
  <c r="S33" i="6"/>
  <c r="T32" i="6"/>
  <c r="S32" i="6"/>
  <c r="T31" i="6"/>
  <c r="S31" i="6"/>
  <c r="T30" i="6"/>
  <c r="S30" i="6"/>
  <c r="T29" i="6"/>
  <c r="S29" i="6"/>
  <c r="T28" i="6"/>
  <c r="S28" i="6"/>
  <c r="T27" i="6"/>
  <c r="S27" i="6"/>
  <c r="T26" i="6"/>
  <c r="S26" i="6"/>
  <c r="T25" i="6"/>
  <c r="S25" i="6"/>
  <c r="T24" i="6"/>
  <c r="S24" i="6"/>
  <c r="T23" i="6"/>
  <c r="S23" i="6"/>
  <c r="T22" i="6"/>
  <c r="S22" i="6"/>
  <c r="T21" i="6"/>
  <c r="S21" i="6"/>
  <c r="T20" i="6"/>
  <c r="S20" i="6"/>
  <c r="T19" i="6"/>
  <c r="S19" i="6"/>
  <c r="T18" i="6"/>
  <c r="S18" i="6"/>
  <c r="T17" i="6"/>
  <c r="S17" i="6"/>
  <c r="T16" i="6"/>
  <c r="S16" i="6"/>
  <c r="T15" i="6"/>
  <c r="S15" i="6"/>
  <c r="T14" i="6"/>
  <c r="S14" i="6"/>
  <c r="T13" i="6"/>
  <c r="S13" i="6"/>
  <c r="T12" i="6"/>
  <c r="S12" i="6"/>
  <c r="T11" i="6"/>
  <c r="S11" i="6"/>
  <c r="T10" i="6"/>
  <c r="S10" i="6"/>
  <c r="T9" i="6"/>
  <c r="S9" i="6"/>
  <c r="T8" i="6"/>
  <c r="S8" i="6"/>
  <c r="T7" i="6"/>
  <c r="S7" i="6"/>
  <c r="T6" i="6"/>
  <c r="S6" i="6"/>
  <c r="P49" i="6"/>
  <c r="O49" i="6"/>
  <c r="P48" i="6"/>
  <c r="O48" i="6"/>
  <c r="P47" i="6"/>
  <c r="O47" i="6"/>
  <c r="P46" i="6"/>
  <c r="O46" i="6"/>
  <c r="P45" i="6"/>
  <c r="O45" i="6"/>
  <c r="P44" i="6"/>
  <c r="O44" i="6"/>
  <c r="P43" i="6"/>
  <c r="O43" i="6"/>
  <c r="P42" i="6"/>
  <c r="O42" i="6"/>
  <c r="P41" i="6"/>
  <c r="O41" i="6"/>
  <c r="P40" i="6"/>
  <c r="O40" i="6"/>
  <c r="P39" i="6"/>
  <c r="O39" i="6"/>
  <c r="P38" i="6"/>
  <c r="O38" i="6"/>
  <c r="P37" i="6"/>
  <c r="O37" i="6"/>
  <c r="P36" i="6"/>
  <c r="O36" i="6"/>
  <c r="P35" i="6"/>
  <c r="O35" i="6"/>
  <c r="P34" i="6"/>
  <c r="O34" i="6"/>
  <c r="P33" i="6"/>
  <c r="O33" i="6"/>
  <c r="P32" i="6"/>
  <c r="O32" i="6"/>
  <c r="P31" i="6"/>
  <c r="O31" i="6"/>
  <c r="P30" i="6"/>
  <c r="O30" i="6"/>
  <c r="P29" i="6"/>
  <c r="O29" i="6"/>
  <c r="P28" i="6"/>
  <c r="O28" i="6"/>
  <c r="P27" i="6"/>
  <c r="O27" i="6"/>
  <c r="P26" i="6"/>
  <c r="O26" i="6"/>
  <c r="P25" i="6"/>
  <c r="O25" i="6"/>
  <c r="P24" i="6"/>
  <c r="O24" i="6"/>
  <c r="P23" i="6"/>
  <c r="O23" i="6"/>
  <c r="P22" i="6"/>
  <c r="O22" i="6"/>
  <c r="P21" i="6"/>
  <c r="O21" i="6"/>
  <c r="P20" i="6"/>
  <c r="O20" i="6"/>
  <c r="P19" i="6"/>
  <c r="O19" i="6"/>
  <c r="P18" i="6"/>
  <c r="O18" i="6"/>
  <c r="P17" i="6"/>
  <c r="O17" i="6"/>
  <c r="P16" i="6"/>
  <c r="O16" i="6"/>
  <c r="P15" i="6"/>
  <c r="O15" i="6"/>
  <c r="P14" i="6"/>
  <c r="O14" i="6"/>
  <c r="P13" i="6"/>
  <c r="O13" i="6"/>
  <c r="P12" i="6"/>
  <c r="O12" i="6"/>
  <c r="P11" i="6"/>
  <c r="O11" i="6"/>
  <c r="P10" i="6"/>
  <c r="O10" i="6"/>
  <c r="P9" i="6"/>
  <c r="O9" i="6"/>
  <c r="P8" i="6"/>
  <c r="O8" i="6"/>
  <c r="P7" i="6"/>
  <c r="O7" i="6"/>
  <c r="P6" i="6"/>
  <c r="O6" i="6"/>
  <c r="N982" i="5"/>
  <c r="N620" i="5"/>
  <c r="N439" i="5"/>
  <c r="N1529" i="5"/>
  <c r="N760" i="5"/>
  <c r="N178" i="5"/>
  <c r="N1383" i="5"/>
  <c r="N1401" i="5"/>
  <c r="N396" i="5"/>
  <c r="N1758" i="5"/>
  <c r="N1147" i="5"/>
  <c r="N1709" i="5"/>
  <c r="N239" i="5"/>
  <c r="N1498" i="5"/>
  <c r="N954" i="5"/>
  <c r="N1308" i="5"/>
  <c r="N551" i="5"/>
  <c r="N422" i="5"/>
  <c r="N1532" i="5"/>
  <c r="N1281" i="5"/>
  <c r="N441" i="5"/>
  <c r="N1728" i="5"/>
  <c r="N1639" i="5"/>
  <c r="N956" i="5"/>
  <c r="N179" i="5"/>
  <c r="N979" i="5"/>
  <c r="N197" i="5"/>
  <c r="N503" i="5"/>
  <c r="N1412" i="5"/>
  <c r="N633" i="5"/>
  <c r="N1505" i="5"/>
  <c r="N840" i="5"/>
  <c r="N984" i="5"/>
  <c r="N1173" i="5"/>
  <c r="N1396" i="5"/>
  <c r="N1537" i="5"/>
  <c r="N1078" i="5"/>
  <c r="N1465" i="5"/>
  <c r="N194" i="5"/>
  <c r="N632" i="5"/>
  <c r="N186" i="5"/>
  <c r="N1624" i="5"/>
  <c r="N428" i="5"/>
  <c r="N1181" i="5"/>
  <c r="N1278" i="5"/>
  <c r="N301" i="5"/>
  <c r="N1516" i="5"/>
  <c r="N1725" i="5"/>
  <c r="N1724" i="5"/>
  <c r="N211" i="5"/>
  <c r="N974" i="5"/>
  <c r="N1417" i="5"/>
  <c r="N1189" i="5"/>
  <c r="N1075" i="5"/>
  <c r="N966" i="5"/>
  <c r="N623" i="5"/>
  <c r="N525" i="5"/>
  <c r="N638" i="5"/>
  <c r="N1616" i="5"/>
  <c r="N199" i="5"/>
  <c r="N733" i="5"/>
  <c r="N1676" i="5"/>
  <c r="N452" i="5"/>
  <c r="N1057" i="5"/>
  <c r="N1297" i="5"/>
  <c r="N1564" i="5"/>
  <c r="N1048" i="5"/>
  <c r="N390" i="5"/>
  <c r="N901" i="5"/>
  <c r="N308" i="5"/>
  <c r="N328" i="5"/>
  <c r="N886" i="5"/>
  <c r="N992" i="5"/>
  <c r="N1349" i="5"/>
  <c r="N1586" i="5"/>
  <c r="N1552" i="5"/>
  <c r="N1366" i="5"/>
  <c r="N998" i="5"/>
  <c r="N1392" i="5"/>
  <c r="N896" i="5"/>
  <c r="N1716" i="5"/>
  <c r="N436" i="5"/>
  <c r="N1120" i="5"/>
  <c r="N128" i="5"/>
  <c r="N333" i="5"/>
  <c r="N1096" i="5"/>
  <c r="N268" i="5"/>
  <c r="N376" i="5"/>
  <c r="N1647" i="5"/>
  <c r="N952" i="5"/>
  <c r="N1570" i="5"/>
  <c r="N1738" i="5"/>
  <c r="N1245" i="5"/>
  <c r="N1619" i="5"/>
  <c r="N1056" i="5"/>
  <c r="N1481" i="5"/>
  <c r="N210" i="5"/>
  <c r="N552" i="5"/>
  <c r="N1339" i="5"/>
  <c r="N721" i="5"/>
  <c r="N1067" i="5"/>
  <c r="N1242" i="5"/>
  <c r="N1128" i="5"/>
  <c r="N299" i="5"/>
  <c r="N931" i="5"/>
  <c r="N654" i="5"/>
  <c r="N382" i="5"/>
  <c r="N1402" i="5"/>
  <c r="N1446" i="5"/>
  <c r="N1374" i="5"/>
  <c r="N202" i="5"/>
  <c r="N558" i="5"/>
  <c r="N140" i="5"/>
  <c r="N532" i="5"/>
  <c r="N1696" i="5"/>
  <c r="N637" i="5"/>
  <c r="N621" i="5"/>
  <c r="N1659" i="5"/>
  <c r="N832" i="5"/>
  <c r="N1705" i="5"/>
  <c r="N115" i="5"/>
  <c r="N1429" i="5"/>
  <c r="N164" i="5"/>
  <c r="N259" i="5"/>
  <c r="N339" i="5"/>
  <c r="N1702" i="5"/>
  <c r="N1572" i="5"/>
  <c r="N325" i="5"/>
  <c r="N171" i="5"/>
  <c r="N1640" i="5"/>
  <c r="N1094" i="5"/>
  <c r="N876" i="5"/>
  <c r="N528" i="5"/>
  <c r="N1177" i="5"/>
  <c r="N1754" i="5"/>
  <c r="N642" i="5"/>
  <c r="N719" i="5"/>
  <c r="N1611" i="5"/>
  <c r="N1746" i="5"/>
  <c r="N206" i="5"/>
  <c r="N1168" i="5"/>
  <c r="N541" i="5"/>
  <c r="N1290" i="5"/>
  <c r="N310" i="5"/>
  <c r="N745" i="5"/>
  <c r="N1283" i="5"/>
  <c r="N1530" i="5"/>
  <c r="N190" i="5"/>
  <c r="N963" i="5"/>
  <c r="N1319" i="5"/>
  <c r="N1162" i="5"/>
  <c r="N1022" i="5"/>
  <c r="N1637" i="5"/>
  <c r="N1503" i="5"/>
  <c r="N1759" i="5"/>
  <c r="N1391" i="5"/>
  <c r="N1193" i="5"/>
  <c r="N326" i="5"/>
  <c r="N1304" i="5"/>
  <c r="N728" i="5"/>
  <c r="N173" i="5"/>
  <c r="N625" i="5"/>
  <c r="N1597" i="5"/>
  <c r="N536" i="5"/>
  <c r="N858" i="5"/>
  <c r="N1721" i="5"/>
  <c r="N1095" i="5"/>
  <c r="N524" i="5"/>
  <c r="N1488" i="5"/>
  <c r="N771" i="5"/>
  <c r="N986" i="5"/>
  <c r="N1073" i="5"/>
  <c r="N204" i="5"/>
  <c r="N1643" i="5"/>
  <c r="N1743" i="5"/>
  <c r="N120" i="5"/>
  <c r="N520" i="5"/>
  <c r="N1196" i="5"/>
  <c r="N608" i="5"/>
  <c r="N1492" i="5"/>
  <c r="N548" i="5"/>
  <c r="N530" i="5"/>
  <c r="N1600" i="5"/>
  <c r="N431" i="5"/>
  <c r="N416" i="5"/>
  <c r="N640" i="5"/>
  <c r="N1072" i="5"/>
  <c r="N863" i="5"/>
  <c r="N1157" i="5"/>
  <c r="N1431" i="5"/>
  <c r="N511" i="5"/>
  <c r="N983" i="5"/>
  <c r="N388" i="5"/>
  <c r="N458" i="5"/>
  <c r="N411" i="5"/>
  <c r="N784" i="5"/>
  <c r="N756" i="5"/>
  <c r="N1087" i="5"/>
  <c r="N1432" i="5"/>
  <c r="N1169" i="5"/>
  <c r="N935" i="5"/>
  <c r="N248" i="5"/>
  <c r="N645" i="5"/>
  <c r="N468" i="5"/>
  <c r="N665" i="5"/>
  <c r="N201" i="5"/>
  <c r="N223" i="5"/>
  <c r="N302" i="5"/>
  <c r="N861" i="5"/>
  <c r="N874" i="5"/>
  <c r="N1296" i="5"/>
  <c r="N636" i="5"/>
  <c r="N1190" i="5"/>
  <c r="N287" i="5"/>
  <c r="N1132" i="5"/>
  <c r="N196" i="5"/>
  <c r="N594" i="5"/>
  <c r="N238" i="5"/>
  <c r="N753" i="5"/>
  <c r="N1025" i="5"/>
  <c r="N1531" i="5"/>
  <c r="N875" i="5"/>
  <c r="N972" i="5"/>
  <c r="N1501" i="5"/>
  <c r="N770" i="5"/>
  <c r="N1105" i="5"/>
  <c r="N1726" i="5"/>
  <c r="N1199" i="5"/>
  <c r="N556" i="5"/>
  <c r="N945" i="5"/>
  <c r="N1713" i="5"/>
  <c r="N1588" i="5"/>
  <c r="N539" i="5"/>
  <c r="N486" i="5"/>
  <c r="N1523" i="5"/>
  <c r="N656" i="5"/>
  <c r="N1231" i="5"/>
  <c r="N1382" i="5"/>
  <c r="N1082" i="5"/>
  <c r="N1376" i="5"/>
  <c r="N177" i="5"/>
  <c r="N624" i="5"/>
  <c r="N909" i="5"/>
  <c r="N1638" i="5"/>
  <c r="N347" i="5"/>
  <c r="N1755" i="5"/>
  <c r="N1387" i="5"/>
  <c r="N1694" i="5"/>
  <c r="N234" i="5"/>
  <c r="N1163" i="5"/>
  <c r="N793" i="5"/>
  <c r="N1074" i="5"/>
  <c r="N662" i="5"/>
  <c r="N1260" i="5"/>
  <c r="N1730" i="5"/>
  <c r="N1718" i="5"/>
  <c r="N1538" i="5"/>
  <c r="N845" i="5"/>
  <c r="N1735" i="5"/>
  <c r="N1307" i="5"/>
  <c r="N631" i="5"/>
  <c r="N540" i="5"/>
  <c r="N512" i="5"/>
  <c r="N1300" i="5"/>
  <c r="N915" i="5"/>
  <c r="N1404" i="5"/>
  <c r="N1058" i="5"/>
  <c r="N1528" i="5"/>
  <c r="N649" i="5"/>
  <c r="N725" i="5"/>
  <c r="N401" i="5"/>
  <c r="N1510" i="5"/>
  <c r="N329" i="5"/>
  <c r="N1380" i="5"/>
  <c r="N550" i="5"/>
  <c r="N975" i="5"/>
  <c r="N1302" i="5"/>
  <c r="N523" i="5"/>
  <c r="N200" i="5"/>
  <c r="N1384" i="5"/>
  <c r="N1598" i="5"/>
  <c r="N1055" i="5"/>
  <c r="N1708" i="5"/>
  <c r="N1303" i="5"/>
  <c r="N971" i="5"/>
  <c r="N1405" i="5"/>
  <c r="N1206" i="5"/>
  <c r="N1092" i="5"/>
  <c r="N398" i="5"/>
  <c r="N231" i="5"/>
  <c r="N1760" i="5"/>
  <c r="N1615" i="5"/>
  <c r="N1093" i="5"/>
  <c r="N1050" i="5"/>
  <c r="N209" i="5"/>
  <c r="N1489" i="5"/>
  <c r="N405" i="5"/>
  <c r="N959" i="5"/>
  <c r="N1632" i="5"/>
  <c r="N1084" i="5"/>
  <c r="N766" i="5"/>
  <c r="N737" i="5"/>
  <c r="N768" i="5"/>
  <c r="N758" i="5"/>
  <c r="N1617" i="5"/>
  <c r="N1533" i="5"/>
  <c r="N1618" i="5"/>
  <c r="N1205" i="5"/>
  <c r="N1621" i="5"/>
  <c r="N850" i="5"/>
  <c r="N724" i="5"/>
  <c r="N221" i="5"/>
  <c r="N1747" i="5"/>
  <c r="N1160" i="5"/>
  <c r="N544" i="5"/>
  <c r="N314" i="5"/>
  <c r="N1485" i="5"/>
  <c r="N747" i="5"/>
  <c r="N1419" i="5"/>
  <c r="N844" i="5"/>
  <c r="N1180" i="5"/>
  <c r="N838" i="5"/>
  <c r="N1285" i="5"/>
  <c r="N220" i="5"/>
  <c r="N1712" i="5"/>
  <c r="N1633" i="5"/>
  <c r="N516" i="5"/>
  <c r="N205" i="5"/>
  <c r="N862" i="5"/>
  <c r="N730" i="5"/>
  <c r="N1079" i="5"/>
  <c r="N940" i="5"/>
  <c r="N1178" i="5"/>
  <c r="N1493" i="5"/>
  <c r="N1394" i="5"/>
  <c r="N1294" i="5"/>
  <c r="N1604" i="5"/>
  <c r="N412" i="5"/>
  <c r="N1512" i="5"/>
  <c r="N1536" i="5"/>
  <c r="N1347" i="5"/>
  <c r="N515" i="5"/>
  <c r="N1161" i="5"/>
  <c r="N1515" i="5"/>
  <c r="N1397" i="5"/>
  <c r="N407" i="5"/>
  <c r="N635" i="5"/>
  <c r="N296" i="5"/>
  <c r="N970" i="5"/>
  <c r="N757" i="5"/>
  <c r="N1282" i="5"/>
  <c r="N1202" i="5"/>
  <c r="N1083" i="5"/>
  <c r="N1172" i="5"/>
  <c r="N870" i="5"/>
  <c r="N507" i="5"/>
  <c r="N508" i="5"/>
  <c r="N749" i="5"/>
  <c r="N744" i="5"/>
  <c r="N1527" i="5"/>
  <c r="N643" i="5"/>
  <c r="N1207" i="5"/>
  <c r="N828" i="5"/>
  <c r="N1062" i="5"/>
  <c r="N842" i="5"/>
  <c r="N1517" i="5"/>
  <c r="N727" i="5"/>
  <c r="N906" i="5"/>
  <c r="N300" i="5"/>
  <c r="N869" i="5"/>
  <c r="N1756" i="5"/>
  <c r="N1722" i="5"/>
  <c r="N1403" i="5"/>
  <c r="N1197" i="5"/>
  <c r="N1733" i="5"/>
  <c r="N619" i="5"/>
  <c r="N1186" i="5"/>
  <c r="N736" i="5"/>
  <c r="N1749" i="5"/>
  <c r="N873" i="5"/>
  <c r="N392" i="5"/>
  <c r="N1602" i="5"/>
  <c r="N1201" i="5"/>
  <c r="N657" i="5"/>
  <c r="N800" i="5"/>
  <c r="N413" i="5"/>
  <c r="N298" i="5"/>
  <c r="N263" i="5"/>
  <c r="N978" i="5"/>
  <c r="N207" i="5"/>
  <c r="N1250" i="5"/>
  <c r="N1047" i="5"/>
  <c r="N1568" i="5"/>
  <c r="N1612" i="5"/>
  <c r="N256" i="5"/>
  <c r="N1449" i="5"/>
  <c r="N742" i="5"/>
  <c r="N131" i="5"/>
  <c r="N1259" i="5"/>
  <c r="N518" i="5"/>
  <c r="N1671" i="5"/>
  <c r="N1414" i="5"/>
  <c r="N1320" i="5"/>
  <c r="N1353" i="5"/>
  <c r="N180" i="5"/>
  <c r="N1594" i="5"/>
  <c r="N291" i="5"/>
  <c r="N529" i="5"/>
  <c r="N788" i="5"/>
  <c r="N1288" i="5"/>
  <c r="N939" i="5"/>
  <c r="N357" i="5"/>
  <c r="N1744" i="5"/>
  <c r="N1274" i="5"/>
  <c r="N855" i="5"/>
  <c r="N1212" i="5"/>
  <c r="N435" i="5"/>
  <c r="N785" i="5"/>
  <c r="N188" i="5"/>
  <c r="N513" i="5"/>
  <c r="N1565" i="5"/>
  <c r="N327" i="5"/>
  <c r="N566" i="5"/>
  <c r="N269" i="5"/>
  <c r="N866" i="5"/>
  <c r="N1185" i="5"/>
  <c r="N232" i="5"/>
  <c r="N1036" i="5"/>
  <c r="N214" i="5"/>
  <c r="N1226" i="5"/>
  <c r="N1660" i="5"/>
  <c r="N605" i="5"/>
  <c r="N572" i="5"/>
  <c r="N474" i="5"/>
  <c r="N651" i="5"/>
  <c r="N1478" i="5"/>
  <c r="N272" i="5"/>
  <c r="N399" i="5"/>
  <c r="N1437" i="5"/>
  <c r="N991" i="5"/>
  <c r="N278" i="5"/>
  <c r="N1146" i="5"/>
  <c r="N279" i="5"/>
  <c r="N133" i="5"/>
  <c r="N445" i="5"/>
  <c r="N735" i="5"/>
  <c r="N762" i="5"/>
  <c r="N397" i="5"/>
  <c r="N958" i="5"/>
  <c r="N549" i="5"/>
  <c r="N859" i="5"/>
  <c r="N306" i="5"/>
  <c r="N872" i="5"/>
  <c r="N1080" i="5"/>
  <c r="N391" i="5"/>
  <c r="N1071" i="5"/>
  <c r="N1020" i="5"/>
  <c r="N1318" i="5"/>
  <c r="N286" i="5"/>
  <c r="N1066" i="5"/>
  <c r="N655" i="5"/>
  <c r="N311" i="5"/>
  <c r="N1184" i="5"/>
  <c r="N767" i="5"/>
  <c r="N1313" i="5"/>
  <c r="N1651" i="5"/>
  <c r="N1176" i="5"/>
  <c r="N1271" i="5"/>
  <c r="N543" i="5"/>
  <c r="N1312" i="5"/>
  <c r="N312" i="5"/>
  <c r="N1614" i="5"/>
  <c r="N950" i="5"/>
  <c r="N750" i="5"/>
  <c r="N841" i="5"/>
  <c r="N1393" i="5"/>
  <c r="N184" i="5"/>
  <c r="N1520" i="5"/>
  <c r="N989" i="5"/>
  <c r="N1458" i="5"/>
  <c r="N294" i="5"/>
  <c r="N244" i="5"/>
  <c r="N1112" i="5"/>
  <c r="N806" i="5"/>
  <c r="N790" i="5"/>
  <c r="N664" i="5"/>
  <c r="N1213" i="5"/>
  <c r="N1473" i="5"/>
  <c r="N1463" i="5"/>
  <c r="N137" i="5"/>
  <c r="N1286" i="5"/>
  <c r="N1148" i="5"/>
  <c r="N377" i="5"/>
  <c r="N618" i="5"/>
  <c r="N926" i="5"/>
  <c r="N822" i="5"/>
  <c r="N883" i="5"/>
  <c r="N563" i="5"/>
  <c r="N1711" i="5"/>
  <c r="N1663" i="5"/>
  <c r="N1741" i="5"/>
  <c r="N506" i="5"/>
  <c r="N245" i="5"/>
  <c r="N1183" i="5"/>
  <c r="N794" i="5"/>
  <c r="N1627" i="5"/>
  <c r="N722" i="5"/>
  <c r="N1453" i="5"/>
  <c r="N409" i="5"/>
  <c r="N1719" i="5"/>
  <c r="N1558" i="5"/>
  <c r="N547" i="5"/>
  <c r="N453" i="5"/>
  <c r="N1519" i="5"/>
  <c r="N284" i="5"/>
  <c r="N1218" i="5"/>
  <c r="N1563" i="5"/>
  <c r="N673" i="5"/>
  <c r="N593" i="5"/>
  <c r="N925" i="5"/>
  <c r="N241" i="5"/>
  <c r="N554" i="5"/>
  <c r="N1253" i="5"/>
  <c r="N274" i="5"/>
  <c r="N578" i="5"/>
  <c r="N1044" i="5"/>
  <c r="N592" i="5"/>
  <c r="N680" i="5"/>
  <c r="N1672" i="5"/>
  <c r="N123" i="5"/>
  <c r="N709" i="5"/>
  <c r="N1137" i="5"/>
  <c r="N1255" i="5"/>
  <c r="N427" i="5"/>
  <c r="N1571" i="5"/>
  <c r="N1338" i="5"/>
  <c r="N247" i="5"/>
  <c r="N1140" i="5"/>
  <c r="N1306" i="5"/>
  <c r="N1122" i="5"/>
  <c r="N688" i="5"/>
  <c r="N692" i="5"/>
  <c r="N1592" i="5"/>
  <c r="N922" i="5"/>
  <c r="N1041" i="5"/>
  <c r="N912" i="5"/>
  <c r="N579" i="5"/>
  <c r="N488" i="5"/>
  <c r="N354" i="5"/>
  <c r="N522" i="5"/>
  <c r="N1322" i="5"/>
  <c r="N1249" i="5"/>
  <c r="N126" i="5"/>
  <c r="N451" i="5"/>
  <c r="N798" i="5"/>
  <c r="N1221" i="5"/>
  <c r="N1063" i="5"/>
  <c r="N151" i="5"/>
  <c r="N369" i="5"/>
  <c r="N275" i="5"/>
  <c r="N1583" i="5"/>
  <c r="N1661" i="5"/>
  <c r="N825" i="5"/>
  <c r="N255" i="5"/>
  <c r="N1101" i="5"/>
  <c r="N373" i="5"/>
  <c r="N1214" i="5"/>
  <c r="N1686" i="5"/>
  <c r="N1326" i="5"/>
  <c r="N1027" i="5"/>
  <c r="N1013" i="5"/>
  <c r="N1241" i="5"/>
  <c r="N652" i="5"/>
  <c r="N860" i="5"/>
  <c r="N1192" i="5"/>
  <c r="N521" i="5"/>
  <c r="N423" i="5"/>
  <c r="N1707" i="5"/>
  <c r="N941" i="5"/>
  <c r="N1736" i="5"/>
  <c r="N1398" i="5"/>
  <c r="N290" i="5"/>
  <c r="N754" i="5"/>
  <c r="N1284" i="5"/>
  <c r="N988" i="5"/>
  <c r="N648" i="5"/>
  <c r="N526" i="5"/>
  <c r="N498" i="5"/>
  <c r="N1732" i="5"/>
  <c r="N969" i="5"/>
  <c r="N387" i="5"/>
  <c r="N330" i="5"/>
  <c r="N1742" i="5"/>
  <c r="N191" i="5"/>
  <c r="N871" i="5"/>
  <c r="N1191" i="5"/>
  <c r="N1578" i="5"/>
  <c r="N1086" i="5"/>
  <c r="N1269" i="5"/>
  <c r="N1606" i="5"/>
  <c r="N612" i="5"/>
  <c r="N763" i="5"/>
  <c r="N1650" i="5"/>
  <c r="N142" i="5"/>
  <c r="N379" i="5"/>
  <c r="N313" i="5"/>
  <c r="N672" i="5"/>
  <c r="N779" i="5"/>
  <c r="N995" i="5"/>
  <c r="N666" i="5"/>
  <c r="N1700" i="5"/>
  <c r="N1408" i="5"/>
  <c r="N1089" i="5"/>
  <c r="N167" i="5"/>
  <c r="N212" i="5"/>
  <c r="N564" i="5"/>
  <c r="N1035" i="5"/>
  <c r="N1573" i="5"/>
  <c r="N560" i="5"/>
  <c r="N1139" i="5"/>
  <c r="N459" i="5"/>
  <c r="N1046" i="5"/>
  <c r="N567" i="5"/>
  <c r="N1090" i="5"/>
  <c r="N1054" i="5"/>
  <c r="N1631" i="5"/>
  <c r="N1445" i="5"/>
  <c r="N1359" i="5"/>
  <c r="N519" i="5"/>
  <c r="N739" i="5"/>
  <c r="N613" i="5"/>
  <c r="N1091" i="5"/>
  <c r="N964" i="5"/>
  <c r="N1642" i="5"/>
  <c r="N1648" i="5"/>
  <c r="N1511" i="5"/>
  <c r="N169" i="5"/>
  <c r="N432" i="5"/>
  <c r="N854" i="5"/>
  <c r="N1521" i="5"/>
  <c r="N496" i="5"/>
  <c r="N580" i="5"/>
  <c r="N1108" i="5"/>
  <c r="N1343" i="5"/>
  <c r="N674" i="5"/>
  <c r="N697" i="5"/>
  <c r="N1654" i="5"/>
  <c r="N1239" i="5"/>
  <c r="N611" i="5"/>
  <c r="N165" i="5"/>
  <c r="N904" i="5"/>
  <c r="N332" i="5"/>
  <c r="N1153" i="5"/>
  <c r="N132" i="5"/>
  <c r="N1001" i="5"/>
  <c r="N457" i="5"/>
  <c r="N1110" i="5"/>
  <c r="N1447" i="5"/>
  <c r="N600" i="5"/>
  <c r="N408" i="5"/>
  <c r="N696" i="5"/>
  <c r="N814" i="5"/>
  <c r="N1474" i="5"/>
  <c r="N366" i="5"/>
  <c r="N1335" i="5"/>
  <c r="N1329" i="5"/>
  <c r="N1670" i="5"/>
  <c r="N591" i="5"/>
  <c r="N307" i="5"/>
  <c r="N1236" i="5"/>
  <c r="N1017" i="5"/>
  <c r="N378" i="5"/>
  <c r="N487" i="5"/>
  <c r="N1553" i="5"/>
  <c r="N242" i="5"/>
  <c r="N576" i="5"/>
  <c r="N1579" i="5"/>
  <c r="N1365" i="5"/>
  <c r="N895" i="5"/>
  <c r="N1135" i="5"/>
  <c r="N1467" i="5"/>
  <c r="N246" i="5"/>
  <c r="N356" i="5"/>
  <c r="N1289" i="5"/>
  <c r="N1562" i="5"/>
  <c r="N148" i="5"/>
  <c r="N1476" i="5"/>
  <c r="N1340" i="5"/>
  <c r="N1109" i="5"/>
  <c r="N1174" i="5"/>
  <c r="N987" i="5"/>
  <c r="N265" i="5"/>
  <c r="N1557" i="5"/>
  <c r="N1693" i="5"/>
  <c r="N150" i="5"/>
  <c r="N1423" i="5"/>
  <c r="N1480" i="5"/>
  <c r="N500" i="5"/>
  <c r="N1669" i="5"/>
  <c r="N531" i="5"/>
  <c r="N1100" i="5"/>
  <c r="N764" i="5"/>
  <c r="N1188" i="5"/>
  <c r="N1751" i="5"/>
  <c r="N695" i="5"/>
  <c r="N198" i="5"/>
  <c r="N1729" i="5"/>
  <c r="N1273" i="5"/>
  <c r="N968" i="5"/>
  <c r="N1731" i="5"/>
  <c r="N218" i="5"/>
  <c r="N1750" i="5"/>
  <c r="N1277" i="5"/>
  <c r="N630" i="5"/>
  <c r="N1644" i="5"/>
  <c r="N1291" i="5"/>
  <c r="N1151" i="5"/>
  <c r="N429" i="5"/>
  <c r="N277" i="5"/>
  <c r="N322" i="5"/>
  <c r="N834" i="5"/>
  <c r="N1499" i="5"/>
  <c r="N1377" i="5"/>
  <c r="N1315" i="5"/>
  <c r="N646" i="5"/>
  <c r="N723" i="5"/>
  <c r="N1316" i="5"/>
  <c r="N1085" i="5"/>
  <c r="N1267" i="5"/>
  <c r="N641" i="5"/>
  <c r="N1596" i="5"/>
  <c r="N227" i="5"/>
  <c r="N144" i="5"/>
  <c r="N1582" i="5"/>
  <c r="N1293" i="5"/>
  <c r="N1364" i="5"/>
  <c r="N1266" i="5"/>
  <c r="N1248" i="5"/>
  <c r="N1150" i="5"/>
  <c r="N280" i="5"/>
  <c r="N130" i="5"/>
  <c r="N587" i="5"/>
  <c r="N1208" i="5"/>
  <c r="N1483" i="5"/>
  <c r="N599" i="5"/>
  <c r="N663" i="5"/>
  <c r="N1704" i="5"/>
  <c r="N1748" i="5"/>
  <c r="N898" i="5"/>
  <c r="N1518" i="5"/>
  <c r="N1203" i="5"/>
  <c r="N1280" i="5"/>
  <c r="N266" i="5"/>
  <c r="N172" i="5"/>
  <c r="N1327" i="5"/>
  <c r="N1513" i="5"/>
  <c r="N208" i="5"/>
  <c r="N1068" i="5"/>
  <c r="N1060" i="5"/>
  <c r="N360" i="5"/>
  <c r="N1508" i="5"/>
  <c r="N168" i="5"/>
  <c r="N774" i="5"/>
  <c r="N509" i="5"/>
  <c r="N1279" i="5"/>
  <c r="N1609" i="5"/>
  <c r="N381" i="5"/>
  <c r="N1407" i="5"/>
  <c r="N1309" i="5"/>
  <c r="N1064" i="5"/>
  <c r="N781" i="5"/>
  <c r="N403" i="5"/>
  <c r="N233" i="5"/>
  <c r="N145" i="5"/>
  <c r="N920" i="5"/>
  <c r="N1576" i="5"/>
  <c r="N254" i="5"/>
  <c r="N1029" i="5"/>
  <c r="N743" i="5"/>
  <c r="N448" i="5"/>
  <c r="N1262" i="5"/>
  <c r="N493" i="5"/>
  <c r="N1677" i="5"/>
  <c r="N910" i="5"/>
  <c r="N1514" i="5"/>
  <c r="N1555" i="5"/>
  <c r="N1443" i="5"/>
  <c r="N569" i="5"/>
  <c r="N1227" i="5"/>
  <c r="N1156" i="5"/>
  <c r="N1462" i="5"/>
  <c r="N661" i="5"/>
  <c r="N365" i="5"/>
  <c r="N1328" i="5"/>
  <c r="N1006" i="5"/>
  <c r="N1276" i="5"/>
  <c r="N1004" i="5"/>
  <c r="N236" i="5"/>
  <c r="N1455" i="5"/>
  <c r="N1665" i="5"/>
  <c r="N1145" i="5"/>
  <c r="N1575" i="5"/>
  <c r="N824" i="5"/>
  <c r="N811" i="5"/>
  <c r="N1605" i="5"/>
  <c r="N713" i="5"/>
  <c r="N1246" i="5"/>
  <c r="N1356" i="5"/>
  <c r="N1126" i="5"/>
  <c r="N470" i="5"/>
  <c r="N160" i="5"/>
  <c r="N773" i="5"/>
  <c r="N159" i="5"/>
  <c r="N1482" i="5"/>
  <c r="N705" i="5"/>
  <c r="N1216" i="5"/>
  <c r="N163" i="5"/>
  <c r="N450" i="5"/>
  <c r="N921" i="5"/>
  <c r="N1268" i="5"/>
  <c r="N1664" i="5"/>
  <c r="N761" i="5"/>
  <c r="N675" i="5"/>
  <c r="N147" i="5"/>
  <c r="N1263" i="5"/>
  <c r="N185" i="5"/>
  <c r="N1272" i="5"/>
  <c r="N410" i="5"/>
  <c r="N852" i="5"/>
  <c r="N865" i="5"/>
  <c r="N981" i="5"/>
  <c r="N1415" i="5"/>
  <c r="N1200" i="5"/>
  <c r="N1757" i="5"/>
  <c r="N980" i="5"/>
  <c r="N622" i="5"/>
  <c r="N660" i="5"/>
  <c r="N1428" i="5"/>
  <c r="N708" i="5"/>
  <c r="N288" i="5"/>
  <c r="N289" i="5"/>
  <c r="N1740" i="5"/>
  <c r="N174" i="5"/>
  <c r="N430" i="5"/>
  <c r="N965" i="5"/>
  <c r="N545" i="5"/>
  <c r="N1430" i="5"/>
  <c r="N1194" i="5"/>
  <c r="N1179" i="5"/>
  <c r="N851" i="5"/>
  <c r="N1692" i="5"/>
  <c r="N182" i="5"/>
  <c r="N1426" i="5"/>
  <c r="N1097" i="5"/>
  <c r="N847" i="5"/>
  <c r="N1535" i="5"/>
  <c r="N1301" i="5"/>
  <c r="N1053" i="5"/>
  <c r="N1739" i="5"/>
  <c r="N1645" i="5"/>
  <c r="N720" i="5"/>
  <c r="N418" i="5"/>
  <c r="N1305" i="5"/>
  <c r="N919" i="5"/>
  <c r="N1580" i="5"/>
  <c r="N293" i="5"/>
  <c r="N1502" i="5"/>
  <c r="N957" i="5"/>
  <c r="N283" i="5"/>
  <c r="N404" i="5"/>
  <c r="N792" i="5"/>
  <c r="N1077" i="5"/>
  <c r="N1400" i="5"/>
  <c r="N1652" i="5"/>
  <c r="N1381" i="5"/>
  <c r="N951" i="5"/>
  <c r="N1500" i="5"/>
  <c r="N395" i="5"/>
  <c r="N1155" i="5"/>
  <c r="N934" i="5"/>
  <c r="N999" i="5"/>
  <c r="N303" i="5"/>
  <c r="N466" i="5"/>
  <c r="N1574" i="5"/>
  <c r="N267" i="5"/>
  <c r="N262" i="5"/>
  <c r="N304" i="5"/>
  <c r="N928" i="5"/>
  <c r="N977" i="5"/>
  <c r="N689" i="5"/>
  <c r="N1413" i="5"/>
  <c r="N482" i="5"/>
  <c r="N154" i="5"/>
  <c r="N1051" i="5"/>
  <c r="N1753" i="5"/>
  <c r="N899" i="5"/>
  <c r="N122" i="5"/>
  <c r="N686" i="5"/>
  <c r="N143" i="5"/>
  <c r="N1435" i="5"/>
  <c r="N1581" i="5"/>
  <c r="N1539" i="5"/>
  <c r="N913" i="5"/>
  <c r="N1238" i="5"/>
  <c r="N848" i="5"/>
  <c r="N890" i="5"/>
  <c r="N1252" i="5"/>
  <c r="N1388" i="5"/>
  <c r="N1548" i="5"/>
  <c r="N514" i="5"/>
  <c r="N350" i="5"/>
  <c r="N775" i="5"/>
  <c r="N461" i="5"/>
  <c r="N359" i="5"/>
  <c r="N1040" i="5"/>
  <c r="N1496" i="5"/>
  <c r="N494" i="5"/>
  <c r="N477" i="5"/>
  <c r="N1698" i="5"/>
  <c r="N583" i="5"/>
  <c r="N1542" i="5"/>
  <c r="N336" i="5"/>
  <c r="N342" i="5"/>
  <c r="N993" i="5"/>
  <c r="N346" i="5"/>
  <c r="N155" i="5"/>
  <c r="N161" i="5"/>
  <c r="N1525" i="5"/>
  <c r="N1567" i="5"/>
  <c r="N1466" i="5"/>
  <c r="N1243" i="5"/>
  <c r="N1113" i="5"/>
  <c r="N827" i="5"/>
  <c r="N1223" i="5"/>
  <c r="N257" i="5"/>
  <c r="N707" i="5"/>
  <c r="N581" i="5"/>
  <c r="N443" i="5"/>
  <c r="N1352" i="5"/>
  <c r="N1699" i="5"/>
  <c r="N1440" i="5"/>
  <c r="N1361" i="5"/>
  <c r="N1217" i="5"/>
  <c r="N485" i="5"/>
  <c r="N1136" i="5"/>
  <c r="N1341" i="5"/>
  <c r="N1460" i="5"/>
  <c r="N352" i="5"/>
  <c r="N701" i="5"/>
  <c r="N1037" i="5"/>
  <c r="N464" i="5"/>
  <c r="N363" i="5"/>
  <c r="N1354" i="5"/>
  <c r="N510" i="5"/>
  <c r="N406" i="5"/>
  <c r="N1159" i="5"/>
  <c r="N414" i="5"/>
  <c r="N1165" i="5"/>
  <c r="N1494" i="5"/>
  <c r="N323" i="5"/>
  <c r="N615" i="5"/>
  <c r="N603" i="5"/>
  <c r="N1625" i="5"/>
  <c r="N741" i="5"/>
  <c r="N1601" i="5"/>
  <c r="N497" i="5"/>
  <c r="N1509" i="5"/>
  <c r="N746" i="5"/>
  <c r="N880" i="5"/>
  <c r="N1175" i="5"/>
  <c r="N755" i="5"/>
  <c r="N1630" i="5"/>
  <c r="N1452" i="5"/>
  <c r="N610" i="5"/>
  <c r="N170" i="5"/>
  <c r="N1546" i="5"/>
  <c r="N1030" i="5"/>
  <c r="N973" i="5"/>
  <c r="N1475" i="5"/>
  <c r="N1497" i="5"/>
  <c r="N590" i="5"/>
  <c r="N1061" i="5"/>
  <c r="N478" i="5"/>
  <c r="N1166" i="5"/>
  <c r="N1098" i="5"/>
  <c r="N1468" i="5"/>
  <c r="N1554" i="5"/>
  <c r="N816" i="5"/>
  <c r="N1371" i="5"/>
  <c r="N484" i="5"/>
  <c r="N1653" i="5"/>
  <c r="N698" i="5"/>
  <c r="N801" i="5"/>
  <c r="N1706" i="5"/>
  <c r="N1233" i="5"/>
  <c r="N879" i="5"/>
  <c r="N1436" i="5"/>
  <c r="N1111" i="5"/>
  <c r="N1701" i="5"/>
  <c r="N492" i="5"/>
  <c r="N1256" i="5"/>
  <c r="N1689" i="5"/>
  <c r="N1695" i="5"/>
  <c r="N598" i="5"/>
  <c r="N1667" i="5"/>
  <c r="N799" i="5"/>
  <c r="N1369" i="5"/>
  <c r="N1225" i="5"/>
  <c r="N679" i="5"/>
  <c r="N1675" i="5"/>
  <c r="N129" i="5"/>
  <c r="N1332" i="5"/>
  <c r="N447" i="5"/>
  <c r="N1350" i="5"/>
  <c r="N380" i="5"/>
  <c r="N803" i="5"/>
  <c r="N671" i="5"/>
  <c r="N1566" i="5"/>
  <c r="N1014" i="5"/>
  <c r="N996" i="5"/>
  <c r="N1337" i="5"/>
  <c r="N370" i="5"/>
  <c r="N1587" i="5"/>
  <c r="N469" i="5"/>
  <c r="N1234" i="5"/>
  <c r="N235" i="5"/>
  <c r="N1668" i="5"/>
  <c r="N683" i="5"/>
  <c r="N584" i="5"/>
  <c r="N362" i="5"/>
  <c r="N187" i="5"/>
  <c r="N162" i="5"/>
  <c r="N1752" i="5"/>
  <c r="N475" i="5"/>
  <c r="N355" i="5"/>
  <c r="N250" i="5"/>
  <c r="N270" i="5"/>
  <c r="N795" i="5"/>
  <c r="N1346" i="5"/>
  <c r="N135" i="5"/>
  <c r="N857" i="5"/>
  <c r="N765" i="5"/>
  <c r="N193" i="5"/>
  <c r="N1613" i="5"/>
  <c r="N653" i="5"/>
  <c r="N1626" i="5"/>
  <c r="N877" i="5"/>
  <c r="N460" i="5"/>
  <c r="N911" i="5"/>
  <c r="N1745" i="5"/>
  <c r="N1026" i="5"/>
  <c r="N117" i="5"/>
  <c r="N685" i="5"/>
  <c r="N1119" i="5"/>
  <c r="N1368" i="5"/>
  <c r="N1144" i="5"/>
  <c r="N812" i="5"/>
  <c r="N1389" i="5"/>
  <c r="N1104" i="5"/>
  <c r="N1441" i="5"/>
  <c r="N1258" i="5"/>
  <c r="N444" i="5"/>
  <c r="N887" i="5"/>
  <c r="N1149" i="5"/>
  <c r="N533" i="5"/>
  <c r="N894" i="5"/>
  <c r="N1680" i="5"/>
  <c r="N1547" i="5"/>
  <c r="N1005" i="5"/>
  <c r="N617" i="5"/>
  <c r="N297" i="5"/>
  <c r="N953" i="5"/>
  <c r="N1395" i="5"/>
  <c r="N183" i="5"/>
  <c r="N1540" i="5"/>
  <c r="N121" i="5"/>
  <c r="N1152" i="5"/>
  <c r="N282" i="5"/>
  <c r="N1714" i="5"/>
  <c r="N1099" i="5"/>
  <c r="N835" i="5"/>
  <c r="N1158" i="5"/>
  <c r="N1622" i="5"/>
  <c r="N417" i="5"/>
  <c r="N175" i="5"/>
  <c r="N1314" i="5"/>
  <c r="N1317" i="5"/>
  <c r="N1628" i="5"/>
  <c r="N1321" i="5"/>
  <c r="N1495" i="5"/>
  <c r="N1406" i="5"/>
  <c r="N565" i="5"/>
  <c r="N837" i="5"/>
  <c r="N867" i="5"/>
  <c r="N1420" i="5"/>
  <c r="N830" i="5"/>
  <c r="N843" i="5"/>
  <c r="N149" i="5"/>
  <c r="N942" i="5"/>
  <c r="N1526" i="5"/>
  <c r="N726" i="5"/>
  <c r="N1411" i="5"/>
  <c r="N1649" i="5"/>
  <c r="N1681" i="5"/>
  <c r="N219" i="5"/>
  <c r="N319" i="5"/>
  <c r="N668" i="5"/>
  <c r="N897" i="5"/>
  <c r="N1143" i="5"/>
  <c r="N1427" i="5"/>
  <c r="N1000" i="5"/>
  <c r="N1007" i="5"/>
  <c r="N777" i="5"/>
  <c r="N826" i="5"/>
  <c r="N962" i="5"/>
  <c r="N1543" i="5"/>
  <c r="N740" i="5"/>
  <c r="N601" i="5"/>
  <c r="N1127" i="5"/>
  <c r="N224" i="5"/>
  <c r="N1363" i="5"/>
  <c r="N817" i="5"/>
  <c r="N385" i="5"/>
  <c r="N1688" i="5"/>
  <c r="N606" i="5"/>
  <c r="N125" i="5"/>
  <c r="N285" i="5"/>
  <c r="N1657" i="5"/>
  <c r="N628" i="5"/>
  <c r="N802" i="5"/>
  <c r="N1470" i="5"/>
  <c r="N1129" i="5"/>
  <c r="N1710" i="5"/>
  <c r="N1002" i="5"/>
  <c r="N1434" i="5"/>
  <c r="N1009" i="5"/>
  <c r="N574" i="5"/>
  <c r="N570" i="5"/>
  <c r="N1439" i="5"/>
  <c r="N789" i="5"/>
  <c r="N585" i="5"/>
  <c r="N1133" i="5"/>
  <c r="N1198" i="5"/>
  <c r="N809" i="5"/>
  <c r="N1211" i="5"/>
  <c r="N1011" i="5"/>
  <c r="N276" i="5"/>
  <c r="N334" i="5"/>
  <c r="N1442" i="5"/>
  <c r="N1459" i="5"/>
  <c r="N1107" i="5"/>
  <c r="N669" i="5"/>
  <c r="N1298" i="5"/>
  <c r="N158" i="5"/>
  <c r="N1362" i="5"/>
  <c r="N856" i="5"/>
  <c r="N467" i="5"/>
  <c r="N1687" i="5"/>
  <c r="N1360" i="5"/>
  <c r="N1232" i="5"/>
  <c r="N295" i="5"/>
  <c r="N667" i="5"/>
  <c r="N1454" i="5"/>
  <c r="N152" i="5"/>
  <c r="N375" i="5"/>
  <c r="N918" i="5"/>
  <c r="N961" i="5"/>
  <c r="N537" i="5"/>
  <c r="N419" i="5"/>
  <c r="N213" i="5"/>
  <c r="N1623" i="5"/>
  <c r="N1375" i="5"/>
  <c r="N1690" i="5"/>
  <c r="N1209" i="5"/>
  <c r="N577" i="5"/>
  <c r="N597" i="5"/>
  <c r="N480" i="5"/>
  <c r="N1457" i="5"/>
  <c r="N434" i="5"/>
  <c r="N1324" i="5"/>
  <c r="N1334" i="5"/>
  <c r="N292" i="5"/>
  <c r="N481" i="5"/>
  <c r="N609" i="5"/>
  <c r="N490" i="5"/>
  <c r="N955" i="5"/>
  <c r="N141" i="5"/>
  <c r="N243" i="5"/>
  <c r="N1662" i="5"/>
  <c r="N691" i="5"/>
  <c r="N553" i="5"/>
  <c r="N1032" i="5"/>
  <c r="N1215" i="5"/>
  <c r="N1655" i="5"/>
  <c r="N791" i="5"/>
  <c r="N1679" i="5"/>
  <c r="N1422" i="5"/>
  <c r="N650" i="5"/>
  <c r="N658" i="5"/>
  <c r="N192" i="5"/>
  <c r="N1170" i="5"/>
  <c r="N517" i="5"/>
  <c r="N752" i="5"/>
  <c r="N782" i="5"/>
  <c r="N1210" i="5"/>
  <c r="N829" i="5"/>
  <c r="N415" i="5"/>
  <c r="N1171" i="5"/>
  <c r="N1715" i="5"/>
  <c r="N734" i="5"/>
  <c r="N1182" i="5"/>
  <c r="N318" i="5"/>
  <c r="N1386" i="5"/>
  <c r="N614" i="5"/>
  <c r="N1727" i="5"/>
  <c r="N805" i="5"/>
  <c r="N1418" i="5"/>
  <c r="N878" i="5"/>
  <c r="N731" i="5"/>
  <c r="N853" i="5"/>
  <c r="N881" i="5"/>
  <c r="N281" i="5"/>
  <c r="N1641" i="5"/>
  <c r="N1378" i="5"/>
  <c r="N748" i="5"/>
  <c r="N424" i="5"/>
  <c r="N1331" i="5"/>
  <c r="N320" i="5"/>
  <c r="N868" i="5"/>
  <c r="N324" i="5"/>
  <c r="N1358" i="5"/>
  <c r="N1761" i="5"/>
  <c r="N885" i="5"/>
  <c r="N249" i="5"/>
  <c r="N738" i="5"/>
  <c r="N1477" i="5"/>
  <c r="N946" i="5"/>
  <c r="N1607" i="5"/>
  <c r="N849" i="5"/>
  <c r="N483" i="5"/>
  <c r="N602" i="5"/>
  <c r="N349" i="5"/>
  <c r="N589" i="5"/>
  <c r="N944" i="5"/>
  <c r="N1464" i="5"/>
  <c r="N1357" i="5"/>
  <c r="N364" i="5"/>
  <c r="N446" i="5"/>
  <c r="N136" i="5"/>
  <c r="N1656" i="5"/>
  <c r="N714" i="5"/>
  <c r="N489" i="5"/>
  <c r="N1142" i="5"/>
  <c r="N823" i="5"/>
  <c r="N230" i="5"/>
  <c r="N1367" i="5"/>
  <c r="N264" i="5"/>
  <c r="N258" i="5"/>
  <c r="N1550" i="5"/>
  <c r="N442" i="5"/>
  <c r="N114" i="5"/>
  <c r="N1134" i="5"/>
  <c r="N1154" i="5"/>
  <c r="N118" i="5"/>
  <c r="N559" i="5"/>
  <c r="N796" i="5"/>
  <c r="N394" i="5"/>
  <c r="N479" i="5"/>
  <c r="N1138" i="5"/>
  <c r="N1024" i="5"/>
  <c r="N929" i="5"/>
  <c r="N864" i="5"/>
  <c r="N702" i="5"/>
  <c r="N271" i="5"/>
  <c r="N463" i="5"/>
  <c r="N383" i="5"/>
  <c r="N1311" i="5"/>
  <c r="N780" i="5"/>
  <c r="N1287" i="5"/>
  <c r="N1549" i="5"/>
  <c r="N1674" i="5"/>
  <c r="N1103" i="5"/>
  <c r="N1456" i="5"/>
  <c r="N217" i="5"/>
  <c r="N1697" i="5"/>
  <c r="N166" i="5"/>
  <c r="N226" i="5"/>
  <c r="N932" i="5"/>
  <c r="N195" i="5"/>
  <c r="N596" i="5"/>
  <c r="N1019" i="5"/>
  <c r="N146" i="5"/>
  <c r="N1678" i="5"/>
  <c r="N1734" i="5"/>
  <c r="N947" i="5"/>
  <c r="N1504" i="5"/>
  <c r="N994" i="5"/>
  <c r="N504" i="5"/>
  <c r="N1490" i="5"/>
  <c r="N807" i="5"/>
  <c r="N309" i="5"/>
  <c r="N316" i="5"/>
  <c r="N371" i="5"/>
  <c r="N1059" i="5"/>
  <c r="N1244" i="5"/>
  <c r="N1703" i="5"/>
  <c r="N455" i="5"/>
  <c r="N1254" i="5"/>
  <c r="N1230" i="5"/>
  <c r="N917" i="5"/>
  <c r="N933" i="5"/>
  <c r="N711" i="5"/>
  <c r="N1106" i="5"/>
  <c r="N1373" i="5"/>
  <c r="N710" i="5"/>
  <c r="N1561" i="5"/>
  <c r="N595" i="5"/>
  <c r="N156" i="5"/>
  <c r="N237" i="5"/>
  <c r="N353" i="5"/>
  <c r="N153" i="5"/>
  <c r="N1469" i="5"/>
  <c r="N1076" i="5"/>
  <c r="N976" i="5"/>
  <c r="N960" i="5"/>
  <c r="N629" i="5"/>
  <c r="N1336" i="5"/>
  <c r="N495" i="5"/>
  <c r="N252" i="5"/>
  <c r="N1416" i="5"/>
  <c r="N616" i="5"/>
  <c r="N1195" i="5"/>
  <c r="N1299" i="5"/>
  <c r="N634" i="5"/>
  <c r="N937" i="5"/>
  <c r="N627" i="5"/>
  <c r="N1506" i="5"/>
  <c r="N729" i="5"/>
  <c r="N1599" i="5"/>
  <c r="N1310" i="5"/>
  <c r="N1385" i="5"/>
  <c r="N527" i="5"/>
  <c r="N1295" i="5"/>
  <c r="N582" i="5"/>
  <c r="N420" i="5"/>
  <c r="N535" i="5"/>
  <c r="N546" i="5"/>
  <c r="N1409" i="5"/>
  <c r="N402" i="5"/>
  <c r="N1424" i="5"/>
  <c r="N1251" i="5"/>
  <c r="N216" i="5"/>
  <c r="N1593" i="5"/>
  <c r="N647" i="5"/>
  <c r="N505" i="5"/>
  <c r="N681" i="5"/>
  <c r="N502" i="5"/>
  <c r="N1479" i="5"/>
  <c r="N1240" i="5"/>
  <c r="N1635" i="5"/>
  <c r="N1130" i="5"/>
  <c r="N344" i="5"/>
  <c r="N836" i="5"/>
  <c r="N1164" i="5"/>
  <c r="N400" i="5"/>
  <c r="N1220" i="5"/>
  <c r="N1438" i="5"/>
  <c r="N1247" i="5"/>
  <c r="N1560" i="5"/>
  <c r="N815" i="5"/>
  <c r="N1584" i="5"/>
  <c r="N1265" i="5"/>
  <c r="N1021" i="5"/>
  <c r="N340" i="5"/>
  <c r="N1229" i="5"/>
  <c r="N1486" i="5"/>
  <c r="N433" i="5"/>
  <c r="N1355" i="5"/>
  <c r="N1717" i="5"/>
  <c r="N907" i="5"/>
  <c r="N251" i="5"/>
  <c r="N1425" i="5"/>
  <c r="N884" i="5"/>
  <c r="N1028" i="5"/>
  <c r="N1323" i="5"/>
  <c r="N1682" i="5"/>
  <c r="N1658" i="5"/>
  <c r="N778" i="5"/>
  <c r="N542" i="5"/>
  <c r="N797" i="5"/>
  <c r="N586" i="5"/>
  <c r="N772" i="5"/>
  <c r="N449" i="5"/>
  <c r="N902" i="5"/>
  <c r="N1646" i="5"/>
  <c r="N112" i="5"/>
  <c r="N888" i="5"/>
  <c r="N462" i="5"/>
  <c r="N253" i="5"/>
  <c r="N820" i="5"/>
  <c r="N626" i="5"/>
  <c r="N1450" i="5"/>
  <c r="N1257" i="5"/>
  <c r="N1237" i="5"/>
  <c r="N1034" i="5"/>
  <c r="N927" i="5"/>
  <c r="N1685" i="5"/>
  <c r="N1559" i="5"/>
  <c r="N694" i="5"/>
  <c r="N1033" i="5"/>
  <c r="N703" i="5"/>
  <c r="N1577" i="5"/>
  <c r="N335" i="5"/>
  <c r="N501" i="5"/>
  <c r="N924" i="5"/>
  <c r="N348" i="5"/>
  <c r="N1551" i="5"/>
  <c r="N1219" i="5"/>
  <c r="N331" i="5"/>
  <c r="N1522" i="5"/>
  <c r="N1507" i="5"/>
  <c r="N1723" i="5"/>
  <c r="N949" i="5"/>
  <c r="N426" i="5"/>
  <c r="N644" i="5"/>
  <c r="N717" i="5"/>
  <c r="N538" i="5"/>
  <c r="N203" i="5"/>
  <c r="N1275" i="5"/>
  <c r="N1292" i="5"/>
  <c r="N1270" i="5"/>
  <c r="N393" i="5"/>
  <c r="N1187" i="5"/>
  <c r="N1115" i="5"/>
  <c r="N1524" i="5"/>
  <c r="N1018" i="5"/>
  <c r="N1204" i="5"/>
  <c r="N568" i="5"/>
  <c r="N215" i="5"/>
  <c r="N321" i="5"/>
  <c r="N1569" i="5"/>
  <c r="N305" i="5"/>
  <c r="N1636" i="5"/>
  <c r="N787" i="5"/>
  <c r="N176" i="5"/>
  <c r="N1737" i="5"/>
  <c r="N693" i="5"/>
  <c r="N228" i="5"/>
  <c r="N1167" i="5"/>
  <c r="N1348" i="5"/>
  <c r="N1008" i="5"/>
  <c r="N557" i="5"/>
  <c r="N124" i="5"/>
  <c r="N345" i="5"/>
  <c r="N1039" i="5"/>
  <c r="N1224" i="5"/>
  <c r="N116" i="5"/>
  <c r="N1448" i="5"/>
  <c r="N903" i="5"/>
  <c r="N1590" i="5"/>
  <c r="N882" i="5"/>
  <c r="N139" i="5"/>
  <c r="N900" i="5"/>
  <c r="N1451" i="5"/>
  <c r="N367" i="5"/>
  <c r="N1016" i="5"/>
  <c r="N1444" i="5"/>
  <c r="N905" i="5"/>
  <c r="N189" i="5"/>
  <c r="N1541" i="5"/>
  <c r="N317" i="5"/>
  <c r="N839" i="5"/>
  <c r="N759" i="5"/>
  <c r="N1379" i="5"/>
  <c r="N1023" i="5"/>
  <c r="N588" i="5"/>
  <c r="N677" i="5"/>
  <c r="N471" i="5"/>
  <c r="N368" i="5"/>
  <c r="N1471" i="5"/>
  <c r="N985" i="5"/>
  <c r="N1370" i="5"/>
  <c r="N1124" i="5"/>
  <c r="N1544" i="5"/>
  <c r="N1673" i="5"/>
  <c r="N1691" i="5"/>
  <c r="N1325" i="5"/>
  <c r="N916" i="5"/>
  <c r="N682" i="5"/>
  <c r="N1333" i="5"/>
  <c r="N1222" i="5"/>
  <c r="N990" i="5"/>
  <c r="N1390" i="5"/>
  <c r="N534" i="5"/>
  <c r="N1031" i="5"/>
  <c r="N562" i="5"/>
  <c r="N1088" i="5"/>
  <c r="N938" i="5"/>
  <c r="N1684" i="5"/>
  <c r="N808" i="5"/>
  <c r="N914" i="5"/>
  <c r="N1629" i="5"/>
  <c r="N1534" i="5"/>
  <c r="N936" i="5"/>
  <c r="N261" i="5"/>
  <c r="N997" i="5"/>
  <c r="N1012" i="5"/>
  <c r="N1228" i="5"/>
  <c r="N384" i="5"/>
  <c r="N1118" i="5"/>
  <c r="N1123" i="5"/>
  <c r="N358" i="5"/>
  <c r="N1585" i="5"/>
  <c r="N472" i="5"/>
  <c r="N1015" i="5"/>
  <c r="N1603" i="5"/>
  <c r="N1131" i="5"/>
  <c r="N1121" i="5"/>
  <c r="N810" i="5"/>
  <c r="N923" i="5"/>
  <c r="N670" i="5"/>
  <c r="N343" i="5"/>
  <c r="N678" i="5"/>
  <c r="N181" i="5"/>
  <c r="N389" i="5"/>
  <c r="N1081" i="5"/>
  <c r="N639" i="5"/>
  <c r="N1264" i="5"/>
  <c r="N687" i="5"/>
  <c r="N315" i="5"/>
  <c r="N1052" i="5"/>
  <c r="N499" i="5"/>
  <c r="N607" i="5"/>
  <c r="N948" i="5"/>
  <c r="N700" i="5"/>
  <c r="N134" i="5"/>
  <c r="N769" i="5"/>
  <c r="N386" i="5"/>
  <c r="N1102" i="5"/>
  <c r="N1043" i="5"/>
  <c r="N831" i="5"/>
  <c r="N1010" i="5"/>
  <c r="N1038" i="5"/>
  <c r="N351" i="5"/>
  <c r="N361" i="5"/>
  <c r="N438" i="5"/>
  <c r="N1065" i="5"/>
  <c r="N372" i="5"/>
  <c r="N1556" i="5"/>
  <c r="N930" i="5"/>
  <c r="N421" i="5"/>
  <c r="N718" i="5"/>
  <c r="N1421" i="5"/>
  <c r="N273" i="5"/>
  <c r="N1608" i="5"/>
  <c r="N846" i="5"/>
  <c r="N732" i="5"/>
  <c r="N1116" i="5"/>
  <c r="N454" i="5"/>
  <c r="N1683" i="5"/>
  <c r="N704" i="5"/>
  <c r="N804" i="5"/>
  <c r="N473" i="5"/>
  <c r="N1591" i="5"/>
  <c r="N555" i="5"/>
  <c r="N1042" i="5"/>
  <c r="N751" i="5"/>
  <c r="N138" i="5"/>
  <c r="N889" i="5"/>
  <c r="N706" i="5"/>
  <c r="N240" i="5"/>
  <c r="N1045" i="5"/>
  <c r="N157" i="5"/>
  <c r="N1399" i="5"/>
  <c r="N833" i="5"/>
  <c r="N229" i="5"/>
  <c r="N113" i="5"/>
  <c r="N967" i="5"/>
  <c r="N1125" i="5"/>
  <c r="N1461" i="5"/>
  <c r="N715" i="5"/>
  <c r="N1595" i="5"/>
  <c r="N893" i="5"/>
  <c r="N891" i="5"/>
  <c r="N1117" i="5"/>
  <c r="N1433" i="5"/>
  <c r="N604" i="5"/>
  <c r="N716" i="5"/>
  <c r="N1372" i="5"/>
  <c r="N491" i="5"/>
  <c r="N676" i="5"/>
  <c r="N260" i="5"/>
  <c r="N819" i="5"/>
  <c r="N561" i="5"/>
  <c r="N425" i="5"/>
  <c r="N1070" i="5"/>
  <c r="N943" i="5"/>
  <c r="N1634" i="5"/>
  <c r="N1491" i="5"/>
  <c r="N1472" i="5"/>
  <c r="N1049" i="5"/>
  <c r="N1344" i="5"/>
  <c r="N374" i="5"/>
  <c r="N1720" i="5"/>
  <c r="N690" i="5"/>
  <c r="N573" i="5"/>
  <c r="N1351" i="5"/>
  <c r="N1235" i="5"/>
  <c r="N225" i="5"/>
  <c r="N892" i="5"/>
  <c r="N476" i="5"/>
  <c r="N659" i="5"/>
  <c r="N684" i="5"/>
  <c r="N1345" i="5"/>
  <c r="N821" i="5"/>
  <c r="N456" i="5"/>
  <c r="N575" i="5"/>
  <c r="N1141" i="5"/>
  <c r="N1410" i="5"/>
  <c r="N1487" i="5"/>
  <c r="N119" i="5"/>
  <c r="N338" i="5"/>
  <c r="N1620" i="5"/>
  <c r="N1666" i="5"/>
  <c r="N776" i="5"/>
  <c r="N1545" i="5"/>
  <c r="N337" i="5"/>
  <c r="N571" i="5"/>
  <c r="N341" i="5"/>
  <c r="N908" i="5"/>
  <c r="N465" i="5"/>
  <c r="N813" i="5"/>
  <c r="N1342" i="5"/>
  <c r="N1330" i="5"/>
  <c r="N127" i="5"/>
  <c r="N1003" i="5"/>
  <c r="N1261" i="5"/>
  <c r="N783" i="5"/>
  <c r="N1589" i="5"/>
  <c r="N1069" i="5"/>
  <c r="N699" i="5"/>
  <c r="N437" i="5"/>
  <c r="N440" i="5"/>
  <c r="N786" i="5"/>
  <c r="N818" i="5"/>
  <c r="N1484" i="5"/>
  <c r="N1114" i="5"/>
  <c r="N712" i="5"/>
  <c r="N1610" i="5"/>
  <c r="G135" i="5" l="1"/>
  <c r="G1070" i="5"/>
  <c r="G499" i="5"/>
  <c r="G1219" i="5"/>
  <c r="G1042" i="5"/>
  <c r="G1679" i="5"/>
  <c r="G1678" i="5"/>
  <c r="G918" i="5"/>
  <c r="G1346" i="5"/>
  <c r="G1121" i="5"/>
  <c r="G1585" i="5"/>
  <c r="G1551" i="5"/>
  <c r="G1222" i="5"/>
  <c r="G1005" i="5"/>
  <c r="G146" i="5"/>
  <c r="G375" i="5"/>
  <c r="G795" i="5"/>
  <c r="G1069" i="5"/>
  <c r="G1141" i="5"/>
  <c r="G348" i="5"/>
  <c r="G425" i="5"/>
  <c r="G153" i="5"/>
  <c r="G1019" i="5"/>
  <c r="G152" i="5"/>
  <c r="G270" i="5"/>
  <c r="G157" i="5"/>
  <c r="G181" i="5"/>
  <c r="G924" i="5"/>
  <c r="G1131" i="5"/>
  <c r="G791" i="5"/>
  <c r="G596" i="5"/>
  <c r="G1454" i="5"/>
  <c r="G250" i="5"/>
  <c r="G358" i="5"/>
  <c r="G1333" i="5"/>
  <c r="G501" i="5"/>
  <c r="G1589" i="5"/>
  <c r="G1547" i="5"/>
  <c r="G195" i="5"/>
  <c r="G667" i="5"/>
  <c r="G355" i="5"/>
  <c r="G575" i="5"/>
  <c r="G561" i="5"/>
  <c r="G335" i="5"/>
  <c r="G1610" i="5"/>
  <c r="G353" i="5"/>
  <c r="G932" i="5"/>
  <c r="G295" i="5"/>
  <c r="G475" i="5"/>
  <c r="G699" i="5"/>
  <c r="G1603" i="5"/>
  <c r="G1577" i="5"/>
  <c r="G1123" i="5"/>
  <c r="G1655" i="5"/>
  <c r="G226" i="5"/>
  <c r="G1232" i="5"/>
  <c r="G1752" i="5"/>
  <c r="G682" i="5"/>
  <c r="G783" i="5"/>
  <c r="G703" i="5"/>
  <c r="G456" i="5"/>
  <c r="G1680" i="5"/>
  <c r="G166" i="5"/>
  <c r="G1360" i="5"/>
  <c r="G162" i="5"/>
  <c r="G819" i="5"/>
  <c r="G1052" i="5"/>
  <c r="G1033" i="5"/>
  <c r="G678" i="5"/>
  <c r="G237" i="5"/>
  <c r="G1697" i="5"/>
  <c r="G1687" i="5"/>
  <c r="G187" i="5"/>
  <c r="G1015" i="5"/>
  <c r="G1118" i="5"/>
  <c r="G694" i="5"/>
  <c r="G916" i="5"/>
  <c r="G1215" i="5"/>
  <c r="G217" i="5"/>
  <c r="G467" i="5"/>
  <c r="G362" i="5"/>
  <c r="G1261" i="5"/>
  <c r="G821" i="5"/>
  <c r="G1559" i="5"/>
  <c r="G260" i="5"/>
  <c r="G894" i="5"/>
  <c r="G1456" i="5"/>
  <c r="G856" i="5"/>
  <c r="G584" i="5"/>
  <c r="G1045" i="5"/>
  <c r="G555" i="5"/>
  <c r="G1685" i="5"/>
  <c r="G472" i="5"/>
  <c r="G533" i="5"/>
  <c r="G1103" i="5"/>
  <c r="G1362" i="5"/>
  <c r="G683" i="5"/>
  <c r="G384" i="5"/>
  <c r="G1325" i="5"/>
  <c r="G927" i="5"/>
  <c r="G1003" i="5"/>
  <c r="G156" i="5"/>
  <c r="G1674" i="5"/>
  <c r="G158" i="5"/>
  <c r="G1668" i="5"/>
  <c r="G1345" i="5"/>
  <c r="G676" i="5"/>
  <c r="G1034" i="5"/>
  <c r="G712" i="5"/>
  <c r="G1032" i="5"/>
  <c r="G1549" i="5"/>
  <c r="G1298" i="5"/>
  <c r="G235" i="5"/>
  <c r="G343" i="5"/>
  <c r="G930" i="5"/>
  <c r="G1237" i="5"/>
  <c r="G1228" i="5"/>
  <c r="G1149" i="5"/>
  <c r="G1287" i="5"/>
  <c r="G669" i="5"/>
  <c r="G1234" i="5"/>
  <c r="G1691" i="5"/>
  <c r="G127" i="5"/>
  <c r="G1257" i="5"/>
  <c r="G684" i="5"/>
  <c r="G553" i="5"/>
  <c r="G780" i="5"/>
  <c r="G1107" i="5"/>
  <c r="G469" i="5"/>
  <c r="G491" i="5"/>
  <c r="G315" i="5"/>
  <c r="G1450" i="5"/>
  <c r="G1591" i="5"/>
  <c r="G595" i="5"/>
  <c r="G1311" i="5"/>
  <c r="G1459" i="5"/>
  <c r="G1587" i="5"/>
  <c r="G1556" i="5"/>
  <c r="G1012" i="5"/>
  <c r="G626" i="5"/>
  <c r="G1673" i="5"/>
  <c r="G887" i="5"/>
  <c r="G383" i="5"/>
  <c r="G1442" i="5"/>
  <c r="G370" i="5"/>
  <c r="G1330" i="5"/>
  <c r="G659" i="5"/>
  <c r="G820" i="5"/>
  <c r="G1372" i="5"/>
  <c r="G691" i="5"/>
  <c r="G463" i="5"/>
  <c r="G334" i="5"/>
  <c r="G1337" i="5"/>
  <c r="G1114" i="5"/>
  <c r="G670" i="5"/>
  <c r="G253" i="5"/>
  <c r="G372" i="5"/>
  <c r="G1561" i="5"/>
  <c r="G271" i="5"/>
  <c r="G276" i="5"/>
  <c r="G996" i="5"/>
  <c r="G997" i="5"/>
  <c r="G1544" i="5"/>
  <c r="G462" i="5"/>
  <c r="G1342" i="5"/>
  <c r="G444" i="5"/>
  <c r="G702" i="5"/>
  <c r="G1011" i="5"/>
  <c r="G1014" i="5"/>
  <c r="G476" i="5"/>
  <c r="G716" i="5"/>
  <c r="G888" i="5"/>
  <c r="G240" i="5"/>
  <c r="G1662" i="5"/>
  <c r="G864" i="5"/>
  <c r="G1211" i="5"/>
  <c r="G1566" i="5"/>
  <c r="G923" i="5"/>
  <c r="G1065" i="5"/>
  <c r="G112" i="5"/>
  <c r="G261" i="5"/>
  <c r="G710" i="5"/>
  <c r="G929" i="5"/>
  <c r="G809" i="5"/>
  <c r="G671" i="5"/>
  <c r="G1124" i="5"/>
  <c r="G813" i="5"/>
  <c r="G1646" i="5"/>
  <c r="G892" i="5"/>
  <c r="G185" i="5"/>
  <c r="G1669" i="5"/>
  <c r="G1241" i="5"/>
  <c r="G1258" i="5"/>
  <c r="G1024" i="5"/>
  <c r="G1354" i="5"/>
  <c r="G1198" i="5"/>
  <c r="G803" i="5"/>
  <c r="G1263" i="5"/>
  <c r="G500" i="5"/>
  <c r="G1013" i="5"/>
  <c r="G604" i="5"/>
  <c r="G687" i="5"/>
  <c r="G363" i="5"/>
  <c r="G902" i="5"/>
  <c r="G473" i="5"/>
  <c r="G147" i="5"/>
  <c r="G1480" i="5"/>
  <c r="G1027" i="5"/>
  <c r="G243" i="5"/>
  <c r="G1138" i="5"/>
  <c r="G464" i="5"/>
  <c r="G1133" i="5"/>
  <c r="G380" i="5"/>
  <c r="G675" i="5"/>
  <c r="G1423" i="5"/>
  <c r="G1326" i="5"/>
  <c r="G438" i="5"/>
  <c r="G936" i="5"/>
  <c r="G1037" i="5"/>
  <c r="G449" i="5"/>
  <c r="G1370" i="5"/>
  <c r="G761" i="5"/>
  <c r="G150" i="5"/>
  <c r="G1686" i="5"/>
  <c r="G1373" i="5"/>
  <c r="G479" i="5"/>
  <c r="G701" i="5"/>
  <c r="G585" i="5"/>
  <c r="G1350" i="5"/>
  <c r="G1664" i="5"/>
  <c r="G1693" i="5"/>
  <c r="G1214" i="5"/>
  <c r="G465" i="5"/>
  <c r="G225" i="5"/>
  <c r="G352" i="5"/>
  <c r="G772" i="5"/>
  <c r="G1433" i="5"/>
  <c r="G1268" i="5"/>
  <c r="G1557" i="5"/>
  <c r="G373" i="5"/>
  <c r="G1441" i="5"/>
  <c r="G394" i="5"/>
  <c r="G1460" i="5"/>
  <c r="G789" i="5"/>
  <c r="G447" i="5"/>
  <c r="G921" i="5"/>
  <c r="G265" i="5"/>
  <c r="G1101" i="5"/>
  <c r="G1484" i="5"/>
  <c r="G810" i="5"/>
  <c r="G1341" i="5"/>
  <c r="G586" i="5"/>
  <c r="G361" i="5"/>
  <c r="G450" i="5"/>
  <c r="G987" i="5"/>
  <c r="G255" i="5"/>
  <c r="G141" i="5"/>
  <c r="G796" i="5"/>
  <c r="G1136" i="5"/>
  <c r="G1439" i="5"/>
  <c r="G1332" i="5"/>
  <c r="G163" i="5"/>
  <c r="G1174" i="5"/>
  <c r="G825" i="5"/>
  <c r="G1534" i="5"/>
  <c r="G985" i="5"/>
  <c r="G485" i="5"/>
  <c r="G797" i="5"/>
  <c r="G908" i="5"/>
  <c r="G1216" i="5"/>
  <c r="G1109" i="5"/>
  <c r="G1661" i="5"/>
  <c r="G1106" i="5"/>
  <c r="G559" i="5"/>
  <c r="G1217" i="5"/>
  <c r="G570" i="5"/>
  <c r="G129" i="5"/>
  <c r="G705" i="5"/>
  <c r="G1340" i="5"/>
  <c r="G1583" i="5"/>
  <c r="G1235" i="5"/>
  <c r="G1117" i="5"/>
  <c r="G1361" i="5"/>
  <c r="G542" i="5"/>
  <c r="G706" i="5"/>
  <c r="G1482" i="5"/>
  <c r="G1476" i="5"/>
  <c r="G275" i="5"/>
  <c r="G1104" i="5"/>
  <c r="G118" i="5"/>
  <c r="G1440" i="5"/>
  <c r="G574" i="5"/>
  <c r="G1675" i="5"/>
  <c r="G159" i="5"/>
  <c r="G148" i="5"/>
  <c r="G369" i="5"/>
  <c r="G804" i="5"/>
  <c r="G351" i="5"/>
  <c r="G1699" i="5"/>
  <c r="G778" i="5"/>
  <c r="G1629" i="5"/>
  <c r="G773" i="5"/>
  <c r="G1562" i="5"/>
  <c r="G151" i="5"/>
  <c r="G955" i="5"/>
  <c r="G1154" i="5"/>
  <c r="G1352" i="5"/>
  <c r="G1009" i="5"/>
  <c r="G679" i="5"/>
  <c r="G160" i="5"/>
  <c r="G1289" i="5"/>
  <c r="G1063" i="5"/>
  <c r="G1471" i="5"/>
  <c r="G341" i="5"/>
  <c r="G443" i="5"/>
  <c r="G1658" i="5"/>
  <c r="G1351" i="5"/>
  <c r="G470" i="5"/>
  <c r="G356" i="5"/>
  <c r="G1221" i="5"/>
  <c r="G711" i="5"/>
  <c r="G1134" i="5"/>
  <c r="G581" i="5"/>
  <c r="G1434" i="5"/>
  <c r="G1225" i="5"/>
  <c r="G1126" i="5"/>
  <c r="G246" i="5"/>
  <c r="G798" i="5"/>
  <c r="G891" i="5"/>
  <c r="G1264" i="5"/>
  <c r="G707" i="5"/>
  <c r="G1682" i="5"/>
  <c r="G704" i="5"/>
  <c r="G1356" i="5"/>
  <c r="G1467" i="5"/>
  <c r="G451" i="5"/>
  <c r="G1389" i="5"/>
  <c r="G114" i="5"/>
  <c r="G257" i="5"/>
  <c r="G1002" i="5"/>
  <c r="G1369" i="5"/>
  <c r="G1246" i="5"/>
  <c r="G1135" i="5"/>
  <c r="G126" i="5"/>
  <c r="G1038" i="5"/>
  <c r="G914" i="5"/>
  <c r="G1223" i="5"/>
  <c r="G1323" i="5"/>
  <c r="G368" i="5"/>
  <c r="G713" i="5"/>
  <c r="G895" i="5"/>
  <c r="G1249" i="5"/>
  <c r="G490" i="5"/>
  <c r="G442" i="5"/>
  <c r="G827" i="5"/>
  <c r="G1710" i="5"/>
  <c r="G799" i="5"/>
  <c r="G1605" i="5"/>
  <c r="G1365" i="5"/>
  <c r="G1322" i="5"/>
  <c r="G571" i="5"/>
  <c r="G573" i="5"/>
  <c r="G1113" i="5"/>
  <c r="G1028" i="5"/>
  <c r="G893" i="5"/>
  <c r="G811" i="5"/>
  <c r="G1579" i="5"/>
  <c r="G522" i="5"/>
  <c r="G933" i="5"/>
  <c r="G1550" i="5"/>
  <c r="G1243" i="5"/>
  <c r="G1129" i="5"/>
  <c r="G1667" i="5"/>
  <c r="G824" i="5"/>
  <c r="G576" i="5"/>
  <c r="G354" i="5"/>
  <c r="G818" i="5"/>
  <c r="G1683" i="5"/>
  <c r="G1466" i="5"/>
  <c r="G884" i="5"/>
  <c r="G1010" i="5"/>
  <c r="G1575" i="5"/>
  <c r="G242" i="5"/>
  <c r="G488" i="5"/>
  <c r="G812" i="5"/>
  <c r="G258" i="5"/>
  <c r="G1567" i="5"/>
  <c r="G1470" i="5"/>
  <c r="G598" i="5"/>
  <c r="G1145" i="5"/>
  <c r="G1553" i="5"/>
  <c r="G579" i="5"/>
  <c r="G808" i="5"/>
  <c r="G189" i="5"/>
  <c r="G1525" i="5"/>
  <c r="G1425" i="5"/>
  <c r="G471" i="5"/>
  <c r="G1665" i="5"/>
  <c r="G487" i="5"/>
  <c r="G912" i="5"/>
  <c r="G609" i="5"/>
  <c r="G264" i="5"/>
  <c r="G161" i="5"/>
  <c r="G802" i="5"/>
  <c r="G1695" i="5"/>
  <c r="G1455" i="5"/>
  <c r="G378" i="5"/>
  <c r="G1041" i="5"/>
  <c r="G337" i="5"/>
  <c r="G905" i="5"/>
  <c r="G155" i="5"/>
  <c r="G251" i="5"/>
  <c r="G690" i="5"/>
  <c r="G236" i="5"/>
  <c r="G1017" i="5"/>
  <c r="G922" i="5"/>
  <c r="G917" i="5"/>
  <c r="G1367" i="5"/>
  <c r="G346" i="5"/>
  <c r="G628" i="5"/>
  <c r="G1689" i="5"/>
  <c r="G1004" i="5"/>
  <c r="G1236" i="5"/>
  <c r="G1592" i="5"/>
  <c r="G1595" i="5"/>
  <c r="G1444" i="5"/>
  <c r="G993" i="5"/>
  <c r="G907" i="5"/>
  <c r="G889" i="5"/>
  <c r="G1276" i="5"/>
  <c r="G307" i="5"/>
  <c r="G692" i="5"/>
  <c r="G1144" i="5"/>
  <c r="G230" i="5"/>
  <c r="G342" i="5"/>
  <c r="G1657" i="5"/>
  <c r="G1256" i="5"/>
  <c r="G1006" i="5"/>
  <c r="G591" i="5"/>
  <c r="G688" i="5"/>
  <c r="G454" i="5"/>
  <c r="G1016" i="5"/>
  <c r="G336" i="5"/>
  <c r="G1717" i="5"/>
  <c r="G831" i="5"/>
  <c r="G1328" i="5"/>
  <c r="G1670" i="5"/>
  <c r="G1122" i="5"/>
  <c r="G481" i="5"/>
  <c r="G823" i="5"/>
  <c r="G1542" i="5"/>
  <c r="G285" i="5"/>
  <c r="G492" i="5"/>
  <c r="G365" i="5"/>
  <c r="G1329" i="5"/>
  <c r="G1306" i="5"/>
  <c r="G1684" i="5"/>
  <c r="G367" i="5"/>
  <c r="G583" i="5"/>
  <c r="G1355" i="5"/>
  <c r="G677" i="5"/>
  <c r="G661" i="5"/>
  <c r="G1335" i="5"/>
  <c r="G1140" i="5"/>
  <c r="G1230" i="5"/>
  <c r="G1142" i="5"/>
  <c r="G1698" i="5"/>
  <c r="G125" i="5"/>
  <c r="G1701" i="5"/>
  <c r="G1462" i="5"/>
  <c r="G366" i="5"/>
  <c r="G247" i="5"/>
  <c r="G1545" i="5"/>
  <c r="G1451" i="5"/>
  <c r="G477" i="5"/>
  <c r="G433" i="5"/>
  <c r="G1720" i="5"/>
  <c r="G1156" i="5"/>
  <c r="G1474" i="5"/>
  <c r="G1338" i="5"/>
  <c r="G1368" i="5"/>
  <c r="G489" i="5"/>
  <c r="G494" i="5"/>
  <c r="G606" i="5"/>
  <c r="G1111" i="5"/>
  <c r="G1227" i="5"/>
  <c r="G814" i="5"/>
  <c r="G1571" i="5"/>
  <c r="G715" i="5"/>
  <c r="G900" i="5"/>
  <c r="G1496" i="5"/>
  <c r="G1486" i="5"/>
  <c r="G639" i="5"/>
  <c r="G569" i="5"/>
  <c r="G696" i="5"/>
  <c r="G427" i="5"/>
  <c r="G292" i="5"/>
  <c r="G714" i="5"/>
  <c r="G1040" i="5"/>
  <c r="G1688" i="5"/>
  <c r="G1436" i="5"/>
  <c r="G1443" i="5"/>
  <c r="G408" i="5"/>
  <c r="G1255" i="5"/>
  <c r="G1116" i="5"/>
  <c r="G139" i="5"/>
  <c r="G359" i="5"/>
  <c r="G1229" i="5"/>
  <c r="G1043" i="5"/>
  <c r="G1555" i="5"/>
  <c r="G600" i="5"/>
  <c r="G1137" i="5"/>
  <c r="G1254" i="5"/>
  <c r="G1656" i="5"/>
  <c r="G461" i="5"/>
  <c r="G385" i="5"/>
  <c r="G879" i="5"/>
  <c r="G1514" i="5"/>
  <c r="G1447" i="5"/>
  <c r="G709" i="5"/>
  <c r="G938" i="5"/>
  <c r="G882" i="5"/>
  <c r="G775" i="5"/>
  <c r="G340" i="5"/>
  <c r="G588" i="5"/>
  <c r="G910" i="5"/>
  <c r="G1110" i="5"/>
  <c r="G123" i="5"/>
  <c r="G1119" i="5"/>
  <c r="G136" i="5"/>
  <c r="G350" i="5"/>
  <c r="G817" i="5"/>
  <c r="G1233" i="5"/>
  <c r="G1677" i="5"/>
  <c r="G457" i="5"/>
  <c r="G1672" i="5"/>
  <c r="G776" i="5"/>
  <c r="G1590" i="5"/>
  <c r="G514" i="5"/>
  <c r="G1021" i="5"/>
  <c r="G374" i="5"/>
  <c r="G493" i="5"/>
  <c r="G1001" i="5"/>
  <c r="G680" i="5"/>
  <c r="G1334" i="5"/>
  <c r="G446" i="5"/>
  <c r="G1548" i="5"/>
  <c r="G1363" i="5"/>
  <c r="G1706" i="5"/>
  <c r="G1262" i="5"/>
  <c r="G132" i="5"/>
  <c r="G592" i="5"/>
  <c r="G1461" i="5"/>
  <c r="G903" i="5"/>
  <c r="G1388" i="5"/>
  <c r="G1265" i="5"/>
  <c r="G786" i="5"/>
  <c r="G448" i="5"/>
  <c r="G1153" i="5"/>
  <c r="G1044" i="5"/>
  <c r="G455" i="5"/>
  <c r="G364" i="5"/>
  <c r="G1252" i="5"/>
  <c r="G224" i="5"/>
  <c r="G801" i="5"/>
  <c r="G743" i="5"/>
  <c r="G332" i="5"/>
  <c r="G578" i="5"/>
  <c r="G732" i="5"/>
  <c r="G1448" i="5"/>
  <c r="G890" i="5"/>
  <c r="G1584" i="5"/>
  <c r="G1102" i="5"/>
  <c r="G1029" i="5"/>
  <c r="G904" i="5"/>
  <c r="G274" i="5"/>
  <c r="G685" i="5"/>
  <c r="G1357" i="5"/>
  <c r="G848" i="5"/>
  <c r="G1127" i="5"/>
  <c r="G698" i="5"/>
  <c r="G254" i="5"/>
  <c r="G165" i="5"/>
  <c r="G1253" i="5"/>
  <c r="G1088" i="5"/>
  <c r="G116" i="5"/>
  <c r="G1238" i="5"/>
  <c r="G815" i="5"/>
  <c r="G1023" i="5"/>
  <c r="G1576" i="5"/>
  <c r="G611" i="5"/>
  <c r="G554" i="5"/>
  <c r="G1324" i="5"/>
  <c r="G1464" i="5"/>
  <c r="G913" i="5"/>
  <c r="G601" i="5"/>
  <c r="G1653" i="5"/>
  <c r="G920" i="5"/>
  <c r="G1239" i="5"/>
  <c r="G241" i="5"/>
  <c r="G1666" i="5"/>
  <c r="G1224" i="5"/>
  <c r="G1539" i="5"/>
  <c r="G1560" i="5"/>
  <c r="G1344" i="5"/>
  <c r="G145" i="5"/>
  <c r="G1654" i="5"/>
  <c r="G925" i="5"/>
  <c r="G1703" i="5"/>
  <c r="G944" i="5"/>
  <c r="G1581" i="5"/>
  <c r="G740" i="5"/>
  <c r="G484" i="5"/>
  <c r="G233" i="5"/>
  <c r="G697" i="5"/>
  <c r="G593" i="5"/>
  <c r="G1125" i="5"/>
  <c r="G1039" i="5"/>
  <c r="G1435" i="5"/>
  <c r="G1247" i="5"/>
  <c r="G138" i="5"/>
  <c r="G403" i="5"/>
  <c r="G674" i="5"/>
  <c r="G673" i="5"/>
  <c r="G434" i="5"/>
  <c r="G589" i="5"/>
  <c r="G143" i="5"/>
  <c r="G1543" i="5"/>
  <c r="G1371" i="5"/>
  <c r="G781" i="5"/>
  <c r="G1343" i="5"/>
  <c r="G1563" i="5"/>
  <c r="G846" i="5"/>
  <c r="G345" i="5"/>
  <c r="G445" i="5"/>
  <c r="G686" i="5"/>
  <c r="G1438" i="5"/>
  <c r="G386" i="5"/>
  <c r="G1260" i="5"/>
  <c r="G1572" i="5"/>
  <c r="G1064" i="5"/>
  <c r="G1108" i="5"/>
  <c r="G133" i="5"/>
  <c r="G1218" i="5"/>
  <c r="G117" i="5"/>
  <c r="G349" i="5"/>
  <c r="G662" i="5"/>
  <c r="G1702" i="5"/>
  <c r="G122" i="5"/>
  <c r="G962" i="5"/>
  <c r="G279" i="5"/>
  <c r="G816" i="5"/>
  <c r="G1309" i="5"/>
  <c r="G580" i="5"/>
  <c r="G1074" i="5"/>
  <c r="G339" i="5"/>
  <c r="G284" i="5"/>
  <c r="G562" i="5"/>
  <c r="G1146" i="5"/>
  <c r="G124" i="5"/>
  <c r="G899" i="5"/>
  <c r="G1220" i="5"/>
  <c r="G793" i="5"/>
  <c r="G259" i="5"/>
  <c r="G1379" i="5"/>
  <c r="G1407" i="5"/>
  <c r="G278" i="5"/>
  <c r="G496" i="5"/>
  <c r="G1519" i="5"/>
  <c r="G1244" i="5"/>
  <c r="G1163" i="5"/>
  <c r="G164" i="5"/>
  <c r="G602" i="5"/>
  <c r="G1753" i="5"/>
  <c r="G991" i="5"/>
  <c r="G826" i="5"/>
  <c r="G1554" i="5"/>
  <c r="G381" i="5"/>
  <c r="G234" i="5"/>
  <c r="G1429" i="5"/>
  <c r="G1521" i="5"/>
  <c r="G453" i="5"/>
  <c r="G1437" i="5"/>
  <c r="G1620" i="5"/>
  <c r="G557" i="5"/>
  <c r="G1051" i="5"/>
  <c r="G1694" i="5"/>
  <c r="G115" i="5"/>
  <c r="G400" i="5"/>
  <c r="G1049" i="5"/>
  <c r="G399" i="5"/>
  <c r="G1609" i="5"/>
  <c r="G854" i="5"/>
  <c r="G547" i="5"/>
  <c r="G1387" i="5"/>
  <c r="G1705" i="5"/>
  <c r="G1457" i="5"/>
  <c r="G483" i="5"/>
  <c r="G272" i="5"/>
  <c r="G154" i="5"/>
  <c r="G777" i="5"/>
  <c r="G1468" i="5"/>
  <c r="G1755" i="5"/>
  <c r="G832" i="5"/>
  <c r="G1279" i="5"/>
  <c r="G432" i="5"/>
  <c r="G1478" i="5"/>
  <c r="G1558" i="5"/>
  <c r="G967" i="5"/>
  <c r="G1008" i="5"/>
  <c r="G347" i="5"/>
  <c r="G1659" i="5"/>
  <c r="G482" i="5"/>
  <c r="G1164" i="5"/>
  <c r="G651" i="5"/>
  <c r="G440" i="5"/>
  <c r="G509" i="5"/>
  <c r="G169" i="5"/>
  <c r="G1638" i="5"/>
  <c r="G621" i="5"/>
  <c r="G1719" i="5"/>
  <c r="G1026" i="5"/>
  <c r="G474" i="5"/>
  <c r="G849" i="5"/>
  <c r="G1413" i="5"/>
  <c r="G1007" i="5"/>
  <c r="G909" i="5"/>
  <c r="G637" i="5"/>
  <c r="G1098" i="5"/>
  <c r="G774" i="5"/>
  <c r="G572" i="5"/>
  <c r="G1511" i="5"/>
  <c r="G409" i="5"/>
  <c r="G1608" i="5"/>
  <c r="G624" i="5"/>
  <c r="G1696" i="5"/>
  <c r="G1348" i="5"/>
  <c r="G689" i="5"/>
  <c r="G605" i="5"/>
  <c r="G836" i="5"/>
  <c r="G769" i="5"/>
  <c r="G168" i="5"/>
  <c r="G177" i="5"/>
  <c r="G532" i="5"/>
  <c r="G1648" i="5"/>
  <c r="G1453" i="5"/>
  <c r="G1660" i="5"/>
  <c r="G1059" i="5"/>
  <c r="G1607" i="5"/>
  <c r="G977" i="5"/>
  <c r="G1376" i="5"/>
  <c r="G140" i="5"/>
  <c r="G1000" i="5"/>
  <c r="G1166" i="5"/>
  <c r="G1226" i="5"/>
  <c r="G1508" i="5"/>
  <c r="G1642" i="5"/>
  <c r="G722" i="5"/>
  <c r="G1082" i="5"/>
  <c r="G558" i="5"/>
  <c r="G1031" i="5"/>
  <c r="G1167" i="5"/>
  <c r="G214" i="5"/>
  <c r="G928" i="5"/>
  <c r="G344" i="5"/>
  <c r="G759" i="5"/>
  <c r="G1382" i="5"/>
  <c r="G202" i="5"/>
  <c r="G360" i="5"/>
  <c r="G964" i="5"/>
  <c r="G1036" i="5"/>
  <c r="G1627" i="5"/>
  <c r="G480" i="5"/>
  <c r="G946" i="5"/>
  <c r="G1231" i="5"/>
  <c r="G1374" i="5"/>
  <c r="G304" i="5"/>
  <c r="G1427" i="5"/>
  <c r="G232" i="5"/>
  <c r="G478" i="5"/>
  <c r="G1060" i="5"/>
  <c r="G1091" i="5"/>
  <c r="G656" i="5"/>
  <c r="G1446" i="5"/>
  <c r="G794" i="5"/>
  <c r="G338" i="5"/>
  <c r="G1185" i="5"/>
  <c r="G228" i="5"/>
  <c r="G262" i="5"/>
  <c r="G1130" i="5"/>
  <c r="G1523" i="5"/>
  <c r="G1402" i="5"/>
  <c r="G616" i="5"/>
  <c r="G1068" i="5"/>
  <c r="G866" i="5"/>
  <c r="G613" i="5"/>
  <c r="G1183" i="5"/>
  <c r="G1745" i="5"/>
  <c r="G486" i="5"/>
  <c r="G382" i="5"/>
  <c r="G1477" i="5"/>
  <c r="G267" i="5"/>
  <c r="G269" i="5"/>
  <c r="G1143" i="5"/>
  <c r="G1061" i="5"/>
  <c r="G208" i="5"/>
  <c r="G539" i="5"/>
  <c r="G654" i="5"/>
  <c r="G739" i="5"/>
  <c r="G245" i="5"/>
  <c r="G566" i="5"/>
  <c r="G1472" i="5"/>
  <c r="G693" i="5"/>
  <c r="G1574" i="5"/>
  <c r="G1588" i="5"/>
  <c r="G931" i="5"/>
  <c r="G1635" i="5"/>
  <c r="G1714" i="5"/>
  <c r="G327" i="5"/>
  <c r="G1513" i="5"/>
  <c r="G519" i="5"/>
  <c r="G506" i="5"/>
  <c r="G1713" i="5"/>
  <c r="G299" i="5"/>
  <c r="G371" i="5"/>
  <c r="G738" i="5"/>
  <c r="G1565" i="5"/>
  <c r="G466" i="5"/>
  <c r="G897" i="5"/>
  <c r="G590" i="5"/>
  <c r="G945" i="5"/>
  <c r="G1128" i="5"/>
  <c r="G1327" i="5"/>
  <c r="G1359" i="5"/>
  <c r="G513" i="5"/>
  <c r="G1741" i="5"/>
  <c r="G113" i="5"/>
  <c r="G1737" i="5"/>
  <c r="G556" i="5"/>
  <c r="G1242" i="5"/>
  <c r="G303" i="5"/>
  <c r="G1240" i="5"/>
  <c r="G188" i="5"/>
  <c r="G829" i="5"/>
  <c r="G172" i="5"/>
  <c r="G1445" i="5"/>
  <c r="G1199" i="5"/>
  <c r="G1067" i="5"/>
  <c r="G1663" i="5"/>
  <c r="G597" i="5"/>
  <c r="G785" i="5"/>
  <c r="G249" i="5"/>
  <c r="G999" i="5"/>
  <c r="G668" i="5"/>
  <c r="G1726" i="5"/>
  <c r="G721" i="5"/>
  <c r="G1497" i="5"/>
  <c r="G266" i="5"/>
  <c r="G435" i="5"/>
  <c r="G1631" i="5"/>
  <c r="G1711" i="5"/>
  <c r="G1081" i="5"/>
  <c r="G1105" i="5"/>
  <c r="G1339" i="5"/>
  <c r="G176" i="5"/>
  <c r="G934" i="5"/>
  <c r="G1212" i="5"/>
  <c r="G1479" i="5"/>
  <c r="G1416" i="5"/>
  <c r="G1280" i="5"/>
  <c r="G770" i="5"/>
  <c r="G552" i="5"/>
  <c r="G1054" i="5"/>
  <c r="G563" i="5"/>
  <c r="G855" i="5"/>
  <c r="G911" i="5"/>
  <c r="G885" i="5"/>
  <c r="G1155" i="5"/>
  <c r="G1501" i="5"/>
  <c r="G210" i="5"/>
  <c r="G319" i="5"/>
  <c r="G1475" i="5"/>
  <c r="G1274" i="5"/>
  <c r="G1203" i="5"/>
  <c r="G1090" i="5"/>
  <c r="G883" i="5"/>
  <c r="G972" i="5"/>
  <c r="G1481" i="5"/>
  <c r="G273" i="5"/>
  <c r="G787" i="5"/>
  <c r="G1744" i="5"/>
  <c r="G395" i="5"/>
  <c r="G502" i="5"/>
  <c r="G282" i="5"/>
  <c r="G875" i="5"/>
  <c r="G1056" i="5"/>
  <c r="G1518" i="5"/>
  <c r="G567" i="5"/>
  <c r="G357" i="5"/>
  <c r="G822" i="5"/>
  <c r="G316" i="5"/>
  <c r="G1761" i="5"/>
  <c r="G1531" i="5"/>
  <c r="G1619" i="5"/>
  <c r="G1500" i="5"/>
  <c r="G219" i="5"/>
  <c r="G939" i="5"/>
  <c r="G973" i="5"/>
  <c r="G898" i="5"/>
  <c r="G1046" i="5"/>
  <c r="G1025" i="5"/>
  <c r="G1245" i="5"/>
  <c r="G926" i="5"/>
  <c r="G134" i="5"/>
  <c r="G1288" i="5"/>
  <c r="G1636" i="5"/>
  <c r="G951" i="5"/>
  <c r="G681" i="5"/>
  <c r="G753" i="5"/>
  <c r="G1738" i="5"/>
  <c r="G1210" i="5"/>
  <c r="G1748" i="5"/>
  <c r="G788" i="5"/>
  <c r="G459" i="5"/>
  <c r="G618" i="5"/>
  <c r="G577" i="5"/>
  <c r="G238" i="5"/>
  <c r="G1570" i="5"/>
  <c r="G1358" i="5"/>
  <c r="G1381" i="5"/>
  <c r="G529" i="5"/>
  <c r="G1681" i="5"/>
  <c r="G1030" i="5"/>
  <c r="G1704" i="5"/>
  <c r="G594" i="5"/>
  <c r="G952" i="5"/>
  <c r="G1139" i="5"/>
  <c r="G377" i="5"/>
  <c r="G291" i="5"/>
  <c r="G534" i="5"/>
  <c r="G305" i="5"/>
  <c r="G1652" i="5"/>
  <c r="G196" i="5"/>
  <c r="G1647" i="5"/>
  <c r="G505" i="5"/>
  <c r="G1152" i="5"/>
  <c r="G1594" i="5"/>
  <c r="G663" i="5"/>
  <c r="G560" i="5"/>
  <c r="G1148" i="5"/>
  <c r="G1132" i="5"/>
  <c r="G376" i="5"/>
  <c r="G460" i="5"/>
  <c r="G324" i="5"/>
  <c r="G180" i="5"/>
  <c r="G1400" i="5"/>
  <c r="G1649" i="5"/>
  <c r="G1546" i="5"/>
  <c r="G287" i="5"/>
  <c r="G268" i="5"/>
  <c r="G599" i="5"/>
  <c r="G1573" i="5"/>
  <c r="G1353" i="5"/>
  <c r="G1286" i="5"/>
  <c r="G839" i="5"/>
  <c r="G1569" i="5"/>
  <c r="G1190" i="5"/>
  <c r="G1096" i="5"/>
  <c r="G1077" i="5"/>
  <c r="G647" i="5"/>
  <c r="G1320" i="5"/>
  <c r="G782" i="5"/>
  <c r="G1483" i="5"/>
  <c r="G1035" i="5"/>
  <c r="G636" i="5"/>
  <c r="G333" i="5"/>
  <c r="G137" i="5"/>
  <c r="G309" i="5"/>
  <c r="G1414" i="5"/>
  <c r="G868" i="5"/>
  <c r="G792" i="5"/>
  <c r="G1411" i="5"/>
  <c r="G1296" i="5"/>
  <c r="G128" i="5"/>
  <c r="G170" i="5"/>
  <c r="G1208" i="5"/>
  <c r="G1671" i="5"/>
  <c r="G564" i="5"/>
  <c r="G1463" i="5"/>
  <c r="G119" i="5"/>
  <c r="G874" i="5"/>
  <c r="G1120" i="5"/>
  <c r="G321" i="5"/>
  <c r="G404" i="5"/>
  <c r="G518" i="5"/>
  <c r="G1593" i="5"/>
  <c r="G252" i="5"/>
  <c r="G587" i="5"/>
  <c r="G861" i="5"/>
  <c r="G436" i="5"/>
  <c r="G212" i="5"/>
  <c r="G1473" i="5"/>
  <c r="G1259" i="5"/>
  <c r="G1209" i="5"/>
  <c r="G320" i="5"/>
  <c r="G283" i="5"/>
  <c r="G302" i="5"/>
  <c r="G1716" i="5"/>
  <c r="G726" i="5"/>
  <c r="G610" i="5"/>
  <c r="G131" i="5"/>
  <c r="G130" i="5"/>
  <c r="G167" i="5"/>
  <c r="G1213" i="5"/>
  <c r="G223" i="5"/>
  <c r="G896" i="5"/>
  <c r="G1491" i="5"/>
  <c r="G215" i="5"/>
  <c r="G742" i="5"/>
  <c r="G957" i="5"/>
  <c r="G216" i="5"/>
  <c r="G121" i="5"/>
  <c r="G201" i="5"/>
  <c r="G1392" i="5"/>
  <c r="G280" i="5"/>
  <c r="G1089" i="5"/>
  <c r="G1449" i="5"/>
  <c r="G664" i="5"/>
  <c r="G877" i="5"/>
  <c r="G1331" i="5"/>
  <c r="G665" i="5"/>
  <c r="G998" i="5"/>
  <c r="G1502" i="5"/>
  <c r="G1526" i="5"/>
  <c r="G256" i="5"/>
  <c r="G1452" i="5"/>
  <c r="G1150" i="5"/>
  <c r="G1408" i="5"/>
  <c r="G468" i="5"/>
  <c r="G1366" i="5"/>
  <c r="G790" i="5"/>
  <c r="G229" i="5"/>
  <c r="G1612" i="5"/>
  <c r="G568" i="5"/>
  <c r="G293" i="5"/>
  <c r="G1251" i="5"/>
  <c r="G645" i="5"/>
  <c r="G1552" i="5"/>
  <c r="G752" i="5"/>
  <c r="G1248" i="5"/>
  <c r="G1568" i="5"/>
  <c r="G1700" i="5"/>
  <c r="G806" i="5"/>
  <c r="G807" i="5"/>
  <c r="G248" i="5"/>
  <c r="G1586" i="5"/>
  <c r="G424" i="5"/>
  <c r="G1580" i="5"/>
  <c r="G1047" i="5"/>
  <c r="G942" i="5"/>
  <c r="G1630" i="5"/>
  <c r="G1266" i="5"/>
  <c r="G935" i="5"/>
  <c r="G1349" i="5"/>
  <c r="G666" i="5"/>
  <c r="G1112" i="5"/>
  <c r="G1250" i="5"/>
  <c r="G751" i="5"/>
  <c r="G1204" i="5"/>
  <c r="G919" i="5"/>
  <c r="G1169" i="5"/>
  <c r="G992" i="5"/>
  <c r="G1424" i="5"/>
  <c r="G495" i="5"/>
  <c r="G207" i="5"/>
  <c r="G1364" i="5"/>
  <c r="G995" i="5"/>
  <c r="G244" i="5"/>
  <c r="G1432" i="5"/>
  <c r="G886" i="5"/>
  <c r="G1690" i="5"/>
  <c r="G748" i="5"/>
  <c r="G978" i="5"/>
  <c r="G1305" i="5"/>
  <c r="G149" i="5"/>
  <c r="G755" i="5"/>
  <c r="G1087" i="5"/>
  <c r="G328" i="5"/>
  <c r="G1293" i="5"/>
  <c r="G779" i="5"/>
  <c r="G263" i="5"/>
  <c r="G294" i="5"/>
  <c r="G1421" i="5"/>
  <c r="G1018" i="5"/>
  <c r="G756" i="5"/>
  <c r="G308" i="5"/>
  <c r="G418" i="5"/>
  <c r="G402" i="5"/>
  <c r="G298" i="5"/>
  <c r="G1336" i="5"/>
  <c r="G1582" i="5"/>
  <c r="G672" i="5"/>
  <c r="G784" i="5"/>
  <c r="G901" i="5"/>
  <c r="G1458" i="5"/>
  <c r="G1626" i="5"/>
  <c r="G413" i="5"/>
  <c r="G1378" i="5"/>
  <c r="G720" i="5"/>
  <c r="G843" i="5"/>
  <c r="G411" i="5"/>
  <c r="G390" i="5"/>
  <c r="G1175" i="5"/>
  <c r="G144" i="5"/>
  <c r="G800" i="5"/>
  <c r="G313" i="5"/>
  <c r="G989" i="5"/>
  <c r="G700" i="5"/>
  <c r="G458" i="5"/>
  <c r="G1048" i="5"/>
  <c r="G1524" i="5"/>
  <c r="G1645" i="5"/>
  <c r="G657" i="5"/>
  <c r="G1409" i="5"/>
  <c r="G517" i="5"/>
  <c r="G227" i="5"/>
  <c r="G388" i="5"/>
  <c r="G1564" i="5"/>
  <c r="G379" i="5"/>
  <c r="G1520" i="5"/>
  <c r="G1201" i="5"/>
  <c r="G1490" i="5"/>
  <c r="G1641" i="5"/>
  <c r="G1739" i="5"/>
  <c r="G983" i="5"/>
  <c r="G1297" i="5"/>
  <c r="G830" i="5"/>
  <c r="G880" i="5"/>
  <c r="G1602" i="5"/>
  <c r="G1596" i="5"/>
  <c r="G142" i="5"/>
  <c r="G747" i="5"/>
  <c r="G511" i="5"/>
  <c r="G1057" i="5"/>
  <c r="G184" i="5"/>
  <c r="G1390" i="5"/>
  <c r="G392" i="5"/>
  <c r="G1115" i="5"/>
  <c r="G1053" i="5"/>
  <c r="G1485" i="5"/>
  <c r="G1431" i="5"/>
  <c r="G452" i="5"/>
  <c r="G546" i="5"/>
  <c r="G1540" i="5"/>
  <c r="G873" i="5"/>
  <c r="G641" i="5"/>
  <c r="G1650" i="5"/>
  <c r="G314" i="5"/>
  <c r="G1157" i="5"/>
  <c r="G1676" i="5"/>
  <c r="G1393" i="5"/>
  <c r="G1375" i="5"/>
  <c r="G1749" i="5"/>
  <c r="G281" i="5"/>
  <c r="G1301" i="5"/>
  <c r="G544" i="5"/>
  <c r="G863" i="5"/>
  <c r="G733" i="5"/>
  <c r="G1420" i="5"/>
  <c r="G746" i="5"/>
  <c r="G736" i="5"/>
  <c r="G1267" i="5"/>
  <c r="G763" i="5"/>
  <c r="G1160" i="5"/>
  <c r="G1072" i="5"/>
  <c r="G199" i="5"/>
  <c r="G841" i="5"/>
  <c r="G317" i="5"/>
  <c r="G1186" i="5"/>
  <c r="G1187" i="5"/>
  <c r="G1535" i="5"/>
  <c r="G1747" i="5"/>
  <c r="G640" i="5"/>
  <c r="G1616" i="5"/>
  <c r="G535" i="5"/>
  <c r="G1170" i="5"/>
  <c r="G619" i="5"/>
  <c r="G1085" i="5"/>
  <c r="G612" i="5"/>
  <c r="G221" i="5"/>
  <c r="G416" i="5"/>
  <c r="G638" i="5"/>
  <c r="G750" i="5"/>
  <c r="G653" i="5"/>
  <c r="G1733" i="5"/>
  <c r="G881" i="5"/>
  <c r="G847" i="5"/>
  <c r="G724" i="5"/>
  <c r="G431" i="5"/>
  <c r="G525" i="5"/>
  <c r="G867" i="5"/>
  <c r="G1509" i="5"/>
  <c r="G1197" i="5"/>
  <c r="G1316" i="5"/>
  <c r="G1606" i="5"/>
  <c r="G850" i="5"/>
  <c r="G1600" i="5"/>
  <c r="G623" i="5"/>
  <c r="G950" i="5"/>
  <c r="G1487" i="5"/>
  <c r="G1403" i="5"/>
  <c r="G393" i="5"/>
  <c r="G1097" i="5"/>
  <c r="G1621" i="5"/>
  <c r="G530" i="5"/>
  <c r="G966" i="5"/>
  <c r="G420" i="5"/>
  <c r="G629" i="5"/>
  <c r="G1722" i="5"/>
  <c r="G723" i="5"/>
  <c r="G1269" i="5"/>
  <c r="G1205" i="5"/>
  <c r="G548" i="5"/>
  <c r="G1075" i="5"/>
  <c r="G1614" i="5"/>
  <c r="G504" i="5"/>
  <c r="G1756" i="5"/>
  <c r="G853" i="5"/>
  <c r="G1426" i="5"/>
  <c r="G1618" i="5"/>
  <c r="G1492" i="5"/>
  <c r="G1189" i="5"/>
  <c r="G837" i="5"/>
  <c r="G497" i="5"/>
  <c r="G869" i="5"/>
  <c r="G646" i="5"/>
  <c r="G1086" i="5"/>
  <c r="G1533" i="5"/>
  <c r="G608" i="5"/>
  <c r="G1417" i="5"/>
  <c r="G312" i="5"/>
  <c r="G1634" i="5"/>
  <c r="G300" i="5"/>
  <c r="G1270" i="5"/>
  <c r="G182" i="5"/>
  <c r="G1617" i="5"/>
  <c r="G1196" i="5"/>
  <c r="G974" i="5"/>
  <c r="G582" i="5"/>
  <c r="G183" i="5"/>
  <c r="G906" i="5"/>
  <c r="G1315" i="5"/>
  <c r="G1578" i="5"/>
  <c r="G758" i="5"/>
  <c r="G520" i="5"/>
  <c r="G211" i="5"/>
  <c r="G1312" i="5"/>
  <c r="G1623" i="5"/>
  <c r="G727" i="5"/>
  <c r="G731" i="5"/>
  <c r="G1692" i="5"/>
  <c r="G768" i="5"/>
  <c r="G120" i="5"/>
  <c r="G1724" i="5"/>
  <c r="G565" i="5"/>
  <c r="G1601" i="5"/>
  <c r="G1517" i="5"/>
  <c r="G1377" i="5"/>
  <c r="G1191" i="5"/>
  <c r="G737" i="5"/>
  <c r="G1743" i="5"/>
  <c r="G1725" i="5"/>
  <c r="G543" i="5"/>
  <c r="G833" i="5"/>
  <c r="G842" i="5"/>
  <c r="G1292" i="5"/>
  <c r="G851" i="5"/>
  <c r="G766" i="5"/>
  <c r="G1643" i="5"/>
  <c r="G1516" i="5"/>
  <c r="G1295" i="5"/>
  <c r="G960" i="5"/>
  <c r="G1062" i="5"/>
  <c r="G1499" i="5"/>
  <c r="G871" i="5"/>
  <c r="G1084" i="5"/>
  <c r="G204" i="5"/>
  <c r="G301" i="5"/>
  <c r="G1271" i="5"/>
  <c r="G1613" i="5"/>
  <c r="G828" i="5"/>
  <c r="G878" i="5"/>
  <c r="G1179" i="5"/>
  <c r="G1632" i="5"/>
  <c r="G1073" i="5"/>
  <c r="G1278" i="5"/>
  <c r="G1406" i="5"/>
  <c r="G741" i="5"/>
  <c r="G1207" i="5"/>
  <c r="G834" i="5"/>
  <c r="G191" i="5"/>
  <c r="G959" i="5"/>
  <c r="G986" i="5"/>
  <c r="G1181" i="5"/>
  <c r="G1176" i="5"/>
  <c r="G437" i="5"/>
  <c r="G643" i="5"/>
  <c r="G1275" i="5"/>
  <c r="G1194" i="5"/>
  <c r="G405" i="5"/>
  <c r="G771" i="5"/>
  <c r="G428" i="5"/>
  <c r="G527" i="5"/>
  <c r="G192" i="5"/>
  <c r="G1527" i="5"/>
  <c r="G322" i="5"/>
  <c r="G1742" i="5"/>
  <c r="G1489" i="5"/>
  <c r="G1488" i="5"/>
  <c r="G1624" i="5"/>
  <c r="G1651" i="5"/>
  <c r="G213" i="5"/>
  <c r="G744" i="5"/>
  <c r="G1418" i="5"/>
  <c r="G1430" i="5"/>
  <c r="G209" i="5"/>
  <c r="G524" i="5"/>
  <c r="G186" i="5"/>
  <c r="G1495" i="5"/>
  <c r="G1625" i="5"/>
  <c r="G749" i="5"/>
  <c r="G277" i="5"/>
  <c r="G330" i="5"/>
  <c r="G1050" i="5"/>
  <c r="G1095" i="5"/>
  <c r="G632" i="5"/>
  <c r="G1313" i="5"/>
  <c r="G718" i="5"/>
  <c r="G508" i="5"/>
  <c r="G203" i="5"/>
  <c r="G545" i="5"/>
  <c r="G1093" i="5"/>
  <c r="G1721" i="5"/>
  <c r="G194" i="5"/>
  <c r="G1385" i="5"/>
  <c r="G1395" i="5"/>
  <c r="G507" i="5"/>
  <c r="G429" i="5"/>
  <c r="G387" i="5"/>
  <c r="G1615" i="5"/>
  <c r="G858" i="5"/>
  <c r="G1465" i="5"/>
  <c r="G767" i="5"/>
  <c r="G994" i="5"/>
  <c r="G870" i="5"/>
  <c r="G805" i="5"/>
  <c r="G965" i="5"/>
  <c r="G1760" i="5"/>
  <c r="G536" i="5"/>
  <c r="G1078" i="5"/>
  <c r="G1321" i="5"/>
  <c r="G603" i="5"/>
  <c r="G1172" i="5"/>
  <c r="G1151" i="5"/>
  <c r="G969" i="5"/>
  <c r="G231" i="5"/>
  <c r="G1597" i="5"/>
  <c r="G1537" i="5"/>
  <c r="G1184" i="5"/>
  <c r="G948" i="5"/>
  <c r="G1083" i="5"/>
  <c r="G538" i="5"/>
  <c r="G430" i="5"/>
  <c r="G398" i="5"/>
  <c r="G625" i="5"/>
  <c r="G1396" i="5"/>
  <c r="G1310" i="5"/>
  <c r="G976" i="5"/>
  <c r="G1202" i="5"/>
  <c r="G1291" i="5"/>
  <c r="G1732" i="5"/>
  <c r="G1092" i="5"/>
  <c r="G173" i="5"/>
  <c r="G1173" i="5"/>
  <c r="G311" i="5"/>
  <c r="G193" i="5"/>
  <c r="G1282" i="5"/>
  <c r="G1727" i="5"/>
  <c r="G174" i="5"/>
  <c r="G1206" i="5"/>
  <c r="G728" i="5"/>
  <c r="G984" i="5"/>
  <c r="G1628" i="5"/>
  <c r="G615" i="5"/>
  <c r="G757" i="5"/>
  <c r="G1644" i="5"/>
  <c r="G498" i="5"/>
  <c r="G1405" i="5"/>
  <c r="G1304" i="5"/>
  <c r="G840" i="5"/>
  <c r="G655" i="5"/>
  <c r="G990" i="5"/>
  <c r="G970" i="5"/>
  <c r="G717" i="5"/>
  <c r="G1740" i="5"/>
  <c r="G971" i="5"/>
  <c r="G326" i="5"/>
  <c r="G1505" i="5"/>
  <c r="G1599" i="5"/>
  <c r="G953" i="5"/>
  <c r="G296" i="5"/>
  <c r="G630" i="5"/>
  <c r="G526" i="5"/>
  <c r="G1303" i="5"/>
  <c r="G1193" i="5"/>
  <c r="G633" i="5"/>
  <c r="G1066" i="5"/>
  <c r="G419" i="5"/>
  <c r="G635" i="5"/>
  <c r="G614" i="5"/>
  <c r="G289" i="5"/>
  <c r="G1708" i="5"/>
  <c r="G1391" i="5"/>
  <c r="G1412" i="5"/>
  <c r="G1317" i="5"/>
  <c r="G323" i="5"/>
  <c r="G407" i="5"/>
  <c r="G1277" i="5"/>
  <c r="G648" i="5"/>
  <c r="G1055" i="5"/>
  <c r="G1759" i="5"/>
  <c r="G503" i="5"/>
  <c r="G286" i="5"/>
  <c r="G1541" i="5"/>
  <c r="G1397" i="5"/>
  <c r="G644" i="5"/>
  <c r="G288" i="5"/>
  <c r="G1598" i="5"/>
  <c r="G1503" i="5"/>
  <c r="G197" i="5"/>
  <c r="G729" i="5"/>
  <c r="G658" i="5"/>
  <c r="G1515" i="5"/>
  <c r="G1750" i="5"/>
  <c r="G988" i="5"/>
  <c r="G1384" i="5"/>
  <c r="G1637" i="5"/>
  <c r="G979" i="5"/>
  <c r="G1318" i="5"/>
  <c r="G1504" i="5"/>
  <c r="G1161" i="5"/>
  <c r="G1386" i="5"/>
  <c r="G708" i="5"/>
  <c r="G200" i="5"/>
  <c r="G1022" i="5"/>
  <c r="G179" i="5"/>
  <c r="G1314" i="5"/>
  <c r="G1494" i="5"/>
  <c r="G515" i="5"/>
  <c r="G218" i="5"/>
  <c r="G1284" i="5"/>
  <c r="G523" i="5"/>
  <c r="G1162" i="5"/>
  <c r="G956" i="5"/>
  <c r="G1020" i="5"/>
  <c r="G1410" i="5"/>
  <c r="G1347" i="5"/>
  <c r="G426" i="5"/>
  <c r="G1428" i="5"/>
  <c r="G1302" i="5"/>
  <c r="G1319" i="5"/>
  <c r="G1639" i="5"/>
  <c r="G1506" i="5"/>
  <c r="G297" i="5"/>
  <c r="G1536" i="5"/>
  <c r="G1731" i="5"/>
  <c r="G754" i="5"/>
  <c r="G975" i="5"/>
  <c r="G963" i="5"/>
  <c r="G1728" i="5"/>
  <c r="G1071" i="5"/>
  <c r="G765" i="5"/>
  <c r="G1512" i="5"/>
  <c r="G318" i="5"/>
  <c r="G660" i="5"/>
  <c r="G550" i="5"/>
  <c r="G190" i="5"/>
  <c r="G441" i="5"/>
  <c r="G175" i="5"/>
  <c r="G1165" i="5"/>
  <c r="G412" i="5"/>
  <c r="G968" i="5"/>
  <c r="G290" i="5"/>
  <c r="G1380" i="5"/>
  <c r="G1530" i="5"/>
  <c r="G1281" i="5"/>
  <c r="G391" i="5"/>
  <c r="G943" i="5"/>
  <c r="G1604" i="5"/>
  <c r="G949" i="5"/>
  <c r="G622" i="5"/>
  <c r="G329" i="5"/>
  <c r="G1283" i="5"/>
  <c r="G1532" i="5"/>
  <c r="G627" i="5"/>
  <c r="G1076" i="5"/>
  <c r="G1294" i="5"/>
  <c r="G1273" i="5"/>
  <c r="G1398" i="5"/>
  <c r="G1510" i="5"/>
  <c r="G745" i="5"/>
  <c r="G422" i="5"/>
  <c r="G1080" i="5"/>
  <c r="G537" i="5"/>
  <c r="G1394" i="5"/>
  <c r="G1182" i="5"/>
  <c r="G980" i="5"/>
  <c r="G401" i="5"/>
  <c r="G310" i="5"/>
  <c r="G551" i="5"/>
  <c r="G417" i="5"/>
  <c r="G414" i="5"/>
  <c r="G1493" i="5"/>
  <c r="G1729" i="5"/>
  <c r="G1736" i="5"/>
  <c r="G725" i="5"/>
  <c r="G1290" i="5"/>
  <c r="G1308" i="5"/>
  <c r="G872" i="5"/>
  <c r="G1399" i="5"/>
  <c r="G1178" i="5"/>
  <c r="G1723" i="5"/>
  <c r="G1757" i="5"/>
  <c r="G649" i="5"/>
  <c r="G541" i="5"/>
  <c r="G954" i="5"/>
  <c r="G937" i="5"/>
  <c r="G650" i="5"/>
  <c r="G940" i="5"/>
  <c r="G198" i="5"/>
  <c r="G941" i="5"/>
  <c r="G1528" i="5"/>
  <c r="G1168" i="5"/>
  <c r="G1498" i="5"/>
  <c r="G306" i="5"/>
  <c r="G947" i="5"/>
  <c r="G1079" i="5"/>
  <c r="G734" i="5"/>
  <c r="G1200" i="5"/>
  <c r="G1058" i="5"/>
  <c r="G206" i="5"/>
  <c r="G239" i="5"/>
  <c r="G1622" i="5"/>
  <c r="G1159" i="5"/>
  <c r="G730" i="5"/>
  <c r="G695" i="5"/>
  <c r="G1707" i="5"/>
  <c r="G1404" i="5"/>
  <c r="G1746" i="5"/>
  <c r="G1709" i="5"/>
  <c r="G859" i="5"/>
  <c r="G389" i="5"/>
  <c r="G862" i="5"/>
  <c r="G1507" i="5"/>
  <c r="G1415" i="5"/>
  <c r="G915" i="5"/>
  <c r="G1611" i="5"/>
  <c r="G1147" i="5"/>
  <c r="G634" i="5"/>
  <c r="G1469" i="5"/>
  <c r="G205" i="5"/>
  <c r="G1751" i="5"/>
  <c r="G423" i="5"/>
  <c r="G1300" i="5"/>
  <c r="G719" i="5"/>
  <c r="G1758" i="5"/>
  <c r="G549" i="5"/>
  <c r="G857" i="5"/>
  <c r="G516" i="5"/>
  <c r="G1715" i="5"/>
  <c r="G981" i="5"/>
  <c r="G512" i="5"/>
  <c r="G642" i="5"/>
  <c r="G396" i="5"/>
  <c r="G1158" i="5"/>
  <c r="G406" i="5"/>
  <c r="G1633" i="5"/>
  <c r="G1188" i="5"/>
  <c r="G521" i="5"/>
  <c r="G540" i="5"/>
  <c r="G1754" i="5"/>
  <c r="G1401" i="5"/>
  <c r="G958" i="5"/>
  <c r="G421" i="5"/>
  <c r="G1712" i="5"/>
  <c r="G1522" i="5"/>
  <c r="G865" i="5"/>
  <c r="G631" i="5"/>
  <c r="G1177" i="5"/>
  <c r="G1383" i="5"/>
  <c r="G1299" i="5"/>
  <c r="G617" i="5"/>
  <c r="G220" i="5"/>
  <c r="G764" i="5"/>
  <c r="G1192" i="5"/>
  <c r="G1307" i="5"/>
  <c r="G528" i="5"/>
  <c r="G178" i="5"/>
  <c r="G397" i="5"/>
  <c r="G961" i="5"/>
  <c r="G1285" i="5"/>
  <c r="G1171" i="5"/>
  <c r="G852" i="5"/>
  <c r="G1735" i="5"/>
  <c r="G876" i="5"/>
  <c r="G760" i="5"/>
  <c r="G835" i="5"/>
  <c r="G510" i="5"/>
  <c r="G838" i="5"/>
  <c r="G1100" i="5"/>
  <c r="G860" i="5"/>
  <c r="G845" i="5"/>
  <c r="G1094" i="5"/>
  <c r="G1529" i="5"/>
  <c r="G762" i="5"/>
  <c r="G607" i="5"/>
  <c r="G1180" i="5"/>
  <c r="G331" i="5"/>
  <c r="G410" i="5"/>
  <c r="G1538" i="5"/>
  <c r="G1640" i="5"/>
  <c r="G439" i="5"/>
  <c r="G1195" i="5"/>
  <c r="G1422" i="5"/>
  <c r="G844" i="5"/>
  <c r="G531" i="5"/>
  <c r="G652" i="5"/>
  <c r="G1718" i="5"/>
  <c r="G171" i="5"/>
  <c r="G620" i="5"/>
  <c r="G735" i="5"/>
  <c r="G1734" i="5"/>
  <c r="G1419" i="5"/>
  <c r="G415" i="5"/>
  <c r="G1272" i="5"/>
  <c r="G1730" i="5"/>
  <c r="G325" i="5"/>
  <c r="G982" i="5"/>
  <c r="G1099" i="5"/>
  <c r="E491" i="6"/>
  <c r="F491" i="6" s="1"/>
  <c r="E344" i="6"/>
  <c r="F280" i="6"/>
  <c r="J279" i="6"/>
  <c r="I39" i="21" l="1"/>
  <c r="I17" i="21"/>
  <c r="D40" i="21" l="1"/>
  <c r="D18" i="21"/>
  <c r="H18" i="21"/>
  <c r="I34" i="21" l="1"/>
  <c r="I12" i="21" l="1"/>
  <c r="I9" i="21"/>
  <c r="I31" i="21"/>
  <c r="I16" i="21" l="1"/>
  <c r="I35" i="21"/>
  <c r="M21" i="11" l="1"/>
  <c r="F344" i="6"/>
  <c r="J25" i="8"/>
  <c r="J17" i="8"/>
  <c r="I42" i="21" l="1"/>
  <c r="I41" i="21"/>
  <c r="I38" i="21"/>
  <c r="I37" i="21"/>
  <c r="I36" i="21"/>
  <c r="I33" i="21"/>
  <c r="I32" i="21"/>
  <c r="I30" i="21"/>
  <c r="I29" i="21"/>
  <c r="I26" i="21"/>
  <c r="I40" i="21"/>
  <c r="I20" i="21"/>
  <c r="I19" i="21"/>
  <c r="I15" i="21"/>
  <c r="I14" i="21"/>
  <c r="I13" i="21"/>
  <c r="I11" i="21"/>
  <c r="I10" i="21"/>
  <c r="I8" i="21"/>
  <c r="I7" i="21"/>
  <c r="I4" i="21"/>
  <c r="H42" i="21" l="1"/>
  <c r="H41" i="21"/>
  <c r="H39" i="21"/>
  <c r="H38" i="21"/>
  <c r="H37" i="21"/>
  <c r="H36" i="21"/>
  <c r="H35" i="21"/>
  <c r="H34" i="21"/>
  <c r="H33" i="21"/>
  <c r="H32" i="21"/>
  <c r="H31" i="21"/>
  <c r="H30" i="21"/>
  <c r="H29" i="21"/>
  <c r="H26" i="21"/>
  <c r="H20" i="21"/>
  <c r="H19" i="21"/>
  <c r="H17" i="21"/>
  <c r="H16" i="21"/>
  <c r="H15" i="21"/>
  <c r="H14" i="21"/>
  <c r="H13" i="21"/>
  <c r="H12" i="21"/>
  <c r="H11" i="21"/>
  <c r="H10" i="21"/>
  <c r="H9" i="21"/>
  <c r="H7" i="21"/>
  <c r="H4" i="21"/>
  <c r="H40" i="21"/>
  <c r="I18" i="21"/>
  <c r="H8" i="21"/>
  <c r="Q222" i="5" l="1"/>
  <c r="E42" i="21" l="1"/>
  <c r="E41" i="21"/>
  <c r="E39" i="21"/>
  <c r="E38" i="21"/>
  <c r="E37" i="21"/>
  <c r="E36" i="21"/>
  <c r="E35" i="21"/>
  <c r="E34" i="21"/>
  <c r="E33" i="21"/>
  <c r="E32" i="21"/>
  <c r="E31" i="21"/>
  <c r="E30" i="21"/>
  <c r="E29" i="21"/>
  <c r="E40" i="21"/>
  <c r="E26" i="21"/>
  <c r="D42" i="21"/>
  <c r="D35" i="21"/>
  <c r="D41" i="21"/>
  <c r="D39" i="21"/>
  <c r="D38" i="21"/>
  <c r="D37" i="21"/>
  <c r="D36" i="21"/>
  <c r="D34" i="21"/>
  <c r="D33" i="21"/>
  <c r="D11" i="21"/>
  <c r="D32" i="21"/>
  <c r="D31" i="21"/>
  <c r="D30" i="21"/>
  <c r="D29" i="21"/>
  <c r="D26" i="21"/>
  <c r="E4" i="21" l="1"/>
  <c r="D4" i="21"/>
  <c r="E20" i="21"/>
  <c r="E19" i="21"/>
  <c r="E17" i="21"/>
  <c r="E16" i="21"/>
  <c r="E15" i="21"/>
  <c r="E14" i="21"/>
  <c r="E13" i="21"/>
  <c r="E12" i="21"/>
  <c r="E11" i="21"/>
  <c r="E10" i="21"/>
  <c r="E9" i="21"/>
  <c r="E8" i="21"/>
  <c r="E7" i="21"/>
  <c r="E18" i="21"/>
  <c r="D20" i="21" l="1"/>
  <c r="D19" i="21"/>
  <c r="D17" i="21"/>
  <c r="D16" i="21"/>
  <c r="D15" i="21"/>
  <c r="D14" i="21"/>
  <c r="D13" i="21"/>
  <c r="D12" i="21"/>
  <c r="D10" i="21"/>
  <c r="D9" i="21"/>
  <c r="D8" i="21"/>
  <c r="D7" i="21"/>
  <c r="O222" i="5" l="1"/>
  <c r="P222" i="5"/>
  <c r="A690" i="6" l="1"/>
  <c r="A689" i="6"/>
  <c r="A688" i="6"/>
  <c r="A687" i="6"/>
  <c r="A686" i="6"/>
  <c r="A685" i="6"/>
  <c r="A684" i="6"/>
  <c r="A683" i="6"/>
  <c r="A682" i="6"/>
  <c r="A681" i="6"/>
  <c r="A680" i="6"/>
  <c r="A679" i="6"/>
  <c r="A678" i="6"/>
  <c r="A677" i="6"/>
  <c r="A676" i="6"/>
  <c r="A675" i="6"/>
  <c r="A674" i="6"/>
  <c r="A673" i="6"/>
  <c r="A672" i="6"/>
  <c r="A671" i="6"/>
  <c r="A670" i="6"/>
  <c r="A669" i="6"/>
  <c r="A668" i="6"/>
  <c r="A667" i="6"/>
  <c r="A666" i="6"/>
  <c r="A665" i="6"/>
  <c r="A664" i="6"/>
  <c r="A663" i="6"/>
  <c r="A662" i="6"/>
  <c r="A661" i="6"/>
  <c r="A660" i="6"/>
  <c r="A659" i="6"/>
  <c r="A658" i="6"/>
  <c r="A657" i="6"/>
  <c r="A656" i="6"/>
  <c r="A655" i="6"/>
  <c r="A654" i="6"/>
  <c r="A653" i="6"/>
  <c r="A652" i="6"/>
  <c r="A651" i="6"/>
  <c r="A650" i="6"/>
  <c r="A649" i="6"/>
  <c r="A648" i="6"/>
  <c r="A647" i="6"/>
  <c r="N222" i="5"/>
  <c r="G222" i="5" l="1"/>
</calcChain>
</file>

<file path=xl/comments1.xml><?xml version="1.0" encoding="utf-8"?>
<comments xmlns="http://schemas.openxmlformats.org/spreadsheetml/2006/main">
  <authors>
    <author>Тюпаков Егор Игоревич</author>
  </authors>
  <commentList>
    <comment ref="G1" authorId="0" shapeId="0">
      <text>
        <r>
          <rPr>
            <sz val="10"/>
            <rFont val="Arial"/>
            <family val="2"/>
            <charset val="204"/>
          </rPr>
          <t>Тюпаков Егор Игоревич:</t>
        </r>
        <r>
          <rPr>
            <sz val="10"/>
            <rFont val="Arial"/>
            <family val="2"/>
            <charset val="204"/>
          </rPr>
          <t xml:space="preserve">
Вставка "Рейтинг расчет" только значение</t>
        </r>
      </text>
    </comment>
  </commentList>
</comments>
</file>

<file path=xl/sharedStrings.xml><?xml version="1.0" encoding="utf-8"?>
<sst xmlns="http://schemas.openxmlformats.org/spreadsheetml/2006/main" count="14304" uniqueCount="2264">
  <si>
    <t>Муниципальное образование</t>
  </si>
  <si>
    <t>Показатель</t>
  </si>
  <si>
    <t>Значение</t>
  </si>
  <si>
    <t>Названия строк</t>
  </si>
  <si>
    <t>Сумма по полю Значение</t>
  </si>
  <si>
    <t>Названия столбцов</t>
  </si>
  <si>
    <t xml:space="preserve">Обеспеченность инфраструктурой, ед. на тыс. жителей </t>
  </si>
  <si>
    <t>Отделения почтовой связи, ед.</t>
  </si>
  <si>
    <t>Офисы страховых компаний, ед.</t>
  </si>
  <si>
    <t>Офисы МФО, КПК, СКПК, ед.</t>
  </si>
  <si>
    <t>КрКр</t>
  </si>
  <si>
    <t>Значение КрКр</t>
  </si>
  <si>
    <t xml:space="preserve"> </t>
  </si>
  <si>
    <t>Дата</t>
  </si>
  <si>
    <t>РФ</t>
  </si>
  <si>
    <t>Значение РФ</t>
  </si>
  <si>
    <t>Рейтинг</t>
  </si>
  <si>
    <t>Ссылка для массива Рейтинга</t>
  </si>
  <si>
    <t>Ссылка для позиции в рейтинге</t>
  </si>
  <si>
    <t>Первая строка массива</t>
  </si>
  <si>
    <t>Последняя строка моссива</t>
  </si>
  <si>
    <t>Рейтинг расчет</t>
  </si>
  <si>
    <t>№ для расчета рейтинга</t>
  </si>
  <si>
    <t>№ для добавления данных (исходная)</t>
  </si>
  <si>
    <t>Сумма по полю Рейтинг</t>
  </si>
  <si>
    <t>Максимум по полю Рейтинг</t>
  </si>
  <si>
    <t xml:space="preserve">Банковские офисы, ед. </t>
  </si>
  <si>
    <t>Офисы банков в ОПС, ед.</t>
  </si>
  <si>
    <t>Населенные пункты с 3G, %</t>
  </si>
  <si>
    <t>-</t>
  </si>
  <si>
    <t>МО/Район</t>
  </si>
  <si>
    <t xml:space="preserve">Дата </t>
  </si>
  <si>
    <t>Количество по полю Адрес</t>
  </si>
  <si>
    <t>Кол-во</t>
  </si>
  <si>
    <t>Банкоматы, ед.</t>
  </si>
  <si>
    <t>Платежные терминалы и кассы БПА, ед.</t>
  </si>
  <si>
    <t>место установки 
(уточняющая информация)</t>
  </si>
  <si>
    <t>наименование КО</t>
  </si>
  <si>
    <t>адрес</t>
  </si>
  <si>
    <t>Общий рейтинг муниципальных образований (Индекс ФД)</t>
  </si>
  <si>
    <t>Для листа "Муниципалитеты" - горизонтальный гисто-график с накоплениями</t>
  </si>
  <si>
    <t>Для листа "Муниципалитеты" - кнопка "Численность населения"</t>
  </si>
  <si>
    <t>Для листа "Муниципалитеты" - кнопка "Интернет"</t>
  </si>
  <si>
    <t>Для листа "Муниципалитеты" - кнопка "Индекс ФД"</t>
  </si>
  <si>
    <t>Для листа "Муниципалитеты" - вертикальный гисто-график с накоплениями</t>
  </si>
  <si>
    <t>Для листа "Муниципалитеты" - веритальный гисто-график - основной</t>
  </si>
  <si>
    <t>Для листа "Обеспеченность" - бублик "Обеспеченность"</t>
  </si>
  <si>
    <t>Для листа "Обеспеченность" - вертикальный гисто-график (1/2)</t>
  </si>
  <si>
    <t>Для листа "Обеспеченность" - бублик "Индекс ФД"</t>
  </si>
  <si>
    <t>Для листа "Обеспеченность" - кнопка "Обеспеченность инфраструктурой"</t>
  </si>
  <si>
    <t>Для листа "Обеспеченность" - вертикальный гисто-график (2/2)</t>
  </si>
  <si>
    <t>Для листа "Рейтинг МО общий" - вертикальный гисто-график основной</t>
  </si>
  <si>
    <t>Для листа "Рейтинг по показателям" - вертикальный основной гисто-график</t>
  </si>
  <si>
    <t>Максимум по полю Значение КрКр</t>
  </si>
  <si>
    <t>Индекс ФД, балл (из 100 возможных)</t>
  </si>
  <si>
    <t>Для листа "Муниципалитеты" - кнопка "ТСТ с сервисом "наличне на кассе"</t>
  </si>
  <si>
    <t xml:space="preserve">Банковские офисы, ед. на 100 тыс. жителей </t>
  </si>
  <si>
    <t>Численность населения, тыс. чел.</t>
  </si>
  <si>
    <t xml:space="preserve">Обеспеченность платежными терминалами и кассами БПА, ед. на 100 тыс. жителей </t>
  </si>
  <si>
    <t>Обеспеченность ОПС,  ед. на 100 тыс. жителей</t>
  </si>
  <si>
    <t>Обеспеченность финансовыми организациями,  ед. на 100 тыс. жителей</t>
  </si>
  <si>
    <t>Электронные терминалы (значение приведено к показателю 100 ед.)</t>
  </si>
  <si>
    <t>ТСТ с сервисом "наличные на кассе", ед. на 100 тыс. жителей</t>
  </si>
  <si>
    <t>Российская Федерация</t>
  </si>
  <si>
    <t>Муниципальные образования</t>
  </si>
  <si>
    <t>Ср/обесп</t>
  </si>
  <si>
    <t>Среднее по полю Значение РФ</t>
  </si>
  <si>
    <t>ЮФО</t>
  </si>
  <si>
    <t>Значение ЮФО</t>
  </si>
  <si>
    <t>Среднее по полю Значение ЮФО</t>
  </si>
  <si>
    <t>Среднее по полю Значение КрКр</t>
  </si>
  <si>
    <t>конец сводной</t>
  </si>
  <si>
    <t>Данные для подписей данных</t>
  </si>
  <si>
    <t>Данные для построения диаграммы</t>
  </si>
  <si>
    <t>ТОП 5 лучших и худших</t>
  </si>
  <si>
    <t>СПРАВОЧНО:</t>
  </si>
  <si>
    <t>Банковские офисы, ед.</t>
  </si>
  <si>
    <t>Обеспеченность платежными терминалами и кассами БПА, ед. на 100 тыс. жителей</t>
  </si>
  <si>
    <t>ТСТ с сервисом 'наличные на кассе', ед. на 100 тыс. жителей</t>
  </si>
  <si>
    <t>МО</t>
  </si>
  <si>
    <t>Регион</t>
  </si>
  <si>
    <t>Точки обслуживания банков в ОПС, удаленные точки обслуживания, ед.</t>
  </si>
  <si>
    <t>ФО</t>
  </si>
  <si>
    <t>Для листа "Данные по региону (детально)")</t>
  </si>
  <si>
    <t>Для листа "Данные по региону (детально)" (Справочно: ППКО)</t>
  </si>
  <si>
    <t>Для листа "Данны по региону (детально)" (основной график)</t>
  </si>
  <si>
    <t>Для листа "Данные по региону"</t>
  </si>
  <si>
    <t>Азовский район</t>
  </si>
  <si>
    <t>Аксайский район</t>
  </si>
  <si>
    <t>Багаевский район</t>
  </si>
  <si>
    <t>Белокалитвинский район</t>
  </si>
  <si>
    <t>Верхнедонской район</t>
  </si>
  <si>
    <t>Веселовский район</t>
  </si>
  <si>
    <t>Дубовский район</t>
  </si>
  <si>
    <t>Зерноградский район</t>
  </si>
  <si>
    <t>Зимовниковский район</t>
  </si>
  <si>
    <t>Кагальницкий район</t>
  </si>
  <si>
    <t>Каменский район</t>
  </si>
  <si>
    <t>Кашарский район</t>
  </si>
  <si>
    <t>Константиновский район</t>
  </si>
  <si>
    <t>Красносулинский район</t>
  </si>
  <si>
    <t>Матвеево-Курганский район</t>
  </si>
  <si>
    <t xml:space="preserve">Миллеровский район </t>
  </si>
  <si>
    <t>Милютинский район</t>
  </si>
  <si>
    <t>Морозовский район</t>
  </si>
  <si>
    <t>Октябрьский район</t>
  </si>
  <si>
    <t>Песчанокопский район</t>
  </si>
  <si>
    <t xml:space="preserve">Пролетарский район </t>
  </si>
  <si>
    <t>Сальский район</t>
  </si>
  <si>
    <t>Целинский район</t>
  </si>
  <si>
    <t>Цимлянский район</t>
  </si>
  <si>
    <t>Чертковский район</t>
  </si>
  <si>
    <t>Боковский район</t>
  </si>
  <si>
    <t>Волгодонский район</t>
  </si>
  <si>
    <t>Заветинский район</t>
  </si>
  <si>
    <t xml:space="preserve">Куйбышевский район </t>
  </si>
  <si>
    <t xml:space="preserve">Мартыновский район </t>
  </si>
  <si>
    <t>Неклиновский район</t>
  </si>
  <si>
    <t xml:space="preserve">Обливский район  </t>
  </si>
  <si>
    <t>Орловский район</t>
  </si>
  <si>
    <t>Ремонтненский район</t>
  </si>
  <si>
    <t>Семикаракорский район</t>
  </si>
  <si>
    <t xml:space="preserve">Тарасовский район </t>
  </si>
  <si>
    <t>Тацинский  район</t>
  </si>
  <si>
    <t>Усть-Донецкий район</t>
  </si>
  <si>
    <t>Шолоховский район</t>
  </si>
  <si>
    <t>Родионово-Несветайский район</t>
  </si>
  <si>
    <t>Егорлыкский район</t>
  </si>
  <si>
    <t>Мясниковский район</t>
  </si>
  <si>
    <t>Советский район</t>
  </si>
  <si>
    <t>*Г.о. - городской округ</t>
  </si>
  <si>
    <t>Сумма по полю Кол-во</t>
  </si>
  <si>
    <t>ТОП 5 муниципалитетов с "хорошим" уровнем ФД 
(Индекс ФД, баллы из 100 возможных)</t>
  </si>
  <si>
    <t>ТОП 5 лидеров</t>
  </si>
  <si>
    <t>ТОП 5 отстающих</t>
  </si>
  <si>
    <t>г.о. Азов</t>
  </si>
  <si>
    <t>г.о. Батайск</t>
  </si>
  <si>
    <t>г.о. Волгодонск</t>
  </si>
  <si>
    <t>г.о. Гуково</t>
  </si>
  <si>
    <t>г.о. Донецк</t>
  </si>
  <si>
    <t>г.о. Зверево</t>
  </si>
  <si>
    <t>г.о. Каменск-Шахтинский</t>
  </si>
  <si>
    <t xml:space="preserve">г.о. Новочеркасск </t>
  </si>
  <si>
    <t>г.о. Новошахтинск</t>
  </si>
  <si>
    <t>г.о. Ростов-на-Дону</t>
  </si>
  <si>
    <t>г.о. Таганрог</t>
  </si>
  <si>
    <t>г.о. Шахты</t>
  </si>
  <si>
    <t>Рейтинг муниципальных образований в разрезе показателей</t>
  </si>
  <si>
    <t>Место установки 
(уточняющая информация)</t>
  </si>
  <si>
    <t>Наименование КО</t>
  </si>
  <si>
    <t>Адрес</t>
  </si>
  <si>
    <t>5 муниципалитетов с наименьшим уровнем ФД
(Индекс ФД, баллы из 100 возможных)</t>
  </si>
  <si>
    <t>Населенные пункты, обслуживаемые мобильными офисами, ед.</t>
  </si>
  <si>
    <t>Электронные терминалы, ед.</t>
  </si>
  <si>
    <t>01.04.2024</t>
  </si>
  <si>
    <t>ППКО на 01.04.2024</t>
  </si>
  <si>
    <t>Среднее по региону на 01.04.2023</t>
  </si>
  <si>
    <t>Среднее по РФ на 01.04.2023</t>
  </si>
  <si>
    <t>Среднее по ФО на 01.04.2023</t>
  </si>
  <si>
    <t>нет данных</t>
  </si>
  <si>
    <t>Среднее по региону на 01.04.2024</t>
  </si>
  <si>
    <t>Среднее по РФ на 01.04.2024</t>
  </si>
  <si>
    <t>Среднее по ФО на 01.04.2024</t>
  </si>
  <si>
    <t>ПЯТЕРОЧКА</t>
  </si>
  <si>
    <t>ПАО Сбербанк</t>
  </si>
  <si>
    <t>Ростовская область, г.о. город Ростов-на-Дону, г Ростов-на-Дону, ул Казахская, 88</t>
  </si>
  <si>
    <t>Ростовская область, г.о. город Ростов-на-Дону, г Ростов-на-Дону, ул Пушкинская, 199</t>
  </si>
  <si>
    <t>ПЯТЕРОЧКА 1325</t>
  </si>
  <si>
    <t>Ростовская область, г.о. город Ростов-на-Дону, г Ростов-на-Дону, пер Халтуринский, 157/64</t>
  </si>
  <si>
    <t>ПЯТЕРОЧКА 2975</t>
  </si>
  <si>
    <t>Ростовская область, Каменский м.р-н, с.п. Старостаничное, х Старая Станица, ул Буденного, 83/85 83/85</t>
  </si>
  <si>
    <t>Ростовская область, г.о. город Ростов-на-Дону, г Ростов-на-Дону, ул Нариманова, 72/40</t>
  </si>
  <si>
    <t>Ростовская область, г.о. город Ростов-на-Дону, г Ростов-на-Дону, ул 2-я Краснодарская, 157/1</t>
  </si>
  <si>
    <t>Ростовская область, г.о. город Ростов-на-Дону, г Ростов-на-Дону, ул Можайская, 38</t>
  </si>
  <si>
    <t>ПЕРЕКРЕСТОК</t>
  </si>
  <si>
    <t>Ростовская область, г.о. город Таганрог, г Таганрог, ул Бакинская, 65</t>
  </si>
  <si>
    <t>ПЯТЕРОЧКА 3323</t>
  </si>
  <si>
    <t>Ростовская область, Константиновский м.р-н, г.п. Константиновское, г Константиновск, ул Пролетарская, 74</t>
  </si>
  <si>
    <t>ПЯТЕРОЧКА 3312</t>
  </si>
  <si>
    <t>Ростовская область, г.о. город Гуково, г Гуково, ул Карла Маркса, 49а д. 49</t>
  </si>
  <si>
    <t>Ростовская область, г.о. город Ростов-на-Дону, г Ростов-на-Дону, пер Днепровский, 116а</t>
  </si>
  <si>
    <t>PEREKRESTOK</t>
  </si>
  <si>
    <t>Ростовская область, г.о. город Таганрог, г Таганрог, пер Гоголевский, 2</t>
  </si>
  <si>
    <t>ПЯТЕРОЧКА 3923</t>
  </si>
  <si>
    <t>Ростовская область, Мясниковский м.р-н, с.п. Чалтырское, с Чалтырь, ул Социалистическая, 54/1</t>
  </si>
  <si>
    <t>ПЯТЕРОЧКА 3859</t>
  </si>
  <si>
    <t>Ростовская область, Красносулинский м.р-н, г.п. Красносулинское, г Красный Сулин, ул Металлургов, 27</t>
  </si>
  <si>
    <t>ПЯТЕРОЧКА 3373</t>
  </si>
  <si>
    <t>Ростовская область, г.о. город Новочеркасск, г Новочеркасск, ул Фрунзе, 100</t>
  </si>
  <si>
    <t>Ростовская область, г.о. город Ростов-на-Дону, г Ростов-на-Дону, ул Вересаева, 107а</t>
  </si>
  <si>
    <t>ПЯТЕРОЧКА 4125</t>
  </si>
  <si>
    <t>Ростовская область, г.о. город Шахты, г Шахты, ул Советская, 233</t>
  </si>
  <si>
    <t>ПЯТЕРОЧКА 3408</t>
  </si>
  <si>
    <t>Ростовская область, Зерноградский м.р-н, с.п. Мечетинское, ст-ца Мечетинская, ул Ленина, 62</t>
  </si>
  <si>
    <t>ПЯТЕРОЧКА 4212</t>
  </si>
  <si>
    <t>Ростовская область, г.о. город Гуково, г Гуково, ул Комсомольская, 50</t>
  </si>
  <si>
    <t>Ростовская область, Азовский м.р-н, с.п. Кагальницкое, с Кагальник, ул Пролетарская, 50</t>
  </si>
  <si>
    <t>ПЯТЕРОЧКА 745</t>
  </si>
  <si>
    <t>Ростовская область, г.о. город Каменск-Шахтинский, г Каменск-Шахтинский, ул Щаденко, 70</t>
  </si>
  <si>
    <t>ПЯТЕРОЧКА 748</t>
  </si>
  <si>
    <t>Ростовская область, г.о. город Донецк, г Донецк, мкр 3-й, 26</t>
  </si>
  <si>
    <t>ПЯТЕРОЧКА 4229</t>
  </si>
  <si>
    <t>Ростовская область, г.о. город Ростов-на-Дону, г Ростов-на-Дону, пр-кт 40-летия Победы, 180</t>
  </si>
  <si>
    <t>ПЯТЕРОЧКА 4259.</t>
  </si>
  <si>
    <t>Ростовская область, Зимовниковский м.р-н, с.п. Зимовниковское, п Зимовники, ул Магистральная, 72</t>
  </si>
  <si>
    <t>ПЯТЕРОЧКА 4275</t>
  </si>
  <si>
    <t>Ростовская область, г.о. город Шахты, г Шахты, ул Дачная, 276</t>
  </si>
  <si>
    <t>ПЯТЕРОЧКА 4130</t>
  </si>
  <si>
    <t>Ростовская область, г.о. город Ростов-на-Дону, г Ростов-на-Дону, ул Волкова, 9</t>
  </si>
  <si>
    <t>ПЯТЕРОЧКА 3987</t>
  </si>
  <si>
    <t>Ростовская область, Неклиновский м.р-н, с.п. Покровское, с Покровское, ул Привокзальная, 64</t>
  </si>
  <si>
    <t>ПЯТЕРОЧКА 3799</t>
  </si>
  <si>
    <t>Ростовская область, Семикаракорский м.р-н, г.п. Семикаракорское, г Семикаракорск, пер 4-й, 10</t>
  </si>
  <si>
    <t>3856 ПЯТЕРОЧКА</t>
  </si>
  <si>
    <t>Ростовская область, г.о. город Ростов-на-Дону, г Ростов-на-Дону, ул Социалистическая, 145</t>
  </si>
  <si>
    <t>Ростовская область, г.о. город Ростов-на-Дону, г Ростов-на-Дону, ул Зорге, 37</t>
  </si>
  <si>
    <t>ПЯТЕРОЧКА 4049</t>
  </si>
  <si>
    <t>Ростовская область, г.о. город Шахты, г Шахты, ул Майская, 31</t>
  </si>
  <si>
    <t>ПЯТЕРОЧКА 3924</t>
  </si>
  <si>
    <t>Ростовская область, Куйбышевский м.р-н, с.п. Куйбышевское, с Куйбышево, ул Куйбышевская, 10</t>
  </si>
  <si>
    <t>ПЯТЕРОЧКА 4462</t>
  </si>
  <si>
    <t>Ростовская область, Зерноградский м.р-н, г.п. Зерноградское, г Зерноград, ул им Колодина, 31 31</t>
  </si>
  <si>
    <t>ПЯТЕРОЧКА 4366</t>
  </si>
  <si>
    <t>Ростовская область, г.о. город Каменск-Шахтинский, г Каменск-Шахтинский, ул Советская, 51</t>
  </si>
  <si>
    <t>ПЯТЕРОЧКА 4438</t>
  </si>
  <si>
    <t>Ростовская область, г.о. город Шахты, г Шахты, ул Дачная, 91</t>
  </si>
  <si>
    <t>ПЯТЕРОЧКА 4047</t>
  </si>
  <si>
    <t>Ростовская область, г.о. город Зверево, г Зверево, ул Рижская, 5</t>
  </si>
  <si>
    <t>ПЯТЕРОЧКА 4372</t>
  </si>
  <si>
    <t>Ростовская область, г.о. город Донецк, г Донецк, пр-кт Ленина, 29</t>
  </si>
  <si>
    <t>ПЯТЕРОЧКА 4439</t>
  </si>
  <si>
    <t>Ростовская область, г.о. город Новошахтинск, г Новошахтинск, ул Садовая, 32, 1</t>
  </si>
  <si>
    <t>ПЯТЕРОЧКА 4405</t>
  </si>
  <si>
    <t>Ростовская область, Усть-Донецкий м.р-н, г.п. Усть-Донецкое, рп Усть-Донецкий, ул Горького, 69</t>
  </si>
  <si>
    <t>ПЯТЕРОЧКА 4436</t>
  </si>
  <si>
    <t>Ростовская область, Белокалитвинский м.р-н, г.п. Белокалитвинское, г Белая Калитва, ул Российская, 23</t>
  </si>
  <si>
    <t>ПЯТЕРОЧКА 4522</t>
  </si>
  <si>
    <t>Ростовская область, г.о. город Ростов-на-Дону, г Ростов-на-Дону, ул Суворова, 23</t>
  </si>
  <si>
    <t>ПЯТЕРОЧКА 4361</t>
  </si>
  <si>
    <t>Ростовская область, Егорлыкский м.р-н, с.п. Егорлыкское, ст-ца Егорлыкская, ул Ворошилова, 192</t>
  </si>
  <si>
    <t>ПЯТЕРОЧКА 4115</t>
  </si>
  <si>
    <t>Ростовская область, г.о. город Гуково, г Гуково, ул Мира, 3</t>
  </si>
  <si>
    <t>Ростовская область, г.о. город Азов, г Азов, ул Чехова, 20</t>
  </si>
  <si>
    <t>ПЯТЕРОЧКА 4743</t>
  </si>
  <si>
    <t>Ростовская область, г.о. город Шахты, г Шахты, пер Шишкина, 162</t>
  </si>
  <si>
    <t>ПЯТЕРОЧКА 4578</t>
  </si>
  <si>
    <t>Ростовская область, г.о. город Волгодонск, г Волгодонск, ул Гагарина, 42/9, 1</t>
  </si>
  <si>
    <t>ПЯТЕРОЧКА 4722</t>
  </si>
  <si>
    <t>Ростовская область, г.о. город Каменск-Шахтинский, г Каменск-Шахтинский, ул Желябова, 48</t>
  </si>
  <si>
    <t>ПЯТЕРОЧКА 4973</t>
  </si>
  <si>
    <t>Ростовская область, Зерноградский м.р-н, г.п. Зерноградское, г Зерноград, пер Западный, 59</t>
  </si>
  <si>
    <t>ПЯТЕРОЧКА 4417</t>
  </si>
  <si>
    <t>Ростовская область, г.о. город Азов, г Азов, ул Измайлова, 71</t>
  </si>
  <si>
    <t>ПЯТЕРОЧКА 4945</t>
  </si>
  <si>
    <t>Ростовская область, г.о. город Ростов-на-Дону, г Ростов-на-Дону, пл Толстого, 19/2</t>
  </si>
  <si>
    <t>ПЯТЕРОЧКА 5058</t>
  </si>
  <si>
    <t>Ростовская область, г.о. город Ростов-на-Дону, г Ростов-на-Дону, ул Текучева, 66</t>
  </si>
  <si>
    <t>ПЯТЕРОЧКА 5054</t>
  </si>
  <si>
    <t>Ростовская область, Мясниковский м.р-н, с.п. Краснокрымское, х Ленинаван, ул Ленина, 1п</t>
  </si>
  <si>
    <t>ПЯТЕРОЧКА 5306</t>
  </si>
  <si>
    <t>Ростовская область, г.о. город Новошахтинск, г Новошахтинск, ул Шурфовая, 1А 1А</t>
  </si>
  <si>
    <t>ПЯТЕРОЧКА 5202</t>
  </si>
  <si>
    <t>Ростовская область, Сальский м.р-н, г.п. Сальское, г Сальск, пер Красноармейский, 45</t>
  </si>
  <si>
    <t>ПЯТЕРОЧКА 5369</t>
  </si>
  <si>
    <t>Ростовская область, г.о. город Новочеркасск, г Новочеркасск, ул Гагарина, 108К</t>
  </si>
  <si>
    <t>ПЯТЕРОЧКА 5230</t>
  </si>
  <si>
    <t>Ростовская область, г.о. город Волгодонск, г Волгодонск, ул Маршала Кошевого, 26</t>
  </si>
  <si>
    <t>ПЯТЕРОЧКА 5537</t>
  </si>
  <si>
    <t>Ростовская область, Белокалитвинский м.р-н, г.п. Белокалитвинское, г Белая Калитва, ул Копаева, 62</t>
  </si>
  <si>
    <t>ПЯТЕРОЧКА 4341</t>
  </si>
  <si>
    <t>Ростовская область, г.о. город Шахты, г Шахты, ул Хабарова, 27</t>
  </si>
  <si>
    <t>ПЯТЕРОЧКА 5592</t>
  </si>
  <si>
    <t>Ростовская область, Цимлянский м.р-н, г.п. Цимлянское, г Цимлянск, ул Серафимовича, 30</t>
  </si>
  <si>
    <t>ПЯТЕРОЧКА 5586</t>
  </si>
  <si>
    <t>Ростовская область, Целинский м.р-н, с.п. Целинское, п Целина, ул 2-я линия, 145а</t>
  </si>
  <si>
    <t>ПЯТЕРОЧКА 751</t>
  </si>
  <si>
    <t>Ростовская область, г.о. город Шахты, г Шахты, ул Садовая, 12</t>
  </si>
  <si>
    <t>ПЯТЕРОЧКА 5688</t>
  </si>
  <si>
    <t>Ростовская область, Константиновский м.р-н, г.п. Константиновское, г Константиновск, ул 24 Гвардейской Дивизии, 10-в</t>
  </si>
  <si>
    <t>ПЯТЕРОЧКА 5639</t>
  </si>
  <si>
    <t>Ростовская область, г.о. город Ростов-на-Дону, г Ростов-на-Дону, ул Текучева, 246</t>
  </si>
  <si>
    <t>ПЯТЕРОЧКА 4078</t>
  </si>
  <si>
    <t>Ростовская область, г.о. город Зверево, г Зверево, ул 47 Гвардейской Дивизии, 6а 6А</t>
  </si>
  <si>
    <t>ПЕРЕКРЕСТОК СТАЧКИ</t>
  </si>
  <si>
    <t>Ростовская область, г.о. город Ростов-на-Дону, г Ростов-на-Дону, пр-кт Стачки, 25</t>
  </si>
  <si>
    <t>ПЯТЕРОЧКА 5441</t>
  </si>
  <si>
    <t>Ростовская область, г.о. город Ростов-на-Дону, г Ростов-на-Дону, ул Жмайлова, 21а</t>
  </si>
  <si>
    <t>ПЯТЕРОЧКА 5379</t>
  </si>
  <si>
    <t>Ростовская область, г.о. город Таганрог, г Таганрог, ул Чехова, 98А</t>
  </si>
  <si>
    <t>ПЯТЕРОЧКА 5760</t>
  </si>
  <si>
    <t>Ростовская область, г.о. город Ростов-на-Дону, г Ростов-на-Дону, пр-кт Стачки, 37</t>
  </si>
  <si>
    <t>ПЯТЕРОЧКА 4747</t>
  </si>
  <si>
    <t>Ростовская область, г.о. город Шахты, г Шахты, пер Енисейский, 18д 18Д</t>
  </si>
  <si>
    <t>ПЯТЕРОЧКА 5973</t>
  </si>
  <si>
    <t>Ростовская область, г.о. город Волгодонск, г Волгодонск, ул Черникова, 1в</t>
  </si>
  <si>
    <t>ПЯТЕРОЧКА 718</t>
  </si>
  <si>
    <t>Ростовская область, г.о. город Батайск, г Батайск, ул Коммунистическая, 195-а</t>
  </si>
  <si>
    <t>ПЯТЕРОЧКА 719</t>
  </si>
  <si>
    <t>Ростовская область, г.о. город Батайск, г Батайск, ул Тельмана, 2-б</t>
  </si>
  <si>
    <t>ПЯТЕРОЧКА 6125</t>
  </si>
  <si>
    <t>Ростовская область, г.о. город Волгодонск, г Волгодонск, ул Маршала Кошевого, 52</t>
  </si>
  <si>
    <t>ПЯТЕРОЧКА 6106</t>
  </si>
  <si>
    <t>Ростовская область, г.о. город Ростов-на-Дону, г Ростов-на-Дону, ул Максима Горького, 189/82</t>
  </si>
  <si>
    <t>ПЯТЕРОЧКА 5334</t>
  </si>
  <si>
    <t>Ростовская область, г.о. город Ростов-на-Дону, г Ростов-на-Дону, ул Уланская, 8</t>
  </si>
  <si>
    <t>ПЯТЕРОЧКА 6158</t>
  </si>
  <si>
    <t>Ростовская область, г.о. город Новочеркасск, г Новочеркасск, пр-кт Баклановский, 105Б</t>
  </si>
  <si>
    <t>ПЯТЕРОЧКА 6211</t>
  </si>
  <si>
    <t>Ростовская область, г.о. город Ростов-на-Дону, г Ростов-на-Дону, ул Тружеников, 11</t>
  </si>
  <si>
    <t>ПЯТЕРОЧКА 4228</t>
  </si>
  <si>
    <t>Ростовская область, г.о. город Каменск-Шахтинский, г Каменск-Шахтинский, ул Ворошилова, 139б</t>
  </si>
  <si>
    <t>ПЯТЕРОЧКА 4258</t>
  </si>
  <si>
    <t>Ростовская область, Матвеево-Курганский м.р-н, с.п. Матвеево-Курганское, п Матвеев Курган, ул Комсомольская, 92г</t>
  </si>
  <si>
    <t>ПЯТЕРОЧКА 5736</t>
  </si>
  <si>
    <t>Ростовская область, г.о. город Ростов-на-Дону, г Ростов-на-Дону, пр-кт 40-летия Победы, 290</t>
  </si>
  <si>
    <t>ПЯТЕРОЧКА 6176</t>
  </si>
  <si>
    <t>Ростовская область, г.о. город Каменск-Шахтинский, г Каменск-Шахтинский, ул Ворошилова, 16Б</t>
  </si>
  <si>
    <t>ПЯТЕРОЧКА 4617</t>
  </si>
  <si>
    <t>Ростовская область, г.о. город Волгодонск, г Волгодонск, ул К.Маркса, 12а</t>
  </si>
  <si>
    <t>ПЯТЕРОЧКА 6105</t>
  </si>
  <si>
    <t>Ростовская область, г.о. город Волгодонск, г Волгодонск, ул Энтузиастов, 25г</t>
  </si>
  <si>
    <t>ПЯТЕРОЧКА 6357</t>
  </si>
  <si>
    <t>Ростовская область, г.о. город Волгодонск, г Волгодонск, ул Ленина, 88</t>
  </si>
  <si>
    <t>ПЯТЕРОЧКА 6290</t>
  </si>
  <si>
    <t>Ростовская область, г.о. город Ростов-на-Дону, г Ростов-на-Дону, пр-кт Стачки, 158</t>
  </si>
  <si>
    <t>ПЯТЕРОЧКА 6372</t>
  </si>
  <si>
    <t>Ростовская область, г.о. город Ростов-на-Дону, г Ростов-на-Дону, ул Волкова, 10</t>
  </si>
  <si>
    <t>ПЯТЕРОЧКА 6323</t>
  </si>
  <si>
    <t>Ростовская область, г.о. город Ростов-на-Дону, г Ростов-на-Дону, ул Спартаковская, 26/61 26/61</t>
  </si>
  <si>
    <t>ПЯТЕРОЧКА 6344</t>
  </si>
  <si>
    <t>Ростовская область, г.о. город Ростов-на-Дону, г Ростов-на-Дону, пр-кт Шолохова, 128</t>
  </si>
  <si>
    <t>ПЯТЕРОЧКА 6347</t>
  </si>
  <si>
    <t>Ростовская область, Верхнедонской м.р-н, с.п. Казанское, ст-ца Казанская, ул Советская, 53</t>
  </si>
  <si>
    <t>ПЯТЕРОЧКА 6547</t>
  </si>
  <si>
    <t>Ростовская область, г.о. город Ростов-на-Дону, г Ростов-на-Дону, пр-кт Соколова, 72</t>
  </si>
  <si>
    <t>ПЯТЕРОЧКА 6490</t>
  </si>
  <si>
    <t>Ростовская область, г.о. город Ростов-на-Дону, г Ростов-на-Дону, пр-кт Ворошиловский, 12</t>
  </si>
  <si>
    <t>ПЯТЕРОЧКА 5495</t>
  </si>
  <si>
    <t>Ростовская область, Целинский м.р-н, с.п. Целинское, п Целина, ул 7-я линия, 50</t>
  </si>
  <si>
    <t>ПЯТЕРОЧКА 4934</t>
  </si>
  <si>
    <t>Ростовская область, г.о. город Ростов-на-Дону, г Ростов-на-Дону, ул 2-я Краснодарская, 145</t>
  </si>
  <si>
    <t>ПЯТЕРОЧКА 6637</t>
  </si>
  <si>
    <t>Ростовская область, г.о. город Азов, г Азов, пер Социалистический, 53</t>
  </si>
  <si>
    <t>ПЯТЕРОЧКА 6622</t>
  </si>
  <si>
    <t>Ростовская область, Песчанокопский м.р-н, с.п. Песчанокопское, с Песчанокопское, ул Суворова, 27</t>
  </si>
  <si>
    <t>ПЯТЕРОЧКА 6683</t>
  </si>
  <si>
    <t>Ростовская область, г.о. город Волгодонск, г Волгодонск, ул Морская, 100а</t>
  </si>
  <si>
    <t>ПЯТЕРОЧКА 6726</t>
  </si>
  <si>
    <t>Ростовская область, г.о. город Ростов-на-Дону, г Ростов-на-Дону, ул Тружеников, 80</t>
  </si>
  <si>
    <t>ПЯТЕРОЧКА 6471</t>
  </si>
  <si>
    <t>Ростовская область, г.о. город Батайск, г Батайск, ул Орджоникидзе, 1</t>
  </si>
  <si>
    <t>ПЯТЕРОЧКА 6529</t>
  </si>
  <si>
    <t>Ростовская область, г.о. город Ростов-на-Дону, г Ростов-на-Дону, ул Магнитогорская, 1а/25</t>
  </si>
  <si>
    <t>ПЯТЕРОЧКА 5738</t>
  </si>
  <si>
    <t>Ростовская область, Азовский м.р-н, с.п. Кулешовское, с Кулешовка, пл Гагарина, 16А</t>
  </si>
  <si>
    <t>ПЯТЕРОЧКА 4723</t>
  </si>
  <si>
    <t>Ростовская область, г.о. город Ростов-на-Дону, г Ростов-на-Дону, ул Сарьяна, 83/17 83/17</t>
  </si>
  <si>
    <t>ПЯТЕРОЧКА 6647</t>
  </si>
  <si>
    <t>Ростовская область, г.о. город Батайск, г Батайск, ул Огородная, 74А</t>
  </si>
  <si>
    <t>ПЯТЕРОЧКА 6719</t>
  </si>
  <si>
    <t>Ростовская область, Шолоховский м.р-н, с.п. Вешенское, ст-ца Вешенская, ул Калинина, 167Г</t>
  </si>
  <si>
    <t>ПЯТЕРОЧКА 4902</t>
  </si>
  <si>
    <t>Ростовская область, Белокалитвинский м.р-н, г.п. Белокалитвинское, г Белая Калитва, ул Московская, 47</t>
  </si>
  <si>
    <t>ПЯТЕРОЧКА 6301</t>
  </si>
  <si>
    <t>Ростовская область, Обливский м.р-н, с.п. Обливское, ст-ца Обливская, ул Ленина, 2б</t>
  </si>
  <si>
    <t>ПЯТЕРОЧКА 6958</t>
  </si>
  <si>
    <t>Ростовская область, Октябрьский м.р-н, г.п. Каменоломненское, рп Каменоломни, пер Садовый, 19 19А, а</t>
  </si>
  <si>
    <t>ПЯТЕРОЧКА 6974</t>
  </si>
  <si>
    <t>Ростовская область, г.о. город Донецк, г Донецк, ул Максима Горького, 63В</t>
  </si>
  <si>
    <t>ПЯТЕРОЧКА 7055</t>
  </si>
  <si>
    <t>Ростовская область, г.о. город Азов, г Азов, ул Ленина, 72</t>
  </si>
  <si>
    <t>ПЕРЕКРЕСТОК АЛЬЯНС</t>
  </si>
  <si>
    <t>Ростовская область, г.о. город Ростов-на-Дону, г Ростов-на-Дону, ул Красноармейская, 133/117</t>
  </si>
  <si>
    <t>ПЯТЕРОЧКА 6440</t>
  </si>
  <si>
    <t>Ростовская область, Морозовский м.р-н, г.п. Морозовское, г Морозовск, ул Парижской Коммуны, 6-8 6-8</t>
  </si>
  <si>
    <t>ПЯТЕРОЧКА 7153</t>
  </si>
  <si>
    <t>Ростовская область, г.о. город Волгодонск, г Волгодонск, ул Пионерская, 82</t>
  </si>
  <si>
    <t>ПЯТЕРОЧКА 6939</t>
  </si>
  <si>
    <t>Ростовская область, г.о. город Батайск, г Батайск, ул М.Горького, 582Б</t>
  </si>
  <si>
    <t>ПЯТЕРОЧКА 4131</t>
  </si>
  <si>
    <t>Ростовская область, г.о. город Новошахтинск, г Новошахтинск, ул Рабоче-Крестьянская, 50</t>
  </si>
  <si>
    <t>ПЯТЕРОЧКА 7183А</t>
  </si>
  <si>
    <t>Ростовская область, г.о. город Ростов-на-Дону, г Ростов-на-Дону, пр-кт Королева, 22Г</t>
  </si>
  <si>
    <t>ПЯТЕРОЧКА 7169</t>
  </si>
  <si>
    <t>Ростовская область, г.о. город Донецк, г Донецк, пр-кт Мира, 142</t>
  </si>
  <si>
    <t>Ростовская область, г.о. город Таганрог, г Таганрог, ул Москатова, 4</t>
  </si>
  <si>
    <t>ПЯТЕРОЧКА 1901</t>
  </si>
  <si>
    <t>Ростовская область, Белокалитвинский м.р-н, г.п. Белокалитвинское, г Белая Калитва, ул Энгельса, 94 б/н</t>
  </si>
  <si>
    <t>ПЯТЕРОЧКА 7253</t>
  </si>
  <si>
    <t>Ростовская область, г.о. город Каменск-Шахтинский, г Каменск-Шахтинский, ул Советская, 80 80</t>
  </si>
  <si>
    <t>ПЯТЕРОЧКА 6779</t>
  </si>
  <si>
    <t>Ростовская область, Пролетарский м.р-н, г.п. Пролетарское, г Пролетарск, ул Пионерская, 107</t>
  </si>
  <si>
    <t>ПЯТЕРОЧКА 7398</t>
  </si>
  <si>
    <t>Ростовская область, г.о. город Ростов-на-Дону, г Ростов-на-Дону, ул Шеболдаева, 95а/2</t>
  </si>
  <si>
    <t>ПЯТЕРОЧКА 7467</t>
  </si>
  <si>
    <t>Ростовская область, г.о. город Ростов-на-Дону, г Ростов-на-Дону, ул Зорге, 64б</t>
  </si>
  <si>
    <t>ПЯТЕРОЧКА 6445</t>
  </si>
  <si>
    <t>Ростовская область, Милютинский м.р-н, с.п. Милютинское, ст-ца Милютинская, ул Октябрьская, 50</t>
  </si>
  <si>
    <t>ПЯТЕРОЧКА 4979</t>
  </si>
  <si>
    <t>Ростовская область, г.о. город Ростов-на-Дону, г Ростов-на-Дону, пр-кт Кировский, 86/178</t>
  </si>
  <si>
    <t>ПЯТЕРОЧКА 713</t>
  </si>
  <si>
    <t>Ростовская область, г.о. город Ростов-на-Дону, г Ростов-на-Дону, ул 2-я Краснодарская, 78/3</t>
  </si>
  <si>
    <t>ПЯТЕРОЧКА 1276</t>
  </si>
  <si>
    <t>Ростовская область, г.о. город Ростов-на-Дону, г Ростов-на-Дону, пр-кт Буденновский, 80</t>
  </si>
  <si>
    <t>ПЯТЕРОЧКА 724</t>
  </si>
  <si>
    <t>Ростовская область, г.о. город Ростов-на-Дону, г Ростов-на-Дону, пр-кт Королева, 14</t>
  </si>
  <si>
    <t>ПЯТЕРОЧКА 725</t>
  </si>
  <si>
    <t>Ростовская область, г.о. город Ростов-на-Дону, г Ростов-на-Дону, пр-кт Королева, 29</t>
  </si>
  <si>
    <t>ПЯТЕРОЧКА 714</t>
  </si>
  <si>
    <t>Ростовская область, г.о. город Ростов-на-Дону, г Ростов-на-Дону, пр-кт Буденновский, 104</t>
  </si>
  <si>
    <t>ПЯТЕРОЧКА 1891</t>
  </si>
  <si>
    <t>Ростовская область, г.о. город Ростов-на-Дону, г Ростов-на-Дону, пр-кт Сельмаш, 98/11</t>
  </si>
  <si>
    <t>ПЯТЕРОЧКА 760</t>
  </si>
  <si>
    <t>Ростовская область, г.о. город Ростов-на-Дону, г Ростов-на-Дону, ул Ченцова, 95/27</t>
  </si>
  <si>
    <t>ПЯТЕРОЧКА 1273</t>
  </si>
  <si>
    <t>Ростовская область, г.о. город Ростов-на-Дону, г Ростов-на-Дону, ул Селиванова, 33/1</t>
  </si>
  <si>
    <t>ПЯТЕРОЧКА 742</t>
  </si>
  <si>
    <t>Ростовская область, г.о. город Ростов-на-Дону, г Ростов-на-Дону, ул Еременко, 58/11</t>
  </si>
  <si>
    <t>ПЯТЕРОЧКА 7381</t>
  </si>
  <si>
    <t>Ростовская область, г.о. город Волгодонск, г Волгодонск, ул Гагарина, 24</t>
  </si>
  <si>
    <t>ПЯТЕРОЧКА 1335</t>
  </si>
  <si>
    <t>Ростовская область, г.о. город Ростов-на-Дону, г Ростов-на-Дону, ул Мечникова, 47</t>
  </si>
  <si>
    <t>ПЯТЕРОЧКА 7625</t>
  </si>
  <si>
    <t>Ростовская область, Мясниковский м.р-н, с.п. Краснокрымское, х Ленинакан, ул Тупиковая, 1</t>
  </si>
  <si>
    <t>ПЯТЕРОЧКА 7804</t>
  </si>
  <si>
    <t>Ростовская область, г.о. город Таганрог, г Таганрог, ул 1-я Котельная, 73-А</t>
  </si>
  <si>
    <t>ПЯТЕРОЧКА 7626</t>
  </si>
  <si>
    <t>Ростовская область, г.о. город Таганрог, г Таганрог, ул Бакинская/Нижняя Линия, 2А/12 2А/12</t>
  </si>
  <si>
    <t>ПЯТЕРОЧКА 6436</t>
  </si>
  <si>
    <t>Ростовская область, г.о. город Батайск, г Батайск, ул Северная, 4 4</t>
  </si>
  <si>
    <t>ПЯТЕРОЧКА 7503</t>
  </si>
  <si>
    <t>Ростовская область, Кашарский м.р-н, с.п. Кашарское, сл Кашары, ул Комсомольская, 41</t>
  </si>
  <si>
    <t>ПЯТЕРОЧКА 7871</t>
  </si>
  <si>
    <t>Ростовская область, г.о. город Ростов-на-Дону, г Ростов-на-Дону, пр-кт 40-летия Победы, 73/3</t>
  </si>
  <si>
    <t>ПЯТЕРОЧКА 6894</t>
  </si>
  <si>
    <t>Ростовская область, г.о. город Батайск, г Батайск, ул Куйбышева, 164Б</t>
  </si>
  <si>
    <t>ПЯТЕРОЧКА 6295</t>
  </si>
  <si>
    <t>Ростовская область, г.о. город Азов, г Азов, проезд Объездной, 14Б 14Б</t>
  </si>
  <si>
    <t>ПЯТЕРОЧКА 8062</t>
  </si>
  <si>
    <t>Ростовская область, г.о. город Таганрог, г Таганрог, пер Береговой, 17/17 17/17</t>
  </si>
  <si>
    <t>ПЯТЕРОЧКА 6885</t>
  </si>
  <si>
    <t>Ростовская область, г.о. город Волгодонск, г Волгодонск, пр-кт Лазоревый, 30</t>
  </si>
  <si>
    <t>ПЯТЕРОЧКА 8407</t>
  </si>
  <si>
    <t>Ростовская область, Аксайский м.р-н, с.п. Ольгинское, ст-ца Ольгинская, ул Ленина, 1В 1В</t>
  </si>
  <si>
    <t>ПЯТЕРОЧКА 6867</t>
  </si>
  <si>
    <t>Ростовская область, Кагальницкий м.р-н, с.п. Новобатайское, с Новобатайск, ул Ленина, 72</t>
  </si>
  <si>
    <t>ПЯТЕРОЧКА 8159</t>
  </si>
  <si>
    <t>Ростовская область, г.о. город Ростов-на-Дону, г Ростов-на-Дону, пр-кт 40-летия Победы, 101</t>
  </si>
  <si>
    <t>ПЯТЕРОЧКА 7881</t>
  </si>
  <si>
    <t>Ростовская область, г.о. город Таганрог, г Таганрог, ул Транспортная, 131</t>
  </si>
  <si>
    <t>ПЯТЕРОЧКА 6952</t>
  </si>
  <si>
    <t>Ростовская область, Неклиновский м.р-н, с.п. Новобессергеневское, п Комаровка, ул Свердлова, 2б</t>
  </si>
  <si>
    <t>ПЯТЕРОЧКА 4044</t>
  </si>
  <si>
    <t>Ростовская область, г.о. город Новошахтинск, г Новошахтинск, пр-кт Ленина, 51а</t>
  </si>
  <si>
    <t>ПЯТЕРОЧКА 729</t>
  </si>
  <si>
    <t>Ростовская область, г.о. город Шахты, г Шахты, ул Пушкина, 29а</t>
  </si>
  <si>
    <t>ПЯТЕРОЧКА 7212</t>
  </si>
  <si>
    <t>Ростовская область, г.о. город Гуково, г Гуково, ул Крупской, 49</t>
  </si>
  <si>
    <t>ПЯТЕРОЧКА 8482</t>
  </si>
  <si>
    <t>Ростовская область, г.о. город Ростов-на-Дону, г Ростов-на-Дону, ул Мадояна, 90/94 90/94</t>
  </si>
  <si>
    <t>ПЯТЕРОЧКА 7629</t>
  </si>
  <si>
    <t>Ростовская область, Белокалитвинский м.р-н, г.п. Белокалитвинское, г Белая Калитва, ул Энгельса, 39б</t>
  </si>
  <si>
    <t>ПЯТЕРОЧКА 7633</t>
  </si>
  <si>
    <t>Ростовская область, г.о. город Новошахтинск, г Новошахтинск, ул Радио, 17б</t>
  </si>
  <si>
    <t>ПЯТЕРОЧКА 8084</t>
  </si>
  <si>
    <t>Ростовская область, г.о. город Каменск-Шахтинский, г Каменск-Шахтинский, ул Московская, 44А</t>
  </si>
  <si>
    <t>ПЯТЕРОЧКА 8515</t>
  </si>
  <si>
    <t>Ростовская область, г.о. город Волгодонск, г Волгодонск, ш Октябрьское, 36</t>
  </si>
  <si>
    <t>ПЯТЕРОЧКА 8589</t>
  </si>
  <si>
    <t>Ростовская область, г.о. город Шахты, г Шахты, ул Ленина, 184а</t>
  </si>
  <si>
    <t>ПЯТЕРОЧКА 8688</t>
  </si>
  <si>
    <t>Ростовская область, Красносулинский м.р-н, г.п. Красносулинское, г Красный Сулин, ул Ленина, 26А 26А</t>
  </si>
  <si>
    <t>ПЯТЕРОЧКА 8419</t>
  </si>
  <si>
    <t>Ростовская область, Миллеровский м.р-н, г.п. Миллеровское, г Миллерово, ул Седова, 16</t>
  </si>
  <si>
    <t>ПЯТЕРОЧКА 8621</t>
  </si>
  <si>
    <t>Ростовская область, г.о. город Ростов-на-Дону, г Ростов-на-Дону, пр-кт Буденновский, 42/50</t>
  </si>
  <si>
    <t>ПЯТЕРОЧКА 8943</t>
  </si>
  <si>
    <t>Ростовская область, г.о. город Ростов-на-Дону, г Ростов-на-Дону, ул Варфоломеева, 87-89</t>
  </si>
  <si>
    <t>ПЯТЕРОЧКА 8357</t>
  </si>
  <si>
    <t>Ростовская область, г.о. город Ростов-на-Дону, г Ростов-на-Дону, пр-кт Шолохова, 12</t>
  </si>
  <si>
    <t>ПЯТЕРОЧКА 8982</t>
  </si>
  <si>
    <t>Ростовская область, г.о. город Таганрог, г Таганрог, пер Сенной, 5/1 5/1</t>
  </si>
  <si>
    <t>ПЯТЕРОЧКА 7568</t>
  </si>
  <si>
    <t>Ростовская область, Белокалитвинский м.р-н, г.п. Белокалитвинское, г Белая Калитва, ул Поселок Стандартный, 20 20</t>
  </si>
  <si>
    <t>МАГАЗИН У ДОМА</t>
  </si>
  <si>
    <t>Ростовская область, Целинский м.р-н, с.п. Михайловское, с Михайловка, ул Молодежная, 15А 15А</t>
  </si>
  <si>
    <t>Ростовская область, г.о. город Таганрог, г Таганрог, пер Гоголевский, 34</t>
  </si>
  <si>
    <t>ПЯТЕРОЧКА 8690</t>
  </si>
  <si>
    <t>Ростовская область, Миллеровский м.р-н, г.п. Миллеровское, г Миллерово, ул 20 лет РККА, 34</t>
  </si>
  <si>
    <t>ПЯТЕРОЧКА 7693</t>
  </si>
  <si>
    <t>Ростовская область, г.о. город Ростов-на-Дону, г Ростов-на-Дону, ул Портовая, дом 480</t>
  </si>
  <si>
    <t>ПЯТЕРОЧКА 10036</t>
  </si>
  <si>
    <t>Ростовская область, Белокалитвинский м.р-н, г.п. Белокалитвинское, г Белая Калитва, ул Машиностроителей, 24 24</t>
  </si>
  <si>
    <t>ПЯТЕРОЧКА 7922</t>
  </si>
  <si>
    <t>Ростовская область, г.о. город Шахты, г Шахты, пр-кт Ленинского Комсомола, 1-В 1В</t>
  </si>
  <si>
    <t>ПЯТЕРОЧКА 7737</t>
  </si>
  <si>
    <t>Ростовская область, г.о. город Шахты, г Шахты, ул Мировая Коммуна, 3б 3Б</t>
  </si>
  <si>
    <t>ПЯТЕРОЧКА 8367</t>
  </si>
  <si>
    <t>Ростовская область, г.о. город Новочеркасск, г Новочеркасск, ул Степная, 103/2</t>
  </si>
  <si>
    <t>ПЯТЕРОЧКА 7695</t>
  </si>
  <si>
    <t>Ростовская область, г.о. город Ростов-на-Дону, г Ростов-на-Дону, ул Самшитовая, 5</t>
  </si>
  <si>
    <t>ПЯТЕРОЧКА 10082</t>
  </si>
  <si>
    <t>Ростовская область, г.о. город Ростов-на-Дону, г Ростов-на-Дону, ул Петренко, 10</t>
  </si>
  <si>
    <t>ПЯТЕРОЧКА 6863</t>
  </si>
  <si>
    <t>Ростовская область, г.о. город Волгодонск, г Волгодонск, ул 50 лет СССР, 4а</t>
  </si>
  <si>
    <t>ПЯТЕРОЧКА 8231</t>
  </si>
  <si>
    <t>Ростовская область, Волгодонской м.р-н, с.п. Романовское, ст-ца Романовская, ул Тюхова, 71а</t>
  </si>
  <si>
    <t>ПЯТЕРОЧКА 10074</t>
  </si>
  <si>
    <t>Ростовская область, г.о. город Ростов-на-Дону, г Ростов-на-Дону, ул Малиновского, 76б/87а</t>
  </si>
  <si>
    <t>ПЯТЕРОЧКА 8137</t>
  </si>
  <si>
    <t>Ростовская область, г.о. город Ростов-на-Дону, г Ростов-на-Дону, ул Карпатская, 1/65</t>
  </si>
  <si>
    <t>ПЯТЕРОЧКА 8868</t>
  </si>
  <si>
    <t>Ростовская область, г.о. город Батайск, г Батайск, ул Гастелло, 1/147</t>
  </si>
  <si>
    <t>ПЯТЕРОЧКА 10063</t>
  </si>
  <si>
    <t>Ростовская область, г.о. город Новочеркасск, г Новочеркасск, ул Каштанова, 23</t>
  </si>
  <si>
    <t>ПЯТЕРОЧКА 7648</t>
  </si>
  <si>
    <t>Ростовская область, г.о. город Шахты, г Шахты, ул Достоевского, 78-Б</t>
  </si>
  <si>
    <t>ПЯТЕРОЧКА 10139</t>
  </si>
  <si>
    <t>Ростовская область, Белокалитвинский м.р-н, с.п. Коксовское, п Коксовый, ул Базарная, 8</t>
  </si>
  <si>
    <t>ПЯТЕРОЧКА 10095</t>
  </si>
  <si>
    <t>Ростовская область, Багаевский м.р-н, с.п. Багаевское, ст-ца Багаевская, ул Семашко, 136А</t>
  </si>
  <si>
    <t>ПЯТЕРОЧКА 10153</t>
  </si>
  <si>
    <t>Ростовская область, г.о. город Таганрог, г Таганрог, ул Чехова, 363</t>
  </si>
  <si>
    <t>ПЯТЕРОЧКА 8318</t>
  </si>
  <si>
    <t>Ростовская область, Ремонтненский м.р-н, с.п. Ремонтненское, с Ремонтное, ул Дзержинского, 84а 84А</t>
  </si>
  <si>
    <t>ПЕРЕКРЕСТОК (ЗАПАДНЫЙ)</t>
  </si>
  <si>
    <t>Ростовская область, г.о. город Ростов-на-Дону, г Ростов-на-Дону, пр-кт Коммунистический, 32</t>
  </si>
  <si>
    <t>ПЯТЕРОЧКА 10275</t>
  </si>
  <si>
    <t>Ростовская область, г.о. город Новочеркасск, г Новочеркасск, пр-кт Баклановский, 60</t>
  </si>
  <si>
    <t>ПЯТЕРОЧКА 10303</t>
  </si>
  <si>
    <t>Ростовская область, г.о. город Ростов-на-Дону, г Ростов-на-Дону, ул Буйнакская, 3/54</t>
  </si>
  <si>
    <t>ПЯТЕРОЧКА 10293</t>
  </si>
  <si>
    <t>Ростовская область, Багаевский м.р-н, с.п. Багаевское, ст-ца Багаевская, ул Московская, 45</t>
  </si>
  <si>
    <t>ПЯТЕРОЧКА 10294</t>
  </si>
  <si>
    <t>Ростовская область, г.о. город Волгодонск, г Волгодонск, пр-кт Курчатова, 33</t>
  </si>
  <si>
    <t>ПЯТЕРОЧКА 8531</t>
  </si>
  <si>
    <t>Ростовская область, г.о. город Ростов-на-Дону, г Ростов-на-Дону, пер Черепичный, 12</t>
  </si>
  <si>
    <t>ПЯТЕРОЧКА 9072</t>
  </si>
  <si>
    <t>Ростовская область, Матвеево-Курганский м.р-н, с.п. Матвеево-Курганское, п Матвеев Курган, ул Таганрогская, 32 32</t>
  </si>
  <si>
    <t>ПЯТЕРОЧКА 10220</t>
  </si>
  <si>
    <t>Ростовская область, г.о. город Ростов-на-Дону, г Ростов-на-Дону, ул 1-я Майская, 20/7</t>
  </si>
  <si>
    <t>ПЯТЕРОЧКА 8787</t>
  </si>
  <si>
    <t>Ростовская область, г.о. город Волгодонск, г Волгодонск, ул Молодежная, 18</t>
  </si>
  <si>
    <t>ПЯТЕРОЧКА 10216</t>
  </si>
  <si>
    <t>Ростовская область, Константиновский м.р-н, г.п. Константиновское, г Константиновск, ул Карташова, 53</t>
  </si>
  <si>
    <t>ПЯТЕРОЧКА 10068</t>
  </si>
  <si>
    <t>Ростовская область, Миллеровский м.р-н, г.п. Миллеровское, г Миллерово, пер Средний, 52</t>
  </si>
  <si>
    <t>ПЯТЕРОЧКА 10462</t>
  </si>
  <si>
    <t>Ростовская область, г.о. город Ростов-на-Дону, г Ростов-на-Дону, ул Дачная, 103</t>
  </si>
  <si>
    <t>ПЯТЕРОЧКА 10445</t>
  </si>
  <si>
    <t>Ростовская область, Каменский м.р-н, г.п. Глубокинское, рп Глубокий, ул Артема, 221</t>
  </si>
  <si>
    <t>ПЯТЕРОЧКА 5466</t>
  </si>
  <si>
    <t>Ростовская область, г.о. город Волгодонск, г Волгодонск, ул М.Горького, 130</t>
  </si>
  <si>
    <t>ПЯТЕРОЧКА 10337</t>
  </si>
  <si>
    <t>Ростовская область, г.о. город Ростов-на-Дону, г Ростов-на-Дону, ул Евдокимова, 102Б</t>
  </si>
  <si>
    <t>ПЯТЕРОЧКА 10441</t>
  </si>
  <si>
    <t>Ростовская область, г.о. город Каменск-Шахтинский, г Каменск-Шахтинский, мкр 60 лет Октября, 2</t>
  </si>
  <si>
    <t>ПЯТЕРОЧКА 10514</t>
  </si>
  <si>
    <t>Ростовская область, Миллеровский м.р-н, с.п. Мальчевское, ст-ца Мальчевская, ул Ленина, 26 26</t>
  </si>
  <si>
    <t>ПЯТЕРОЧКА 8144</t>
  </si>
  <si>
    <t>Ростовская область, Аксайский м.р-н, г.п. Аксайское, г Аксай, ул Советская, 3А</t>
  </si>
  <si>
    <t>ПЯТЕРОЧКА 7164</t>
  </si>
  <si>
    <t>Ростовская область, г.о. город Ростов-на-Дону, г Ростов-на-Дону, ул Максима Горького, 242</t>
  </si>
  <si>
    <t>ПЯТЕРОЧКА 7809</t>
  </si>
  <si>
    <t>Ростовская область, г.о. город Ростов-на-Дону, г Ростов-на-Дону, пер Суздальский, 15</t>
  </si>
  <si>
    <t>ПЯТЕРОЧКА 10585</t>
  </si>
  <si>
    <t>Ростовская область, г.о. город Новошахтинск, г Новошахтинск, ул Молодогвардейцев, 24-Б/3-А 24-Б/3-А</t>
  </si>
  <si>
    <t>ПЯТЕРОЧКА 1905</t>
  </si>
  <si>
    <t>Ростовская область, г.о. город Новошахтинск, г Новошахтинск, ул Харьковская, 74</t>
  </si>
  <si>
    <t>ПЯТЕРОЧКА 8400</t>
  </si>
  <si>
    <t>Ростовская область, Усть-Донецкий м.р-н, г.п. Усть-Донецкое, рп Усть-Донецкий, ул Ленина, 17б</t>
  </si>
  <si>
    <t>ПЯТЕРОЧКА 10449</t>
  </si>
  <si>
    <t>Ростовская область, г.о. город Каменск-Шахтинский, г Каменск-Шахтинский, пр-кт Карла Маркса, 20</t>
  </si>
  <si>
    <t>ПЯТЕРОЧКА 10875</t>
  </si>
  <si>
    <t>Ростовская область, г.о. город Таганрог, г Таганрог, ул Пальмиро Тольятти, 32</t>
  </si>
  <si>
    <t>ПЯТЕРОЧКА 10661</t>
  </si>
  <si>
    <t>Ростовская область, г.о. город Новошахтинск, г Новошахтинск, ул Крупской, 1Б</t>
  </si>
  <si>
    <t>ПЯТЕРОЧКА 10940</t>
  </si>
  <si>
    <t>Ростовская область, г.о. город Волгодонск, г Волгодонск, пер Западный, 4Б</t>
  </si>
  <si>
    <t>ПЯТЕРОЧКА 10552</t>
  </si>
  <si>
    <t>Ростовская область, г.о. город Ростов-на-Дону, г Ростов-на-Дону, ул Зорге, 13</t>
  </si>
  <si>
    <t>ПЯТЕРОЧКА 11335</t>
  </si>
  <si>
    <t>Ростовская область, г.о. город Каменск-Шахтинский, г Каменск-Шахтинский, ул Народная, 48</t>
  </si>
  <si>
    <t>ПЯТЕРОЧКА 11338</t>
  </si>
  <si>
    <t>Ростовская область, г.о. город Ростов-на-Дону, г Ростов-на-Дону, пр-кт 40-летия Победы, 312/3</t>
  </si>
  <si>
    <t>ПЯТЕРОЧКА 8368</t>
  </si>
  <si>
    <t>Ростовская область, г.о. город Батайск, г Батайск, ул М.Горького, 635А</t>
  </si>
  <si>
    <t>ПЯТЕРОЧКА 10991</t>
  </si>
  <si>
    <t>Ростовская область, г.о. город Гуково, г Гуково, ул Комсомольская, 85а</t>
  </si>
  <si>
    <t>ПЯТЕРОЧКА 11337</t>
  </si>
  <si>
    <t>Ростовская область, г.о. город Новочеркасск, г Новочеркасск, пер Кривопустенко, 14</t>
  </si>
  <si>
    <t>ПЯТЕРОЧКА 10716</t>
  </si>
  <si>
    <t>Ростовская область, Цимлянский м.р-н, с.п. Красноярское, ст-ца Красноярская, ул Победы, 103</t>
  </si>
  <si>
    <t>ПЯТЕРОЧКА 10992</t>
  </si>
  <si>
    <t>Ростовская область, г.о. город Волгодонск, г Волгодонск, ул Пионерская, 140а</t>
  </si>
  <si>
    <t>ПЯТЕРОЧКА 11319</t>
  </si>
  <si>
    <t>Ростовская область, Мясниковский м.р-н, с.п. Чалтырское, с Чалтырь, ул Новостроек, 10 10</t>
  </si>
  <si>
    <t>ПЯТЕРОЧКА 10339</t>
  </si>
  <si>
    <t>Ростовская область, Аксайский м.р-н, г.п. Аксайское, г Аксай, пр-кт Ленина, 30</t>
  </si>
  <si>
    <t>ПЯТЕРОЧКА 11633</t>
  </si>
  <si>
    <t>Ростовская область, г.о. город Азов, г Азов, ул Московская, 137А</t>
  </si>
  <si>
    <t>ПЯТЕРОЧКА 11720</t>
  </si>
  <si>
    <t>Ростовская область, Аксайский м.р-н, г.п. Аксайское, г Аксай, ул Садовая, 14Б</t>
  </si>
  <si>
    <t>ПЯТЕРОЧКА 10069</t>
  </si>
  <si>
    <t>Ростовская область, Семикаракорский м.р-н, г.п. Семикаракорское, г Семикаракорск, пр-кт Атаманский, 130</t>
  </si>
  <si>
    <t>ПЯТЕРОЧКА 10364</t>
  </si>
  <si>
    <t>Ростовская область, Неклиновский м.р-н, с.п. Троицкое, с Троицкое, ул Ленина, 81 а 81 а</t>
  </si>
  <si>
    <t>ПЯТЕРОЧКА 11850</t>
  </si>
  <si>
    <t>Ростовская область, г.о. город Ростов-на-Дону, г Ростов-на-Дону, ул 2-я Баррикадная, 4 к.1-7 21 4 к.1-7 21</t>
  </si>
  <si>
    <t>ПЕРЕКРЕСТОК АСТОР-ПЛАЗ</t>
  </si>
  <si>
    <t>Ростовская область, г.о. город Ростов-на-Дону, г Ростов-на-Дону, пр-кт Буденновский, д 49</t>
  </si>
  <si>
    <t>ПЯТЕРОЧКА 11746</t>
  </si>
  <si>
    <t>Ростовская область, г.о. город Шахты, г Шахты, ул Ленина, 115</t>
  </si>
  <si>
    <t>ПЯТЕРОЧКА 8811</t>
  </si>
  <si>
    <t>Ростовская область, Орловский м.р-н, с.п. Орловское, п Орловский, ул Ленина, 52</t>
  </si>
  <si>
    <t>ПЯТЕРОЧКА 12001</t>
  </si>
  <si>
    <t>Ростовская область, г.о. город Ростов-на-Дону, г Ростов-на-Дону, ул Добровольского, 13</t>
  </si>
  <si>
    <t>ПЯТЕРОЧКА 11244</t>
  </si>
  <si>
    <t>Ростовская область, Мясниковский м.р-н, с.п. Крымское, с Крым, ул 11-я линия, 6-В, 6В</t>
  </si>
  <si>
    <t>ПЯТЕРОЧКА 12048</t>
  </si>
  <si>
    <t>Ростовская область, Миллеровский м.р-н, г.п. Миллеровское, г Миллерово, ул Российская, 129</t>
  </si>
  <si>
    <t>ПЯТЕРОЧКА 12132</t>
  </si>
  <si>
    <t>Ростовская область, г.о. город Гуково, г Гуково, ул Кооперативная, 4</t>
  </si>
  <si>
    <t>ПЯТЕРОЧКА 12122</t>
  </si>
  <si>
    <t>Ростовская область, Азовский м.р-н, с.п. Обильненское, п Овощной, ул М.Горького, 17А</t>
  </si>
  <si>
    <t>ПЯТЕРОЧКА 11870</t>
  </si>
  <si>
    <t>Ростовская область, Миллеровский м.р-н, г.п. Миллеровское, г Миллерово, ул Льва Толстого, 44</t>
  </si>
  <si>
    <t>ПЯТЕРОЧКА 12209</t>
  </si>
  <si>
    <t>Ростовская область, Аксайский м.р-н, г.п. Аксайское, г Аксай, пр-кт Ленина, 43 б/н</t>
  </si>
  <si>
    <t>ПЯТЕРОЧКА 10523</t>
  </si>
  <si>
    <t>Ростовская область, Сальский м.р-н, с.п. Гигантовское, п Гигант, ул Ленина, 99</t>
  </si>
  <si>
    <t>ПЯТЕРОЧКА 11863</t>
  </si>
  <si>
    <t>Ростовская область, Веселовский м.р-н, с.п. Веселовское, п Веселый, ул Октябрьская, 171 171</t>
  </si>
  <si>
    <t>ПЯТЕРОЧКА 7102</t>
  </si>
  <si>
    <t>Ростовская область, г.о. город Ростов-на-Дону, г Ростов-на-Дону, ул Орбитальная, 15</t>
  </si>
  <si>
    <t>ПЯТЕРОЧКА 11652</t>
  </si>
  <si>
    <t>Ростовская область, Цимлянский м.р-н, г.п. Цимлянское, г Цимлянск, ул Социалистическая, 17/27 17/27</t>
  </si>
  <si>
    <t>ПЯТЕРОЧКА 12356</t>
  </si>
  <si>
    <t>Ростовская область, Аксайский м.р-н, с.п. Ольгинское, ст-ца Ольгинская, ул Ленина, пересеч ул-4 пер-АЗС пересеч ул-4 пер-АЗС</t>
  </si>
  <si>
    <t>ПЯТЕРОЧКА 11140</t>
  </si>
  <si>
    <t>Ростовская область, г.о. город Ростов-на-Дону, г Ростов-на-Дону, ул Каскадная, 56/1</t>
  </si>
  <si>
    <t>ПЯТЕРОЧКА 8365</t>
  </si>
  <si>
    <t>Ростовская область, г.о. город Ростов-на-Дону, г Ростов-на-Дону, ул Штахановского, 16</t>
  </si>
  <si>
    <t>ПЯТЕРОЧКА 12197</t>
  </si>
  <si>
    <t>Ростовская область, г.о. город Шахты, г Шахты, ул Советская, 121</t>
  </si>
  <si>
    <t>ПЯТЕРОЧКА 10390</t>
  </si>
  <si>
    <t>Ростовская область, г.о. город Донецк, г Донецк, пр-кт Ленина, 18А 18А</t>
  </si>
  <si>
    <t>ПЯТЕРОЧКА 11836</t>
  </si>
  <si>
    <t>Ростовская область, г.о. город Ростов-на-Дону, г Ростов-на-Дону, пер Старочеркасский, 10</t>
  </si>
  <si>
    <t>ПЯТЕРОЧКА 12563</t>
  </si>
  <si>
    <t>Ростовская область, г.о. город Новочеркасск, г Новочеркасск, ул Клещева, 7</t>
  </si>
  <si>
    <t>ПЯТЕРОЧКА 11607</t>
  </si>
  <si>
    <t>Ростовская область, Азовский м.р-н, с.п. Самарское, с Самарское, пер Красный, 42</t>
  </si>
  <si>
    <t>ПЯТЕРОЧКА 12145</t>
  </si>
  <si>
    <t>Ростовская область, Зимовниковский м.р-н, с.п. Зимовниковское, п Зимовники, ул Дзержинского, 196а</t>
  </si>
  <si>
    <t>ПЯТЕРОЧКА 12570</t>
  </si>
  <si>
    <t>Ростовская область, г.о. город Волгодонск, г Волгодонск, б-р Великой Победы, 40</t>
  </si>
  <si>
    <t>ПЯТЕРОЧКА 10351</t>
  </si>
  <si>
    <t>Ростовская область, г.о. город Ростов-на-Дону, г Ростов-на-Дону, пер Наклонный, 23</t>
  </si>
  <si>
    <t>ПЯТЕРОЧКА 11537</t>
  </si>
  <si>
    <t>Ростовская область, г.о. город Батайск, г Батайск, ул Ленина, 168-а</t>
  </si>
  <si>
    <t>ПЯТЕРОЧКА 11346</t>
  </si>
  <si>
    <t>Ростовская область, г.о. город Азов, г Азов, ул Кирова, 114</t>
  </si>
  <si>
    <t>ПЯТЕРОЧКА 10340</t>
  </si>
  <si>
    <t>Ростовская область, Азовский м.р-н, с.п. Александровское, с Александровка, ул Советская, 64</t>
  </si>
  <si>
    <t>ПЯТЕРОЧКА 11362</t>
  </si>
  <si>
    <t>Ростовская область, г.о. город Каменск-Шахтинский, г Каменск-Шахтинский, ул Гагарина, 19</t>
  </si>
  <si>
    <t>ПЯТЕРОЧКА 12629</t>
  </si>
  <si>
    <t>Ростовская область, Цимлянский м.р-н, г.п. Цимлянское, г Цимлянск, ул Московская, 78Б 78Б</t>
  </si>
  <si>
    <t>ПЯТЕРОЧКА 12363</t>
  </si>
  <si>
    <t>Ростовская область, г.о. город Ростов-на-Дону, г Ростов-на-Дону, ул 37-я линия, 95 95</t>
  </si>
  <si>
    <t>ПЯТЕРОЧКА 10655</t>
  </si>
  <si>
    <t>Ростовская область, Белокалитвинский м.р-н, с.п. Синегорское, п Синегорский, ул Маяковского, 13б</t>
  </si>
  <si>
    <t>ПЯТЕРОЧКА 10844</t>
  </si>
  <si>
    <t>Ростовская область, г.о. город Донецк, г Донецк, ул Цветкова, 16А</t>
  </si>
  <si>
    <t>ПЯТЕРОЧКА 11835</t>
  </si>
  <si>
    <t>Ростовская область, Аксайский м.р-н, с.п. Щепкинское, п Щепкин, ул Обсерваторная, 102/45 102/45</t>
  </si>
  <si>
    <t>ПЯТЕРОЧКА 13060</t>
  </si>
  <si>
    <t>Ростовская область, г.о. город Ростов-на-Дону, г Ростов-на-Дону, ул Некрасовская, 75/10</t>
  </si>
  <si>
    <t>ПЯТЕРОЧКА 10543</t>
  </si>
  <si>
    <t>Ростовская область, г.о. город Шахты, г Шахты, пр-кт Победа Революции, 50</t>
  </si>
  <si>
    <t>ПЯТЕРОЧКА 7883</t>
  </si>
  <si>
    <t>Ростовская область, Неклиновский м.р-н, с.п. Николаевское, с Николаевка, ул Ленина, 162</t>
  </si>
  <si>
    <t>ПЯТЕРОЧКА 11849</t>
  </si>
  <si>
    <t>Ростовская область, Зимовниковский м.р-н, с.п. Зимовниковское, п Зимовники, пер Центральный, 23</t>
  </si>
  <si>
    <t>ПЯТЕРОЧКА 13132</t>
  </si>
  <si>
    <t>Ростовская область, г.о. город Ростов-на-Дону, г Ростов-на-Дону, ул Доватора, 144/28</t>
  </si>
  <si>
    <t>ПЯТЕРОЧКА 12026</t>
  </si>
  <si>
    <t>Ростовская область, Октябрьский м.р-н, г.п. Каменоломненское, рп Каменоломни, ул 40 лет Октября, 2</t>
  </si>
  <si>
    <t>ПЯТЕРОЧКА 11535</t>
  </si>
  <si>
    <t>Ростовская область, г.о. город Шахты, г Шахты, ул Майская, 35б 35Б</t>
  </si>
  <si>
    <t>ПЯТЕРОЧКА 11318</t>
  </si>
  <si>
    <t>Ростовская область, Песчанокопский м.р-н, с.п. Песчанокопское, с Песчанокопское, ул Энгельса, 176</t>
  </si>
  <si>
    <t>ПЯТЕРОЧКА 10316</t>
  </si>
  <si>
    <t>Ростовская область, Родионово-Несветайский м.р-н, с.п. Родионово-Несветайское, сл Родионово-Несветайская, ул Московская, 21</t>
  </si>
  <si>
    <t>ПЯТЕРОЧКА 10961</t>
  </si>
  <si>
    <t>Ростовская область, Мартыновский м.р-н, с.п. Большеорловское, сл Большая Орловка, ул Революционная, 50</t>
  </si>
  <si>
    <t>ПЯТЕРОЧКА 13365</t>
  </si>
  <si>
    <t>Ростовская область, г.о. город Ростов-на-Дону, г Ростов-на-Дону, ул Еременко, 100/70,п.2</t>
  </si>
  <si>
    <t>ПЯТЕРОЧКА 13069</t>
  </si>
  <si>
    <t>Ростовская область, г.о. город Таганрог, г Таганрог, ул Комарова, около 4-1 около 4-1</t>
  </si>
  <si>
    <t>ПЯТЕРОЧКА 11796</t>
  </si>
  <si>
    <t>Ростовская область, Боковский м.р-н, с.п. Боковское, ст-ца Боковская, ул Советская, 25</t>
  </si>
  <si>
    <t>ПЯТЕРОЧКА 11152</t>
  </si>
  <si>
    <t>Ростовская область, Шолоховский м.р-н, с.п. Вешенское, ст-ца Вешенская, ул Есенина, 55</t>
  </si>
  <si>
    <t>ПЯТЕРОЧКА 13333</t>
  </si>
  <si>
    <t>Ростовская область, г.о. город Таганрог, г Таганрог, ул Розы Люксембург, 158</t>
  </si>
  <si>
    <t>ПЯТЕРОЧКА 13367</t>
  </si>
  <si>
    <t>Ростовская область, г.о. город Зверево, г Зверево, ул Обухова, 7п</t>
  </si>
  <si>
    <t>ПЯТЕРОЧКА 12907</t>
  </si>
  <si>
    <t>Ростовская область, г.о. город Таганрог, г Таганрог, ул Свободы, 10-а</t>
  </si>
  <si>
    <t>ПЯТЕРОЧКА 10257</t>
  </si>
  <si>
    <t>Ростовская область, Азовский м.р-н, с.п. Пешковское, с Пешково, ул Карла Маркса, 6А</t>
  </si>
  <si>
    <t>ПЯТЕРОЧКА 11725</t>
  </si>
  <si>
    <t>Ростовская область, г.о. город Волгодонск, г Волгодонск, ул М.Горького, 157Б</t>
  </si>
  <si>
    <t>ПЯТЕРОЧКА 10488</t>
  </si>
  <si>
    <t>Ростовская область, Белокалитвинский м.р-н, с.п. Горняцкое, п Горняцкий, ул Театральная, дмвл. 21 дмвл. 21</t>
  </si>
  <si>
    <t>ПЯТЕРОЧКА 13577</t>
  </si>
  <si>
    <t>Ростовская область, г.о. город Гуково, г Гуково, ул Карла Маркса, 96</t>
  </si>
  <si>
    <t>ПЯТЕРОЧКА 13443</t>
  </si>
  <si>
    <t>Ростовская область, г.о. город Ростов-на-Дону, г Ростов-на-Дону, пр-кт Ленина, 109а -</t>
  </si>
  <si>
    <t>ПЯТЕРОЧКА 10304</t>
  </si>
  <si>
    <t>Ростовская область, г.о. город Каменск-Шахтинский, г Каменск-Шахтинский, ул Луначарского, 5</t>
  </si>
  <si>
    <t>Ростовская область, г.о. город Батайск, г Батайск, ул Гастелло, 4</t>
  </si>
  <si>
    <t>Пятерочка 2878</t>
  </si>
  <si>
    <t>Ростовская область, г.о. город Ростов-на-Дону, г Ростов-на-Дону, ул Доватора, 257</t>
  </si>
  <si>
    <t>Пятерочка 13809</t>
  </si>
  <si>
    <t>Ростовская область, г.о. город Ростов-на-Дону, г Ростов-на-Дону, ул Жмайлова, 4 4</t>
  </si>
  <si>
    <t>Пятерочка 13786</t>
  </si>
  <si>
    <t>Ростовская область, Аксайский м.р-н, г.п. Аксайское, г Аксай, ул Платова, 101а</t>
  </si>
  <si>
    <t>Пятерочка 13128</t>
  </si>
  <si>
    <t>Ростовская область, г.о. город Таганрог, г Таганрог, ул Чехова-Транспортная, 297/63-а 297/63-а</t>
  </si>
  <si>
    <t>Пятерочка 12944</t>
  </si>
  <si>
    <t>Ростовская область, Миллеровский м.р-н, г.п. Миллеровское, г Миллерово, ул Вокзальная, 82 б/н</t>
  </si>
  <si>
    <t>Пятерочка 13990</t>
  </si>
  <si>
    <t>Ростовская область, г.о. город Ростов-на-Дону, г Ростов-на-Дону, пер Днепровский, 115</t>
  </si>
  <si>
    <t>Пятерочка 10634</t>
  </si>
  <si>
    <t>Ростовская область, Семикаракорский м.р-н, г.п. Семикаракорское, г Семикаракорск, ул А.А.Араканцева, 21а</t>
  </si>
  <si>
    <t>Пятерочка 12214</t>
  </si>
  <si>
    <t>Ростовская область, г.о. город Батайск, г Батайск, ул Рыбная, 2-ж 2Ж</t>
  </si>
  <si>
    <t>Пятерочка 10635</t>
  </si>
  <si>
    <t>Ростовская область, Тарасовский м.р-н, с.п. Тарасовское, п Тарасовский, ул Ленина, 112</t>
  </si>
  <si>
    <t>Пятерочка 12705</t>
  </si>
  <si>
    <t>Ростовская область, Октябрьский м.р-н, с.п. Персиановское, п Персиановский, ул Мира, 1, 2</t>
  </si>
  <si>
    <t>Пятерочка 14060</t>
  </si>
  <si>
    <t>Ростовская область, г.о. город Таганрог, г Таганрог, ул Сергея Шило, 202-Д</t>
  </si>
  <si>
    <t>Ростовская область, г.о. город Батайск, г Батайск, мкр Северный массив, 35 35</t>
  </si>
  <si>
    <t>Пятерочка 14255</t>
  </si>
  <si>
    <t>Ростовская область, г.о. город Волгодонск, г Волгодонск, ул Академика Королева, 3</t>
  </si>
  <si>
    <t>Пятерочка 14215</t>
  </si>
  <si>
    <t>Ростовская область, г.о. город Ростов-на-Дону, г Ростов-на-Дону, ул Нансена, 135/11 135/11</t>
  </si>
  <si>
    <t>Пятерочка 14389</t>
  </si>
  <si>
    <t>Ростовская область, г.о. город Ростов-на-Дону, г Ростов-на-Дону, ул Творческая, 7</t>
  </si>
  <si>
    <t>Пятерочка 14390</t>
  </si>
  <si>
    <t>Ростовская область, Семикаракорский м.р-н, г.п. Семикаракорское, г Семикаракорск, пр-кт Победы, 9</t>
  </si>
  <si>
    <t>Перекресток Комарова</t>
  </si>
  <si>
    <t>Ростовская область, г.о. город Ростов-на-Дону, г Ростов-на-Дону, пр-кт Космонавтов, 19А/28Ж</t>
  </si>
  <si>
    <t>Пятерочка 12653</t>
  </si>
  <si>
    <t>Ростовская область, Неклиновский м.р-н, с.п. Поляковское, х Красный Десант, ул Октябрьская, 54</t>
  </si>
  <si>
    <t>Пятерочка 12654</t>
  </si>
  <si>
    <t>Ростовская область, Мясниковский м.р-н, с.п. Калининское, х Калинин, ул Школьная, 79</t>
  </si>
  <si>
    <t>Пятерочка 14463</t>
  </si>
  <si>
    <t>Ростовская область, Каменский м.р-н, г.п. Глубокинское, рп Глубокий, ул Свердлова, 55</t>
  </si>
  <si>
    <t>Пятерочка 12568</t>
  </si>
  <si>
    <t>Ростовская область, Неклиновский м.р-н, с.п. Приморское, с Приморка, ул Ленина, 76</t>
  </si>
  <si>
    <t>Пятерочка 14574</t>
  </si>
  <si>
    <t>Ростовская область, Каменский м.р-н, с.п. Красновское, х Красновка, ул Профильная, 10Б 10Б</t>
  </si>
  <si>
    <t>Пятерочка 10242</t>
  </si>
  <si>
    <t>Ростовская область, г.о. город Ростов-на-Дону, г Ростов-на-Дону, пр-кт Космонавтов, 39</t>
  </si>
  <si>
    <t>Пятерочка 14380</t>
  </si>
  <si>
    <t>Ростовская область, г.о. город Таганрог, г Таганрог, пер Парковый, 8</t>
  </si>
  <si>
    <t>Пятерочка 13864</t>
  </si>
  <si>
    <t>Ростовская область, г.о. город Таганрог, г Таганрог, ул Бабушкина, 54-в</t>
  </si>
  <si>
    <t>Пятерочка 14709</t>
  </si>
  <si>
    <t>Ростовская область, г.о. город Шахты, г Шахты, ул Садовая, 13,А 13А</t>
  </si>
  <si>
    <t>Пятерочка 14831</t>
  </si>
  <si>
    <t>Ростовская область, Сальский м.р-н, г.п. Сальское, г Сальск, ул Николая Островского, 2Х</t>
  </si>
  <si>
    <t>Пятерочка 13013</t>
  </si>
  <si>
    <t>Ростовская область, г.о. город Азов, г Азов, ул Кондаурова, 10А 10А</t>
  </si>
  <si>
    <t>ПЯТЕРОЧКА 1899</t>
  </si>
  <si>
    <t>Ростовская область, Аксайский м.р-н, г.п. Аксайское, г Аксай, ул Садовая, 29</t>
  </si>
  <si>
    <t>ПЯТЕРОЧКА 717</t>
  </si>
  <si>
    <t>Ростовская область, г.о. город Шахты, г Шахты, пер Красный Шахтер, 78</t>
  </si>
  <si>
    <t>Пятерочка 14864</t>
  </si>
  <si>
    <t>Ростовская область, Сальский м.р-н, г.п. Сальское, г Сальск, ул Свободы, 180</t>
  </si>
  <si>
    <t>Пятерочка 12452</t>
  </si>
  <si>
    <t>Ростовская область, г.о. город Ростов-на-Дону, г Ростов-на-Дону, ул Каширская, 6а</t>
  </si>
  <si>
    <t>Пятерочка 14931</t>
  </si>
  <si>
    <t>Ростовская область, Семикаракорский м.р-н, г.п. Семикаракорское, г Семикаракорск, ул Авилова, 4а</t>
  </si>
  <si>
    <t>Пятерочка 14938</t>
  </si>
  <si>
    <t>Ростовская область, г.о. город Азов, г Азов, ул Московская, 269А</t>
  </si>
  <si>
    <t>Перекресток Батуринская</t>
  </si>
  <si>
    <t>Ростовская область, г.о. город Ростов-на-Дону, г Ростов-на-Дону, ул Батуринская, 157/31</t>
  </si>
  <si>
    <t>Ростовская область, г.о. город Новочеркасск, г Новочеркасск, ул Клещева, 2 2А</t>
  </si>
  <si>
    <t>Пятерочка 10470</t>
  </si>
  <si>
    <t>Ростовская область, г.о. город Новошахтинск, г Новошахтинск, ул Дзержинского, 29</t>
  </si>
  <si>
    <t>Пятерочка 14316</t>
  </si>
  <si>
    <t>Ростовская область, Октябрьский м.р-н, с.п. Кривянское, ст-ца Кривянская, ул Мостовая, 97А</t>
  </si>
  <si>
    <t>Пятерочка 13129</t>
  </si>
  <si>
    <t>Ростовская область, Тацинский м.р-н, с.п. Тацинское, ст-ца Тацинская, ул Пролетарская, 43</t>
  </si>
  <si>
    <t>Пятерочка 14991</t>
  </si>
  <si>
    <t>Ростовская область, Аксайский м.р-н, с.п. Ольгинское, ст-ца Ольгинская, ул Левобережная, 4 4</t>
  </si>
  <si>
    <t>Пятерочка 15074</t>
  </si>
  <si>
    <t>Ростовская область, г.о. город Ростов-на-Дону, г Ростов-на-Дону, ул Думенко, 13е</t>
  </si>
  <si>
    <t>Пятерочка 14866</t>
  </si>
  <si>
    <t>Ростовская область, г.о. город Ростов-на-Дону, г Ростов-на-Дону, ул Максима Горького, 11/43</t>
  </si>
  <si>
    <t>Пятерочка 12788</t>
  </si>
  <si>
    <t>Ростовская область, г.о. город Новочеркасск, г Новочеркасск, ул Поворотная, 4</t>
  </si>
  <si>
    <t>Пятерочка 13007</t>
  </si>
  <si>
    <t>Ростовская область, Мясниковский м.р-н, с.п. Большесальское, с Большие Салы, ул Ленина, 19</t>
  </si>
  <si>
    <t>Пятерочка 15098</t>
  </si>
  <si>
    <t>Ростовская область, Орловский м.р-н, с.п. Орловское, п Орловский, пер Чапаевский, 90</t>
  </si>
  <si>
    <t>Пятерочка 15274</t>
  </si>
  <si>
    <t>Ростовская область, г.о. город Батайск, г Батайск, мкр Авиагородок, 46 46</t>
  </si>
  <si>
    <t>Пятерочка 15435</t>
  </si>
  <si>
    <t>Ростовская область, г.о. город Ростов-на-Дону, г Ростов-на-Дону, ул Димитрова, 61/2</t>
  </si>
  <si>
    <t>Пятерочка 13856</t>
  </si>
  <si>
    <t>Ростовская область, г.о. город Азов, г Азов, ул Севастопольская, 116</t>
  </si>
  <si>
    <t>Пятерочка 14606</t>
  </si>
  <si>
    <t>Ростовская область, г.о. город Донецк, г Донецк, пр-кт Мира, 61/8</t>
  </si>
  <si>
    <t>Пятерочка 15477</t>
  </si>
  <si>
    <t>Ростовская область, Белокалитвинский м.р-н, г.п. Белокалитвинское, г Белая Калитва, ул Энтузиастов, 3а</t>
  </si>
  <si>
    <t>Пятерочка 11712</t>
  </si>
  <si>
    <t>Ростовская область, г.о. город Каменск-Шахтинский, г Каменск-Шахтинский, ул Котовского, 19Б 19Б</t>
  </si>
  <si>
    <t>Пятерочка 13616</t>
  </si>
  <si>
    <t>Ростовская область, Неклиновский м.р-н, с.п. Синявское, с Синявское, спуск Буденновский, 9</t>
  </si>
  <si>
    <t>Пятерочка 14067</t>
  </si>
  <si>
    <t>Ростовская область, г.о. город Новочеркасск, г Новочеркасск, ш Харьковское, 40</t>
  </si>
  <si>
    <t>Пятерочка 11706</t>
  </si>
  <si>
    <t>Ростовская область, г.о. город Волгодонск, г Волгодонск, пр-кт Курчатова, 55б 55Б</t>
  </si>
  <si>
    <t>Пятерочка 15816</t>
  </si>
  <si>
    <t>Ростовская область, Аксайский м.р-н, с.п. Большелогское, х Камышеваха, ул Таймырская, 34</t>
  </si>
  <si>
    <t>Пятерочка 15872</t>
  </si>
  <si>
    <t>Ростовская область, Миллеровский м.р-н, г.п. Миллеровское, г Миллерово, пер Карьерный, 4</t>
  </si>
  <si>
    <t>Пятерочка 14845</t>
  </si>
  <si>
    <t>Ростовская область, г.о. город Ростов-на-Дону, г Ростов-на-Дону, ул Малиновского, 11г/1</t>
  </si>
  <si>
    <t>Пятерочка 14862</t>
  </si>
  <si>
    <t>Ростовская область, г.о. город Таганрог, г Таганрог, ул Чехова, 242</t>
  </si>
  <si>
    <t>Пятерочка 10498</t>
  </si>
  <si>
    <t>Ростовская область, г.о. город Каменск-Шахтинский, г Каменск-Шахтинский, ул Сапрыгина, 13Б</t>
  </si>
  <si>
    <t>Пятерочка 15350</t>
  </si>
  <si>
    <t>Ростовская область, Семикаракорский м.р-н, г.п. Семикаракорское, г Семикаракорск, ул Калинина, 308 308</t>
  </si>
  <si>
    <t>Пятерочка 13271</t>
  </si>
  <si>
    <t>Ростовская область, г.о. город Волгодонск, г Волгодонск, ул Гагарина, 12Б</t>
  </si>
  <si>
    <t>Пятерочка 14778</t>
  </si>
  <si>
    <t>Ростовская область, г.о. город Гуково, г Гуково, ул Колодезная, 48</t>
  </si>
  <si>
    <t>Пятерочка 15995</t>
  </si>
  <si>
    <t>Ростовская область, г.о. город Ростов-на-Дону, г Ростов-на-Дону, ул Думенко, 3/2</t>
  </si>
  <si>
    <t>Пятерочка 7920</t>
  </si>
  <si>
    <t>Ростовская область, Морозовский м.р-н, г.п. Морозовское, г Морозовск, ул Зеленского, 74Ж</t>
  </si>
  <si>
    <t>Пятерочка 13498</t>
  </si>
  <si>
    <t>Ростовская область, г.о. город Шахты, г Шахты, ул Смидовича, 147А 147А</t>
  </si>
  <si>
    <t>Пятерочка 13740</t>
  </si>
  <si>
    <t>Ростовская область, г.о. город Батайск, г Батайск, ул Московская, 45</t>
  </si>
  <si>
    <t>Пятерочка 14002</t>
  </si>
  <si>
    <t>Ростовская область, Советский м.р-н, с.п. Советское, ст-ца Советская, ул 40 лет Октября, 47 47</t>
  </si>
  <si>
    <t>Пятерочка 14896</t>
  </si>
  <si>
    <t>Ростовская область, г.о. город Шахты, г Шахты, ул Советская, 244</t>
  </si>
  <si>
    <t>Пятерочка 13952</t>
  </si>
  <si>
    <t>Ростовская область, г.о. город Ростов-на-Дону, г Ростов-на-Дону, ул Профсоюзная, 122</t>
  </si>
  <si>
    <t>Пятерочка 15822</t>
  </si>
  <si>
    <t>Ростовская область, г.о. город Ростов-на-Дону, г Ростов-на-Дону, пр-кт Королева, 32/36</t>
  </si>
  <si>
    <t>Пятерочка 16178</t>
  </si>
  <si>
    <t>Ростовская область, г.о. город Ростов-на-Дону, г Ростов-на-Дону, пр-кт Королева, 10/3</t>
  </si>
  <si>
    <t>Пятерочка 14630</t>
  </si>
  <si>
    <t>Ростовская область, г.о. город Ростов-на-Дону, г Ростов-на-Дону, ул Особенная, 118 118</t>
  </si>
  <si>
    <t>Пятерочка 15033</t>
  </si>
  <si>
    <t>Ростовская область, г.о. город Батайск, г Батайск, ул Коммунистическая, 46-а</t>
  </si>
  <si>
    <t>Пятерочка 15732</t>
  </si>
  <si>
    <t>Ростовская область, г.о. город Новочеркасск, г Новочеркасск, ул Ростовский выезд, 24 24</t>
  </si>
  <si>
    <t>Пятерочка 12706</t>
  </si>
  <si>
    <t>Ростовская область, г.о. город Шахты, г Шахты, ул Баррикадная, 3А</t>
  </si>
  <si>
    <t>Пятерочка 14584</t>
  </si>
  <si>
    <t>Ростовская область, г.о. город Таганрог, г Таганрог, ул 4-я Линия, 194</t>
  </si>
  <si>
    <t>Пятерочка 13840</t>
  </si>
  <si>
    <t>Ростовская область, Белокалитвинский м.р-н, с.п. Нижнепоповское, п Сосны, ул 50 лет СССР, 27 27</t>
  </si>
  <si>
    <t>Пятерочка 14474</t>
  </si>
  <si>
    <t>Ростовская область, г.о. город Волгодонск, г Волгодонск, ул Энтузиастов, 62</t>
  </si>
  <si>
    <t>Пятерочка 15112</t>
  </si>
  <si>
    <t>Ростовская область, Аксайский м.р-н, с.п. Рассветовское, п Рассвет, ул Комсомольская, 49</t>
  </si>
  <si>
    <t>Пятерочка 14667</t>
  </si>
  <si>
    <t>Ростовская область, Тацинский м.р-н, с.п. Жирновское, п Жирнов, ул П.Морозова, 4</t>
  </si>
  <si>
    <t>Пятерочка 14856</t>
  </si>
  <si>
    <t>Ростовская область, Песчанокопский м.р-н, с.п. Развильненское, с Развильное, ул Партизанская, 7А 7А</t>
  </si>
  <si>
    <t>Пятерочка 13576</t>
  </si>
  <si>
    <t>Ростовская область, г.о. город Шахты, г Шахты, ул Красинская, 61В 61В</t>
  </si>
  <si>
    <t>Пятерочка 15945</t>
  </si>
  <si>
    <t>Ростовская область, Аксайский м.р-н, с.п. Щепкинское, п Верхнетемерницкий, ул Венеры, 24, 1</t>
  </si>
  <si>
    <t>Пятерочка 15151</t>
  </si>
  <si>
    <t>Ростовская область, Белокалитвинский м.р-н, г.п. Шолоховское, рп Шолоховский, ул Октябрьская, 2Г 2Г</t>
  </si>
  <si>
    <t>Пятерочка 16263</t>
  </si>
  <si>
    <t>Ростовская область, г.о. город Ростов-на-Дону, г Ростов-на-Дону, ул Таганрогская, 118</t>
  </si>
  <si>
    <t>Пятерочка 15569</t>
  </si>
  <si>
    <t>Ростовская область, Мясниковский м.р-н, с.п. Чалтырское, с Чалтырь, ул Красноармейская, 55а</t>
  </si>
  <si>
    <t>Пятерочка 16108</t>
  </si>
  <si>
    <t>Ростовская область, Кагальницкий м.р-н, с.п. Кировское, ст-ца Кировская, ул Черняховского, 66</t>
  </si>
  <si>
    <t>Перекресток Сельмаш</t>
  </si>
  <si>
    <t>Ростовская область, г.о. город Ростов-на-Дону, г Ростов-на-Дону, пр-кт Сельмаш, 2</t>
  </si>
  <si>
    <t>Пятерочка 16309</t>
  </si>
  <si>
    <t>Ростовская область, г.о. город Таганрог, г Таганрог, ул Дзержинского, 152</t>
  </si>
  <si>
    <t>Пятерочка 14939</t>
  </si>
  <si>
    <t>Ростовская область, г.о. город Шахты, г Шахты, пер Ударный, 4</t>
  </si>
  <si>
    <t>Пятерочка 14601</t>
  </si>
  <si>
    <t>Ростовская область, г.о. город Новочеркасск, г Новочеркасск, ул Мацоты С.В., 63/1</t>
  </si>
  <si>
    <t>Пятерочка 16302</t>
  </si>
  <si>
    <t>Ростовская область, г.о. город Новочеркасск, г Новочеркасск, ул Энгельса, 52А</t>
  </si>
  <si>
    <t>Пятерочка 14890</t>
  </si>
  <si>
    <t>Ростовская область, г.о. город Ростов-на-Дону, г Ростов-на-Дону, пр-кт Ленина, 161/2</t>
  </si>
  <si>
    <t>Пятерочка 16412</t>
  </si>
  <si>
    <t>Ростовская область, Пролетарский м.р-н, г.п. Пролетарское, г Пролетарск, ул Пионерская, 104</t>
  </si>
  <si>
    <t>Пятерочка 15734</t>
  </si>
  <si>
    <t>Ростовская область, Аксайский м.р-н, с.п. Большелогское, п Реконструктор, ул Садовая, 38а</t>
  </si>
  <si>
    <t>Пятерочка 15293</t>
  </si>
  <si>
    <t>Ростовская область, г.о. город Новочеркасск, г Новочеркасск, ул Спортивная, 27Б</t>
  </si>
  <si>
    <t>Пятерочка 14130</t>
  </si>
  <si>
    <t>Ростовская область, г.о. город Волгодонск, г Волгодонск, ул Индустриальная, 13А</t>
  </si>
  <si>
    <t>Пятерочка 16390</t>
  </si>
  <si>
    <t>Ростовская область, г.о. город Азов, г Азов, ул Инзенская, 7</t>
  </si>
  <si>
    <t>Пятерочка 16492</t>
  </si>
  <si>
    <t>Ростовская область, Аксайский м.р-н, г.п. Аксайское, г Аксай, ул Садовая, 11</t>
  </si>
  <si>
    <t>Перекресток Королева</t>
  </si>
  <si>
    <t>Ростовская область, г.о. город Ростов-на-Дону, г Ростов-на-Дону, пр-кт Королева, 20а</t>
  </si>
  <si>
    <t>Пятерочка 14481</t>
  </si>
  <si>
    <t>Ростовская область, Азовский м.р-н, с.п. Пешковское, с Займо-Обрыв, ул Морская, 2Г 2Г</t>
  </si>
  <si>
    <t>Пятерочка 16493</t>
  </si>
  <si>
    <t>Ростовская область, Аксайский м.р-н, г.п. Аксайское, г Аксай, ул Заводская, 22 22</t>
  </si>
  <si>
    <t>Пятерочка 15537</t>
  </si>
  <si>
    <t>Ростовская область, г.о. город Донецк, г Донецк, ул Братьев Дорошевых, 16А 16А</t>
  </si>
  <si>
    <t>Пятерочка 16260</t>
  </si>
  <si>
    <t>Ростовская область, г.о. город Ростов-на-Дону, г Ростов-на-Дону, ул Солидарности, 58/33 58/33</t>
  </si>
  <si>
    <t>Пятерочка 14889</t>
  </si>
  <si>
    <t>Ростовская область, Чертковский м.р-н, с.п. Чертковское, п Чертково, пер Стахановский, 22</t>
  </si>
  <si>
    <t>Пятерочка 14669</t>
  </si>
  <si>
    <t>Ростовская область, г.о. город Таганрог, г Таганрог, ул Петровская, 31</t>
  </si>
  <si>
    <t>Пятерочка 14748</t>
  </si>
  <si>
    <t>Ростовская область, Сальский м.р-н, г.п. Сальское, г Сальск, ул Невского, 2</t>
  </si>
  <si>
    <t>Пятерочка 16280</t>
  </si>
  <si>
    <t>Ростовская область, Шолоховский м.р-н, с.п. Базковское, ст-ца Базковская, ул Почтовая, 45Г 45Г</t>
  </si>
  <si>
    <t>Перекресток Белый ангел</t>
  </si>
  <si>
    <t>Ростовская область, г.о. город Ростов-на-Дону, г Ростов-на-Дону, ул Береговая, 6</t>
  </si>
  <si>
    <t>Пятерочка 14995</t>
  </si>
  <si>
    <t>Ростовская область, г.о. город Зверево, г Зверево, ул Советская, 89</t>
  </si>
  <si>
    <t>Пятерочка 16886</t>
  </si>
  <si>
    <t>Ростовская область, г.о. город Каменск-Шахтинский, г Каменск-Шахтинский, ул Монтажников, 48</t>
  </si>
  <si>
    <t>Пятерочка 17119</t>
  </si>
  <si>
    <t>Ростовская область, г.о. город Ростов-на-Дону, г Ростов-на-Дону, пер Доломановский, 124, 1</t>
  </si>
  <si>
    <t>Пятерочка 17183</t>
  </si>
  <si>
    <t>Ростовская область, Константиновский м.р-н, г.п. Константиновское, г Константиновск, ул Ермака, 16А 16А</t>
  </si>
  <si>
    <t>Пятерочка 17078</t>
  </si>
  <si>
    <t>Ростовская область, г.о. город Шахты, г Шахты, ул Маяковского, 222А</t>
  </si>
  <si>
    <t>Пятерочка 13634</t>
  </si>
  <si>
    <t>Ростовская область, г.о. город Таганрог, г Таганрог, ул Вишневая, 56/1 56/1</t>
  </si>
  <si>
    <t>Пятерочка 17186</t>
  </si>
  <si>
    <t>Ростовская область, г.о. город Ростов-на-Дону, г Ростов-на-Дону, б-р Комарова, 13</t>
  </si>
  <si>
    <t>Пятерочка 10023</t>
  </si>
  <si>
    <t>Ростовская область, Октябрьский м.р-н, с.п. Персиановское, п Персиановский, ул Школьная, 7К 7К</t>
  </si>
  <si>
    <t>Пятерочка 17426</t>
  </si>
  <si>
    <t>Ростовская область, г.о. город Таганрог, г Таганрог, ул Котлостроительная, 31</t>
  </si>
  <si>
    <t>Пятерочка 14907</t>
  </si>
  <si>
    <t>Ростовская область, г.о. город Шахты, г Шахты, пер Азина, 15а</t>
  </si>
  <si>
    <t>Продукты</t>
  </si>
  <si>
    <t>Ростовская область, Зимовниковский м.р-н, с.п. Верхнесеребряковское, сл Верхнесеребряковка, ул Москового, 12б</t>
  </si>
  <si>
    <t>Пятерочка 7991</t>
  </si>
  <si>
    <t>Ростовская область, Аксайский м.р-н, с.п. Рассветовское, п Рассвет, ул Институтская, 1/11</t>
  </si>
  <si>
    <t>Пятерочка 1447</t>
  </si>
  <si>
    <t>Ростовская область, г.о. город Ростов-на-Дону, г Ростов-на-Дону, ул Миронова, 6</t>
  </si>
  <si>
    <t>Пятерочка 15148</t>
  </si>
  <si>
    <t>Ростовская область, г.о. город Шахты, г Шахты, ул Горняцкая, 1</t>
  </si>
  <si>
    <t>Пятерочка 15156</t>
  </si>
  <si>
    <t>Ростовская область, г.о. город Ростов-на-Дону, г Ростов-на-Дону, ул Кумженская, 37Д</t>
  </si>
  <si>
    <t>Пятерочка 15866</t>
  </si>
  <si>
    <t>Ростовская область, г.о. город Ростов-на-Дону, г Ростов-на-Дону, ул Мичуринская, 124</t>
  </si>
  <si>
    <t>Пятерочка 15277</t>
  </si>
  <si>
    <t>Ростовская область, Белокалитвинский м.р-н, г.п. Белокалитвинское, г Белая Калитва, ул Машиностроителей, 24</t>
  </si>
  <si>
    <t>Пятерочка 16573</t>
  </si>
  <si>
    <t>Ростовская область, г.о. город Батайск, г Батайск, мкр Авиагородок, 46</t>
  </si>
  <si>
    <t>Пятерочка 15474</t>
  </si>
  <si>
    <t>Ростовская область, Волгодонской м.р-н, с.п. Романовское, ст-ца Романовская, пер Союзный, 102</t>
  </si>
  <si>
    <t>Пятерочка 16878</t>
  </si>
  <si>
    <t>Ростовская область, Тацинский м.р-н, с.п. Тацинское, ст-ца Тацинская, пер Чеховский, 21</t>
  </si>
  <si>
    <t>Пятерочка 16669</t>
  </si>
  <si>
    <t>Ростовская область, г.о. город Азов, г Азов, ш Кагальницкое, 17</t>
  </si>
  <si>
    <t>Пятерочка 16827</t>
  </si>
  <si>
    <t>Ростовская область, Неклиновский м.р-н, с.п. Покровское, с Покровское, ул Ленина, 394</t>
  </si>
  <si>
    <t>Пятерочка 15583</t>
  </si>
  <si>
    <t>Ростовская область, г.о. город Азов, г Азов, пер О.Кошевого, 55</t>
  </si>
  <si>
    <t>Пятерочка 17341</t>
  </si>
  <si>
    <t>Ростовская область, Чертковский м.р-н, с.п. Маньковское, с Маньково-Калитвенское, пер Почтовый, 57 угол Кирова, 39</t>
  </si>
  <si>
    <t>Пятерочка 15399</t>
  </si>
  <si>
    <t>Ростовская область, г.о. город Ростов-на-Дону, г Ростов-на-Дону, пр-кт Ленина, д. 158,</t>
  </si>
  <si>
    <t>Пятерочка 17819</t>
  </si>
  <si>
    <t>Ростовская область, г.о. город Таганрог, г Таганрог, пер Каркасный, 13</t>
  </si>
  <si>
    <t>Ростовская область, г.о. город Батайск, г Батайск, ул Ленина, 5 А 5А</t>
  </si>
  <si>
    <t>Пятерочка 16630</t>
  </si>
  <si>
    <t>Ростовская область, Миллеровский м.р-н, с.п. Волошинское, сл Волошино, ул Советская, 33А</t>
  </si>
  <si>
    <t>МАЯК</t>
  </si>
  <si>
    <t>Ростовская область, Неклиновский м.р-н, с.п. Носовское, с Ивановка, ул Мира, 50</t>
  </si>
  <si>
    <t>ЧАЙКА</t>
  </si>
  <si>
    <t>Ростовская область, Неклиновский м.р-н, с.п. Носовское, с Носово, ул Мира, б/н, 30</t>
  </si>
  <si>
    <t>ФАКТОРИЯ</t>
  </si>
  <si>
    <t>Ростовская область, Неклиновский м.р-н, с.п. Васильево-Ханжоновское, с Васильево-Ханжоновка, пер Галухина, 2 Владение 2 Б</t>
  </si>
  <si>
    <t>БРИЗ</t>
  </si>
  <si>
    <t>Ростовская область, Неклиновский м.р-н, с.п. Федоровское, с Ефремовка, ул Советская, 16</t>
  </si>
  <si>
    <t>Пятерочка 17973</t>
  </si>
  <si>
    <t>Ростовская область, Белокалитвинский м.р-н, г.п. Белокалитвинское, г Белая Калитва, ул Светлая, д. 6Г</t>
  </si>
  <si>
    <t>Пятерочка 17932</t>
  </si>
  <si>
    <t>Ростовская область, Миллеровский м.р-н, г.п. Миллеровское, г Миллерово, ул Российская, 32</t>
  </si>
  <si>
    <t>Пятерочка 16646</t>
  </si>
  <si>
    <t>Ростовская область, г.о. город Азов, г Азов, ул Победы, 34д</t>
  </si>
  <si>
    <t>Пятерочка 18027</t>
  </si>
  <si>
    <t>Ростовская область, г.о. город Таганрог, г Таганрог, ул Лизы Чайкиной, 40</t>
  </si>
  <si>
    <t>Пятерочка 15946</t>
  </si>
  <si>
    <t>Ростовская область, Красносулинский м.р-н, г.п. Красносулинское, г Красный Сулин, ул Сулинская, 11</t>
  </si>
  <si>
    <t>Пятерочка 16666</t>
  </si>
  <si>
    <t>Ростовская область, г.о. город Шахты, г Шахты, ул Рабоче-Крестьянская, 42</t>
  </si>
  <si>
    <t>VKUSVILL 2892_1</t>
  </si>
  <si>
    <t>Ростовская область, г.о. город Ростов-на-Дону, г Ростов-на-Дону, ул Большая Садовая, 67</t>
  </si>
  <si>
    <t>VKUSVILL 2892_2</t>
  </si>
  <si>
    <t>Пятерочка 18223</t>
  </si>
  <si>
    <t>Ростовская область, г.о. город Ростов-на-Дону, г Ростов-на-Дону, ул Красноармейская, 33/79/14</t>
  </si>
  <si>
    <t>Пятерочка 16179</t>
  </si>
  <si>
    <t>Ростовская область, Аксайский м.р-н, с.п. Ленинское, х Ленина, ул Рабочая, 39</t>
  </si>
  <si>
    <t>Пятерочка 16578</t>
  </si>
  <si>
    <t>Ростовская область, г.о. город Таганрог, г Таганрог, ул Лизы Чайкиной, 49-Б</t>
  </si>
  <si>
    <t>Пятерочка 15284</t>
  </si>
  <si>
    <t>Ростовская область, Белокалитвинский м.р-н, г.п. Белокалитвинское, г Белая Калитва, ул Л.Толстого, д. 1А</t>
  </si>
  <si>
    <t>Пятерочка 17685</t>
  </si>
  <si>
    <t>Ростовская область, г.о. город Шахты, г Шахты, ул Ленина, 129</t>
  </si>
  <si>
    <t>Пятерочка 18330</t>
  </si>
  <si>
    <t>Ростовская область, г.о. город Ростов-на-Дону, г Ростов-на-Дону, ул Таганрогская, 31</t>
  </si>
  <si>
    <t>Пятерочка 15911</t>
  </si>
  <si>
    <t>Ростовская область, г.о. город Азов, г Азов, ул Макаровского, 66</t>
  </si>
  <si>
    <t>АЗС N1</t>
  </si>
  <si>
    <t>Ростовская область, Октябрьский м.р-н, с.п. Артемовское, п Новокадамово, Шахты-Киреевка 1 км</t>
  </si>
  <si>
    <t>АЗС ООО Структура</t>
  </si>
  <si>
    <t>Ростовская область, Октябрьский м.р-н, с.п. Артемовское, п Новокадамово, ул Шоссейная, 16</t>
  </si>
  <si>
    <t>АЗС Petrol</t>
  </si>
  <si>
    <t>Ростовская область, Пролетарский м.р-н, с.п. Уютненское, х Уютный, 82 км ад Песчанокопское-Сальск-Зимовники-Котельниково</t>
  </si>
  <si>
    <t>Пятерочка 16591</t>
  </si>
  <si>
    <t>Ростовская область, Дубовский м.р-н, с.п. Дубовское, с Дубовское, ул Ленина, 102</t>
  </si>
  <si>
    <t>Пятерочка 16588</t>
  </si>
  <si>
    <t>Ростовская область, Сальский м.р-н, с.п. Буденновское, п Конезавод имени Буденного, ул Восточная, 58а</t>
  </si>
  <si>
    <t>Пятерочка 16835</t>
  </si>
  <si>
    <t>Ростовская область, г.о. город Ростов-на-Дону, г Ростов-на-Дону, ул Казахская, 5</t>
  </si>
  <si>
    <t>Пятерочка 18271</t>
  </si>
  <si>
    <t>Ростовская область, г.о. город Шахты, г Шахты, ул Таловская, 22</t>
  </si>
  <si>
    <t>Ростовская область, Аксайский м.р-н, с.п. Истоминское, х Истомино, ул Истомина, 63 А</t>
  </si>
  <si>
    <t>Ростовская область, Аксайский м.р-н, с.п. Истоминское, х Островского, ул Кирова, 79</t>
  </si>
  <si>
    <t>АЗС</t>
  </si>
  <si>
    <t>Ростовская область, Шолоховский м.р-н, с.п. Базковское, х Белогорский, ул Молодежная, 1 б/н</t>
  </si>
  <si>
    <t>Пятерочка 16405</t>
  </si>
  <si>
    <t>Ростовская область, г.о. город Ростов-на-Дону, г Ростов-на-Дону, ул Республиканская, 153</t>
  </si>
  <si>
    <t>Пятерочка 17555</t>
  </si>
  <si>
    <t>Ростовская область, Мясниковский м.р-н, с.п. Краснокрымское, х Ленинаван, ул Садовая, 30а</t>
  </si>
  <si>
    <t>Пятерочка 17351</t>
  </si>
  <si>
    <t>Ростовская область, Аксайский м.р-н, г.п. Аксайское, г Аксай, ул Жданова, д. 22</t>
  </si>
  <si>
    <t>Пятерочка 17689</t>
  </si>
  <si>
    <t>Ростовская область, Аксайский м.р-н, г.п. Аксайское, г Аксай, ул Садовая, 22</t>
  </si>
  <si>
    <t>Пятерочка 14689</t>
  </si>
  <si>
    <t>Ростовская область, г.о. город Ростов-на-Дону, г Ростов-на-Дону, ул Мадояна, 46/10</t>
  </si>
  <si>
    <t>Пятерочка 16957</t>
  </si>
  <si>
    <t>Ростовская область, г.о. город Шахты, г Шахты, пер Кислородный, д. 10Г</t>
  </si>
  <si>
    <t>Пятерочка 17688</t>
  </si>
  <si>
    <t>Ростовская область, г.о. город Ростов-на-Дону, г Ростов-на-Дону, ул Портовая, 479/48</t>
  </si>
  <si>
    <t>Пятерочка 17801</t>
  </si>
  <si>
    <t>Ростовская область, г.о. город Шахты, г Шахты, ул Текстильная, д. 4Г</t>
  </si>
  <si>
    <t>VKUSVILL 3165_1</t>
  </si>
  <si>
    <t>Ростовская область, г.о. город Ростов-на-Дону, г Ростов-на-Дону, ул Большая Садовая, 34Б/41А</t>
  </si>
  <si>
    <t>VKUSVILL 3165_2</t>
  </si>
  <si>
    <t>АЗС КАЗАНКА</t>
  </si>
  <si>
    <t>Ростовская область, Верхнедонской м.р-н, с.п. Казанское, ст-ца Казанская, ул Производственная, дом 2а</t>
  </si>
  <si>
    <t>Пятерочка 17177</t>
  </si>
  <si>
    <t>Ростовская область, г.о. город Ростов-на-Дону, г Ростов-на-Дону, ул 50-летия Ростсельмаша, 1/52</t>
  </si>
  <si>
    <t>Пятерочка 17185</t>
  </si>
  <si>
    <t>Ростовская область, г.о. город Ростов-на-Дону, г Ростов-на-Дону, ул Герасименко, 17, 3</t>
  </si>
  <si>
    <t>Пятерочка 17251</t>
  </si>
  <si>
    <t>Ростовская область, г.о. город Шахты, г Шахты, ул Врубовая, д. 17А</t>
  </si>
  <si>
    <t>Пятерочка 18665</t>
  </si>
  <si>
    <t>Ростовская область, г.о. город Таганрог, г Таганрог, ул Чехова, 57</t>
  </si>
  <si>
    <t>Пятерочка 17978</t>
  </si>
  <si>
    <t>Ростовская область, Миллеровский м.р-н, г.п. Миллеровское, г Миллерово, ул 50 лет ВЛКСМ, д. 17Б/23А</t>
  </si>
  <si>
    <t>Пятерочка 18211</t>
  </si>
  <si>
    <t>Ростовская область, г.о. город Батайск, г Батайск, ул Ленина, 103</t>
  </si>
  <si>
    <t>Пятерочка 13079</t>
  </si>
  <si>
    <t>Ростовская область, Красносулинский м.р-н, г.п. Красносулинское, г Красный Сулин, ул Павлова, 75</t>
  </si>
  <si>
    <t>Пятерочка 17914</t>
  </si>
  <si>
    <t>Ростовская область, г.о. город Ростов-на-Дону, г Ростов-на-Дону, ул Мадояна, 33/75</t>
  </si>
  <si>
    <t>Пятерочка 17432</t>
  </si>
  <si>
    <t>Ростовская область, Шолоховский м.р-н, с.п. Вешенское, ст-ца Вешенская, пер Розы Люксембург, 10</t>
  </si>
  <si>
    <t>Пятерочка 12224</t>
  </si>
  <si>
    <t>Ростовская область, г.о. город Каменск-Шахтинский, г Каменск-Шахтинский, пер Придорожный, 35В</t>
  </si>
  <si>
    <t>Пятерочка 17862</t>
  </si>
  <si>
    <t>Ростовская область, Сальский м.р-н, г.п. Сальское, г Сальск, ул Кузнечная, 304</t>
  </si>
  <si>
    <t>Пятерочка 17137</t>
  </si>
  <si>
    <t>Ростовская область, Сальский м.р-н, г.п. Сальское, г Сальск, ул Кошевого, 2А</t>
  </si>
  <si>
    <t>VKUSVILL_KCO 3376_1</t>
  </si>
  <si>
    <t>Ростовская область, г.о. город Ростов-на-Дону, г Ростов-на-Дону, ул Большая Садовая, 83/48</t>
  </si>
  <si>
    <t>VKUSVILL 3376_1</t>
  </si>
  <si>
    <t>Пятерочка 18550</t>
  </si>
  <si>
    <t>Ростовская область, г.о. город Новочеркасск, г Новочеркасск, ул Клещева, д. 70б</t>
  </si>
  <si>
    <t>Пятерочка 18742</t>
  </si>
  <si>
    <t>Ростовская область, г.о. город Ростов-на-Дону, г Ростов-на-Дону, пер Доломановский, 55а</t>
  </si>
  <si>
    <t>Пятерочка 18864</t>
  </si>
  <si>
    <t>Ростовская область, г.о. город Таганрог, г Таганрог, ул Щаденко, 49</t>
  </si>
  <si>
    <t>Пятерочка 18967</t>
  </si>
  <si>
    <t>Ростовская область, г.о. город Батайск, г Батайск, ул 1-й Пятилетки, 8В</t>
  </si>
  <si>
    <t>Пятерочка 17724</t>
  </si>
  <si>
    <t>Ростовская область, г.о. город Шахты, г Шахты, пр-кт Победа Революции, 174б</t>
  </si>
  <si>
    <t>Пятерочка 18863</t>
  </si>
  <si>
    <t>Ростовская область, г.о. город Таганрог, г Таганрог, ул Николаевское Шоссе, 14-В</t>
  </si>
  <si>
    <t>Пятерочка 17077</t>
  </si>
  <si>
    <t>Ростовская область, г.о. город Новочеркасск, г Новочеркасск, ул Гвардейская, 5</t>
  </si>
  <si>
    <t>Пятерочка 17864</t>
  </si>
  <si>
    <t>Ростовская область, Мясниковский м.р-н, с.п. Недвиговское, х Недвиговка, ул Ченцова, 31</t>
  </si>
  <si>
    <t>Пятерочка 16826</t>
  </si>
  <si>
    <t>Ростовская область, Верхнедонской м.р-н, с.п. Казанское, ст-ца Казанская, ул Тимирязева, 36А</t>
  </si>
  <si>
    <t>Ростовская область, г.о. город Ростов-на-Дону, г Ростов-на-Дону, ул Текучева, 141а</t>
  </si>
  <si>
    <t>Пятерочка 1440</t>
  </si>
  <si>
    <t>Ростовская область, г.о. город Ростов-на-Дону, г Ростов-на-Дону, ул Вятская, 51</t>
  </si>
  <si>
    <t>Ростовская область, г.о. город Ростов-на-Дону, г Ростов-на-Дону, пр-кт Коммунистический, 46/2</t>
  </si>
  <si>
    <t>Ростовская область, г.о. город Ростов-на-Дону, г Ростов-на-Дону, пр-кт Стачки, 208</t>
  </si>
  <si>
    <t>Ростовская область, г.о. город Ростов-на-Дону, г Ростов-на-Дону, ул Вятская, 63в</t>
  </si>
  <si>
    <t>EVO_АЗС</t>
  </si>
  <si>
    <t>Ростовская область, Шолоховский м.р-н, с.п. Вешенское, х Пигаревский, ул Победы, 2А</t>
  </si>
  <si>
    <t>Ростовская область, г.о. город Таганрог, г Таганрог, пер Смирновский, 139</t>
  </si>
  <si>
    <t>Ростовская область, г.о. город Таганрог, г Таганрог, пер 1-й Крепостной, 34</t>
  </si>
  <si>
    <t>Ростовская область, Веселовский м.р-н, с.п. Веселовское, п Веселый, ул Октябрьская, 91</t>
  </si>
  <si>
    <t>Ростовская область, г.о. город Ростов-на-Дону, г Ростов-на-Дону, ул Мечникова, 81/3</t>
  </si>
  <si>
    <t>Ростовская область, г.о. город Ростов-на-Дону, г Ростов-на-Дону, пр-кт 40-летия Победы, 308</t>
  </si>
  <si>
    <t>Ростовская область, г.о. город Ростов-на-Дону, г Ростов-на-Дону, ул Немировича-Данченко, 78/4</t>
  </si>
  <si>
    <t>Пятерочка 16604</t>
  </si>
  <si>
    <t>Ростовская область, Орловский м.р-н, с.п. Орловское, п Орловский, ул Северная, 2А</t>
  </si>
  <si>
    <t>Пятерочка 16523</t>
  </si>
  <si>
    <t>Ростовская область, Октябрьский м.р-н, с.п. Бессергеневское, ст-ца Заплавская, ул Шоссейная, д. 42-Б</t>
  </si>
  <si>
    <t>Ростовская область, г.о. город Ростов-на-Дону, г Ростов-на-Дону, ул Беляева, 24/2</t>
  </si>
  <si>
    <t>Пятерочка 19089</t>
  </si>
  <si>
    <t>Ростовская область, г.о. город Волгодонск, г Волгодонск, ул Степная, 157а</t>
  </si>
  <si>
    <t>Пятерочка 19088</t>
  </si>
  <si>
    <t>Ростовская область, г.о. город Волгодонск, г Волгодонск, ул Маршала Кошевого, 21в</t>
  </si>
  <si>
    <t>Пятерочка 16491</t>
  </si>
  <si>
    <t>Ростовская область, Азовский м.р-н, с.п. Самарское, с Самарское, ул Переездная, 27</t>
  </si>
  <si>
    <t>Пятерочка 19090</t>
  </si>
  <si>
    <t>Ростовская область, г.о. город Волгодонск, г Волгодонск, ул Степная, 171</t>
  </si>
  <si>
    <t>Ростовская область, г.о. город Ростов-на-Дону, г Ростов-на-Дону, ул Таганрогская, 106</t>
  </si>
  <si>
    <t>Ростовская область, г.о. город Ростов-на-Дону, г Ростов-на-Дону, ул Зорге, 29</t>
  </si>
  <si>
    <t>Ростовская область, г.о. город Ростов-на-Дону, г Ростов-на-Дону, ул Ларина, 15/2</t>
  </si>
  <si>
    <t>Ростовская область, г.о. город Ростов-на-Дону, г Ростов-на-Дону, ул Оганова, 10</t>
  </si>
  <si>
    <t>Ростовская область, г.о. город Ростов-на-Дону, г Ростов-на-Дону, ул Добровольского, 32</t>
  </si>
  <si>
    <t>ПЯТЕРОЧКА 1274</t>
  </si>
  <si>
    <t>Ростовская область, г.о. город Ростов-на-Дону, г Ростов-на-Дону, ул Турмалиновская, 62</t>
  </si>
  <si>
    <t>ПЯТЕРОЧКА 734</t>
  </si>
  <si>
    <t>Ростовская область, Октябрьский м.р-н, г.п. Каменоломненское, рп Каменоломни, ул Комсомольская, 55</t>
  </si>
  <si>
    <t>ПЯТЕРОЧКА 747</t>
  </si>
  <si>
    <t>Ростовская область, г.о. город Новочеркасск, г Новочеркасск, ул Крылова, 13</t>
  </si>
  <si>
    <t>ПЯТЕРОЧКА 736</t>
  </si>
  <si>
    <t>Ростовская область, г.о. город Шахты, г Шахты, ул Советская, 239</t>
  </si>
  <si>
    <t>Ростовская область, Мясниковский м.р-н, с.п. Чалтырское, с Чалтырь, ул 6-я Линия, 21</t>
  </si>
  <si>
    <t>Флагман0</t>
  </si>
  <si>
    <t>Ростовская область, Неклиновский м.р-н, с.п. Федоровское, с Федоровка, ул Ленина, 28</t>
  </si>
  <si>
    <t>Ростовская область, г.о. город Таганрог, г Таганрог, ул Дзержинского, 163</t>
  </si>
  <si>
    <t>Ростовская область, г.о. город Таганрог, г Таганрог, ул Лизы Чайкиной, 64</t>
  </si>
  <si>
    <t>Ростовская область, г.о. город Таганрог, г Таганрог, пер Гоголевский, 10</t>
  </si>
  <si>
    <t>Ростовская область, г.о. город Азов, г Азов, ул Мира, 20</t>
  </si>
  <si>
    <t>Ростовская область, г.о. город Таганрог, г Таганрог, ул Чехова, 322</t>
  </si>
  <si>
    <t>Пятерочка 19085</t>
  </si>
  <si>
    <t>Ростовская область, г.о. город Таганрог, г Таганрог, ул Дзержинского, 165, 7</t>
  </si>
  <si>
    <t>Ростовская область, г.о. город Таганрог, г Таганрог, ул Цветная, 41</t>
  </si>
  <si>
    <t>Ростовская область, г.о. город Таганрог, г Таганрог, пер 7-й Новый, 79</t>
  </si>
  <si>
    <t>Ростовская область, г.о. город Таганрог, г Таганрог, ул Вишневая, 19</t>
  </si>
  <si>
    <t>Ростовская область, Усть-Донецкий м.р-н, г.п. Усть-Донецкое, рп Усть-Донецкий, ул Лесная, 41</t>
  </si>
  <si>
    <t>Пятерочка 19087</t>
  </si>
  <si>
    <t>Ростовская область, г.о. город Волгодонск, г Волгодонск, б-р Великой Победы, 13б</t>
  </si>
  <si>
    <t>Пятерочка 17583</t>
  </si>
  <si>
    <t>Ростовская область, г.о. город Шахты, г Шахты, ул Свободная, д. 41-в</t>
  </si>
  <si>
    <t>EVO_Продукты 1</t>
  </si>
  <si>
    <t>Ростовская область, Тацинский м.р-н, с.п. Скосырское, х Крюков, ул Ленина, 31А</t>
  </si>
  <si>
    <t>Перекресток Магнитный</t>
  </si>
  <si>
    <t>Ростовская область, г.о. город Новочеркасск, г Новочеркасск, пер Магнитный, д. 1 лит. А</t>
  </si>
  <si>
    <t>Пятерочка 19179</t>
  </si>
  <si>
    <t>Ростовская область, г.о. город Волгодонск, г Волгодонск, ул Ленина, 8</t>
  </si>
  <si>
    <t>Пятерочка 19180</t>
  </si>
  <si>
    <t>Ростовская область, г.о. город Волгодонск, г Волгодонск, ул Черникова, 17</t>
  </si>
  <si>
    <t>Пятерочка 16958</t>
  </si>
  <si>
    <t>Ростовская область, г.о. город Ростов-на-Дону, г Ростов-на-Дону, ул Писемского, 38</t>
  </si>
  <si>
    <t>Ростовская область, г.о. город Таганрог, г Таганрог, ул Театральная, 19</t>
  </si>
  <si>
    <t>Ростовская область, г.о. город Таганрог, г Таганрог, ул Сергея Лазо, 7-1</t>
  </si>
  <si>
    <t>Ростовская область, г.о. город Таганрог, г Таганрог, ул Сергея Шило, 188</t>
  </si>
  <si>
    <t>Ростовская область, Багаевский м.р-н, с.п. Багаевское, ст-ца Багаевская, ул Подройкина, 15</t>
  </si>
  <si>
    <t>Пятерочка 19231</t>
  </si>
  <si>
    <t>Ростовская область, г.о. город Волгодонск, г Волгодонск, ул Железнодорожная, 34</t>
  </si>
  <si>
    <t>Ростовская область, г.о. город Шахты, г Шахты, ул Ворошилова, 9</t>
  </si>
  <si>
    <t>Пятерочка 18506</t>
  </si>
  <si>
    <t>Ростовская область, Азовский м.р-н, с.п. Красносадовское, п Красный Сад, ул Центральная, д. 1В</t>
  </si>
  <si>
    <t>Ростовская область, г.о. город Ростов-на-Дону, г Ростов-на-Дону, ул Чкалова, 56</t>
  </si>
  <si>
    <t>Пятерочка 19178</t>
  </si>
  <si>
    <t>Ростовская область, г.о. город Волгодонск, г Волгодонск, ул Дружбы, д. 8Б</t>
  </si>
  <si>
    <t>Пятерочка 19239</t>
  </si>
  <si>
    <t>Ростовская область, г.о. город Ростов-на-Дону, г Ростов-на-Дону, ул Филимоновская, 16а</t>
  </si>
  <si>
    <t>Пятерочка 17820</t>
  </si>
  <si>
    <t>Ростовская область, г.о. город Таганрог, г Таганрог, ул Чучева, 42, 2</t>
  </si>
  <si>
    <t>Пятерочка 18805</t>
  </si>
  <si>
    <t>Ростовская область, Неклиновский м.р-н, с.п. Самбекское, с Самбек, ул Кооперативная, д. 32</t>
  </si>
  <si>
    <t>Пятерочка 19415</t>
  </si>
  <si>
    <t>Ростовская область, Зерноградский м.р-н, г.п. Зерноградское, г Зерноград, ул Березовая, 1А</t>
  </si>
  <si>
    <t>EVO_Аптека</t>
  </si>
  <si>
    <t>Ростовская область, Азовский м.р-н, с.п. Самарское, с Самарское, пер Ленина, 97 дом 97</t>
  </si>
  <si>
    <t>Пятерочка 17021</t>
  </si>
  <si>
    <t>Ростовская область, Сальский м.р-н, с.п. Новоегорлыкское, с Новый Егорлык, ул Советская, д. 4-о</t>
  </si>
  <si>
    <t>Пятерочка 19509</t>
  </si>
  <si>
    <t>Ростовская область, Аксайский м.р-н, г.п. Аксайское, г Аксай, ул Карла Либкнехта, 112</t>
  </si>
  <si>
    <t>Пятерочка 18303</t>
  </si>
  <si>
    <t>Ростовская область, г.о. город Ростов-на-Дону, г Ростов-на-Дону, ул Тельмана, 110, 2</t>
  </si>
  <si>
    <t>Пятерочка 19369</t>
  </si>
  <si>
    <t>Ростовская область, г.о. город Ростов-на-Дону, г Ростов-на-Дону, ул Травяная, 1/22</t>
  </si>
  <si>
    <t>ПЯТЕРОЧКА 2336</t>
  </si>
  <si>
    <t>Ростовская область, г.о. город Каменск-Шахтинский, г Каменск-Шахтинский, ул Московская, 23</t>
  </si>
  <si>
    <t>ХОЗТОВАРЫ</t>
  </si>
  <si>
    <t>Ростовская область, Пролетарский м.р-н, с.п. Суховское, х Сухой, ул Мира, 30</t>
  </si>
  <si>
    <t>Пятерочка 19349</t>
  </si>
  <si>
    <t>Ростовская область, г.о. город Волгодонск, г Волгодонск, ул 30 лет Победы, 10</t>
  </si>
  <si>
    <t>Пятерочка 18067</t>
  </si>
  <si>
    <t>Ростовская область, г.о. город Ростов-на-Дону, г Ростов-на-Дону, ул Доватора, 59</t>
  </si>
  <si>
    <t>Пятерочка 19750</t>
  </si>
  <si>
    <t>Ростовская область, г.о. город Волгодонск, г Волгодонск, пр-кт Строителей, 25</t>
  </si>
  <si>
    <t>Пятерочка 17916</t>
  </si>
  <si>
    <t>Ростовская область, г.о. город Ростов-на-Дону, г Ростов-на-Дону, ул Белорусская, 143/38</t>
  </si>
  <si>
    <t>Полетаев А.Ю.</t>
  </si>
  <si>
    <t>Ростовская область, Волгодонской м.р-н, с.п. Рябичевское, х Ясырев, б/н</t>
  </si>
  <si>
    <t>Пятерочка 18954</t>
  </si>
  <si>
    <t>Ростовская область, г.о. город Волгодонск, г Волгодонск, пр-кт Мира, 31а</t>
  </si>
  <si>
    <t>Пятерочка 18762</t>
  </si>
  <si>
    <t>Ростовская область, г.о. город Ростов-на-Дону, г Ростов-на-Дону, ул Мечникова, д. 31/106</t>
  </si>
  <si>
    <t>Пятерочка 18841</t>
  </si>
  <si>
    <t>Ростовская область, Морозовский м.р-н, г.п. Морозовское, г Морозовск, ул Подтелкова, 16</t>
  </si>
  <si>
    <t>Пятерочка 19753</t>
  </si>
  <si>
    <t>Ростовская область, г.о. город Таганрог, г Таганрог, ул Александровская, 159</t>
  </si>
  <si>
    <t>Пятерочка 19941</t>
  </si>
  <si>
    <t>Ростовская область, г.о. город Батайск, г Батайск, ул Луначарского, 121</t>
  </si>
  <si>
    <t>Пятерочка 19887</t>
  </si>
  <si>
    <t>Ростовская область, г.о. город Ростов-на-Дону, г Ростов-на-Дону, ул Красноармейская, 66</t>
  </si>
  <si>
    <t>Пятерочка 17524</t>
  </si>
  <si>
    <t>Ростовская область, Азовский м.р-н, с.п. Кулешовское, с Кулешовка, ул Ленина, 297</t>
  </si>
  <si>
    <t>Пятерочка 20046</t>
  </si>
  <si>
    <t>Ростовская область, г.о. город Волгодонск, г Волгодонск, пр-кт Мира, 8</t>
  </si>
  <si>
    <t>Пятерочка 20047</t>
  </si>
  <si>
    <t>Ростовская область, г.о. город Волгодонск, г Волгодонск, ул Гагарина, 4А</t>
  </si>
  <si>
    <t>Пятерочка 18464</t>
  </si>
  <si>
    <t>Ростовская область, Егорлыкский м.р-н, с.п. Егорлыкское, ст-ца Егорлыкская, ул Ворошилова, 38</t>
  </si>
  <si>
    <t>Пятерочка 19025</t>
  </si>
  <si>
    <t>Ростовская область, г.о. город Ростов-на-Дону, г Ростов-на-Дону, ул Портовая, 372б/27б</t>
  </si>
  <si>
    <t>ПЯТЕРОЧКА 3447</t>
  </si>
  <si>
    <t>Ростовская область, г.о. город Новочеркасск, г Новочеркасск, ул Буденновская, 173</t>
  </si>
  <si>
    <t>Пятерочка 19490</t>
  </si>
  <si>
    <t>Ростовская область, Миллеровский м.р-н, г.п. Миллеровское, г Миллерово, ул Романенко, 1</t>
  </si>
  <si>
    <t>Пятерочка 17814</t>
  </si>
  <si>
    <t>Ростовская область, г.о. город Ростов-на-Дону, г Ростов-на-Дону, ул Российская, 33/24</t>
  </si>
  <si>
    <t>Пятерочка 17921</t>
  </si>
  <si>
    <t>Ростовская область, г.о. город Ростов-на-Дону, г Ростов-на-Дону, ул Каскадная, 164</t>
  </si>
  <si>
    <t>Пятерочка 19341</t>
  </si>
  <si>
    <t>Ростовская область, г.о. город Гуково, г Гуково, ул Крупской, 28</t>
  </si>
  <si>
    <t>Ростовская область, г.о. город Таганрог, г Таганрог, ул Инициативная, 66</t>
  </si>
  <si>
    <t>Пятерочка 18345</t>
  </si>
  <si>
    <t>Ростовская область, Миллеровский м.р-н, г.п. Миллеровское, г Миллерово, ул Советская, 49</t>
  </si>
  <si>
    <t>Пятерочка 20080</t>
  </si>
  <si>
    <t>Ростовская область, г.о. город Шахты, г Шахты, ул Энергетики, 6</t>
  </si>
  <si>
    <t>Пятерочка 20275</t>
  </si>
  <si>
    <t>Ростовская область, Аксайский м.р-н, г.п. Аксайское, г Аксай, пр-кт Ленина, 5/1, 1</t>
  </si>
  <si>
    <t>Пятерочка 18820</t>
  </si>
  <si>
    <t>Ростовская область, г.о. город Ростов-на-Дону, г Ростов-на-Дону, ул Гагринская, 20</t>
  </si>
  <si>
    <t>Пятерочка 20430</t>
  </si>
  <si>
    <t>Ростовская область, Сальский м.р-н, г.п. Сальское, г Сальск, ул Коломийцева, д. 66А</t>
  </si>
  <si>
    <t>Пятерочка 19849</t>
  </si>
  <si>
    <t>Ростовская область, г.о. город Ростов-на-Дону, г Ростов-на-Дону, пр-кт 40-летия Победы, 75л</t>
  </si>
  <si>
    <t>Пятерочка 17781</t>
  </si>
  <si>
    <t>Ростовская область, г.о. город Ростов-на-Дону, г Ростов-на-Дону, ул Нариманова, 57/1</t>
  </si>
  <si>
    <t>Пятерочка 20512</t>
  </si>
  <si>
    <t>Ростовская область, г.о. город Таганрог, г Таганрог, ул Лизы Чайкиной, 67</t>
  </si>
  <si>
    <t>Пятерочка 19593</t>
  </si>
  <si>
    <t>Ростовская область, г.о. город Ростов-на-Дону, г Ростов-на-Дону, ул Нансена, 103/1</t>
  </si>
  <si>
    <t>Пятерочка 19957</t>
  </si>
  <si>
    <t>Ростовская область, г.о. город Ростов-на-Дону, г Ростов-на-Дону, ул Ректорская, 38</t>
  </si>
  <si>
    <t>Зерноградское Райпо.</t>
  </si>
  <si>
    <t>Ростовская область, Зерноградский м.р-н, с.п. Конзаводское, х Чернышевка, ул Торговая, 3</t>
  </si>
  <si>
    <t>Кафе Для Всех</t>
  </si>
  <si>
    <t>Ростовская область, Зерноградский м.р-н, г.п. Зерноградское, г Зерноград, ул им Ленина, 20/29А</t>
  </si>
  <si>
    <t>Пятерочка 19656</t>
  </si>
  <si>
    <t>Ростовская область, г.о. город Новочеркасск, г Новочеркасск, ул Калинина, дом 94А</t>
  </si>
  <si>
    <t>Пятерочка 15391</t>
  </si>
  <si>
    <t>Ростовская область, г.о. город Ростов-на-Дону, г Ростов-на-Дону, ул Профинтерна, 13/1</t>
  </si>
  <si>
    <t>Пятерочка 10816</t>
  </si>
  <si>
    <t>Ростовская область, Чертковский м.р-н, с.п. Чертковское, п Чертково, пер Пионерский, 45</t>
  </si>
  <si>
    <t>Пятерочка 19543</t>
  </si>
  <si>
    <t>Ростовская область, г.о. город Шахты, г Шахты, ул Псковская, дом 41</t>
  </si>
  <si>
    <t>Пятерочка 20632</t>
  </si>
  <si>
    <t>Ростовская область, г.о. город Каменск-Шахтинский, г Каменск-Шахтинский, ул Проездная, 3</t>
  </si>
  <si>
    <t>Пятерочка 20635</t>
  </si>
  <si>
    <t>Ростовская область, Мясниковский м.р-н, с.п. Краснокрымское, х Красный Крым, тер. Автодорга Ростов-на-Дону - Новошахтинск, 5</t>
  </si>
  <si>
    <t>Пятерочка 20477</t>
  </si>
  <si>
    <t>Ростовская область, г.о. город Шахты, г Шахты, пр-кт Ленинского Комсомола, 37</t>
  </si>
  <si>
    <t>Пятерочка 20498</t>
  </si>
  <si>
    <t>Ростовская область, г.о. город Новошахтинск, г Новошахтинск, ул Базарная, 17</t>
  </si>
  <si>
    <t>Пятерочка 20528</t>
  </si>
  <si>
    <t>Ростовская область, г.о. город Батайск, г Батайск, ул Крупской, 1</t>
  </si>
  <si>
    <t>Пятерочка 20447</t>
  </si>
  <si>
    <t>Ростовская область, г.о. город Таганрог, г Таганрог, ул Александровская, 60</t>
  </si>
  <si>
    <t>Пятерочка 20417</t>
  </si>
  <si>
    <t>Ростовская область, Белокалитвинский м.р-н, г.п. Белокалитвинское, г Белая Калитва, ул Вокзальная, 84</t>
  </si>
  <si>
    <t>Пятерочка 20222</t>
  </si>
  <si>
    <t>Ростовская область, г.о. город Ростов-на-Дону, г Ростов-на-Дону, ул Орбитальная, 23</t>
  </si>
  <si>
    <t>Пятерочка 20752</t>
  </si>
  <si>
    <t>Ростовская область, Каменский м.р-н, с.п. Красновское, х Красновка, ул Профильная, дом 123</t>
  </si>
  <si>
    <t>Пятерочка 20123</t>
  </si>
  <si>
    <t>Ростовская область, г.о. город Новочеркасск, г Новочеркасск, ул Буденновская, 161</t>
  </si>
  <si>
    <t>Пятерочка 16903</t>
  </si>
  <si>
    <t>Ростовская область, г.о. город Ростов-на-Дону, г Ростов-на-Дону, б-р Комарова, дом 18/3</t>
  </si>
  <si>
    <t>Пятерочка 20773</t>
  </si>
  <si>
    <t>Ростовская область, г.о. город Ростов-на-Дону, г Ростов-на-Дону, ул Стабильная, 3, 2</t>
  </si>
  <si>
    <t>Пятерочка 18724</t>
  </si>
  <si>
    <t>Ростовская область, г.о. город Ростов-на-Дону, г Ростов-на-Дону, ул Орская, 76/14</t>
  </si>
  <si>
    <t>EVO_Автозапчасти БПА</t>
  </si>
  <si>
    <t>Ростовская область, Неклиновский м.р-н, с.п. Троицкое, с Троицкое, ул Ленина, 86</t>
  </si>
  <si>
    <t>EVO_ФАСОЛЬ</t>
  </si>
  <si>
    <t>Ростовская область, Неклиновский м.р-н, с.п. Николаевское, с Николаевка, ул Ленина, 390 Г</t>
  </si>
  <si>
    <t>EVO_Экспресс</t>
  </si>
  <si>
    <t>Ростовская область, Неклиновский м.р-н, с.п. Николаевское, х Гаевка, ул Пионерская, 2А</t>
  </si>
  <si>
    <t>Пятерочка 20407</t>
  </si>
  <si>
    <t>Ростовская область, г.о. город Каменск-Шахтинский, г Каменск-Шахтинский, ул Советская, 89</t>
  </si>
  <si>
    <t>Пятерочка 20870</t>
  </si>
  <si>
    <t>Ростовская область, г.о. город Батайск, г Батайск, пер Короткий, 1</t>
  </si>
  <si>
    <t>Пятерочка 20674</t>
  </si>
  <si>
    <t>Ростовская область, г.о. город Ростов-на-Дону, г Ростов-на-Дону, ул Орбитальная, 82б</t>
  </si>
  <si>
    <t>Пятерочка 20748</t>
  </si>
  <si>
    <t>Ростовская область, г.о. город Ростов-на-Дону, г Ростов-на-Дону, ул Вересаева, 101/3, 2</t>
  </si>
  <si>
    <t>Пятерочка 19113</t>
  </si>
  <si>
    <t>Ростовская область, г.о. город Батайск, г Батайск, ул Заводская, 262</t>
  </si>
  <si>
    <t>Пятерочка 16933</t>
  </si>
  <si>
    <t>Ростовская область, г.о. город Новочеркасск, г Новочеркасск, ул Сарматская, дом 11Г</t>
  </si>
  <si>
    <t>Пятерочка 19611</t>
  </si>
  <si>
    <t>Ростовская область, Кагальницкий м.р-н, с.п. Кагальницкое, ст-ца Кагальницкая, ул Почтовая, 76</t>
  </si>
  <si>
    <t>Пятерочка 16391</t>
  </si>
  <si>
    <t>Ростовская область, г.о. город Ростов-на-Дону, г Ростов-на-Дону, ул Тружеников, 2а</t>
  </si>
  <si>
    <t>Пятерочка 20991</t>
  </si>
  <si>
    <t>Ростовская область, г.о. город Ростов-на-Дону, г Ростов-на-Дону, ул Нансена, 93, 1</t>
  </si>
  <si>
    <t>VKUSVILL 3063-2</t>
  </si>
  <si>
    <t>Ростовская область, г.о. город Ростов-на-Дону, г Ростов-на-Дону, ул Пушкинская, 197</t>
  </si>
  <si>
    <t>Пятерочка 19633</t>
  </si>
  <si>
    <t>Ростовская область, г.о. город Ростов-на-Дону, г Ростов-на-Дону, ул Казахская, 115/3</t>
  </si>
  <si>
    <t>Пятерочка 21013</t>
  </si>
  <si>
    <t>Ростовская область, г.о. город Шахты, г Шахты, ул Ворошилова, 13</t>
  </si>
  <si>
    <t>Пятерочка 21180</t>
  </si>
  <si>
    <t>Ростовская область, г.о. город Таганрог, г Таганрог, пер Парковый, 4</t>
  </si>
  <si>
    <t>Пятерочка 20787</t>
  </si>
  <si>
    <t>Ростовская область, Аксайский м.р-н, г.п. Аксайское, г Аксай, ул Объездная, 7, 2</t>
  </si>
  <si>
    <t>EVO_Егоров А. В.</t>
  </si>
  <si>
    <t>Ростовская область, Аксайский м.р-н, с.п. Истоминское, тер. Автомагистраль М-4, Восточное шоссе 1/3, развилка Сальск-Батайск</t>
  </si>
  <si>
    <t>Ростовская область, г.о. город Батайск, г Батайск, ш Восточное, дом 21</t>
  </si>
  <si>
    <t>Ростовская область, г.о. город Таганрог, г Таганрог, ул Поляковское Шоссе, дом 32</t>
  </si>
  <si>
    <t>Ростовская область, г.о. город Таганрог, г Таганрог, ул Мариупольское Шоссе, дом 3/1</t>
  </si>
  <si>
    <t>Ростовская область, Неклиновский м.р-н, с.п. Покровское, с Покровское, 11 км автодороги Самбек-Украина</t>
  </si>
  <si>
    <t>Ростовская область, Азовский м.р-н, с.п. Кагальницкое, с Кагальник, ул Новаторов, дом 1б</t>
  </si>
  <si>
    <t>Ростовская область, Азовский м.р-н, с.п. Задонское, х Задонский, ул Максима Горького, дом 113</t>
  </si>
  <si>
    <t>Ростовская область, Аксайский м.р-н, г.п. Аксайское, г Аксай, пр-кт Аксайский, дом 14д</t>
  </si>
  <si>
    <t>Ростовская область, Аксайский м.р-н, г.п. Аксайское, г Аксай, ул Западная, 8</t>
  </si>
  <si>
    <t>Ростовская область, г.о. город Азов, г Азов, ул Кооперативная, дом 20</t>
  </si>
  <si>
    <t>Ростовская область, Азовский м.р-н, с.п. Новоалександровское, х Новоалександровка, ул Московская, дом 294</t>
  </si>
  <si>
    <t>VKUSVILL_4942_1</t>
  </si>
  <si>
    <t>Ростовская область, г.о. город Шахты, г Шахты, пр-кт Победа Революции, 118</t>
  </si>
  <si>
    <t>VKUSVILL_4942_2</t>
  </si>
  <si>
    <t>VKUSVILL_4942_3</t>
  </si>
  <si>
    <t>Перекресток Портовая био</t>
  </si>
  <si>
    <t>Ростовская область, г.о. город Ростов-на-Дону, г Ростов-на-Дону, ул Портовая, 456</t>
  </si>
  <si>
    <t>Пятерочка 21167</t>
  </si>
  <si>
    <t>Ростовская область, г.о. город Ростов-на-Дону, г Ростов-на-Дону, ул Магнитогорская, 2в</t>
  </si>
  <si>
    <t>Пятерочка 18231</t>
  </si>
  <si>
    <t>Ростовская область, г.о. город Ростов-на-Дону, г Ростов-на-Дону, ул Горсоветская, 51, 1</t>
  </si>
  <si>
    <t>Пятерочка 20437</t>
  </si>
  <si>
    <t>Ростовская область, г.о. город Батайск, г Батайск, ш Восточное, 5А</t>
  </si>
  <si>
    <t>Ростовская область, Азовский м.р-н, с.п. Пешковское, с Пешково, ул Мелиораторов, д. 2</t>
  </si>
  <si>
    <t>EVO_Магазин Шок</t>
  </si>
  <si>
    <t>Ростовская область, г.о. город Шахты, г Шахты, ул Благотворная, 2А</t>
  </si>
  <si>
    <t>Пятерочка 21502</t>
  </si>
  <si>
    <t>Ростовская область, г.о. город Ростов-на-Дону, г Ростов-на-Дону, ул Мясникова, 54</t>
  </si>
  <si>
    <t>Пятерочка 21503</t>
  </si>
  <si>
    <t>Ростовская область, г.о. город Ростов-на-Дону, г Ростов-на-Дону, пр-кт 40-летия Победы, 63д</t>
  </si>
  <si>
    <t>Пятерочка 21395</t>
  </si>
  <si>
    <t>Ростовская область, г.о. город Ростов-на-Дону, г Ростов-на-Дону, ул Содружества, 58/124</t>
  </si>
  <si>
    <t>Пятерочка 21513</t>
  </si>
  <si>
    <t>Ростовская область, г.о. город Волгодонск, г Волгодонск, ул Весенняя, 56</t>
  </si>
  <si>
    <t>EVO_Хоз МАГ</t>
  </si>
  <si>
    <t>Ростовская область, Тацинский м.р-н, с.п. Скосырское, х Крюков, ул Ленина, кв 67</t>
  </si>
  <si>
    <t>EVO_Продукты</t>
  </si>
  <si>
    <t>Ростовская область, Тацинский м.р-н, с.п. Михайловское, х Гремучий, ул А.Швыдкова, 61а</t>
  </si>
  <si>
    <t>Пятерочка 20965</t>
  </si>
  <si>
    <t>Ростовская область, Сальский м.р-н, с.п. Гигантовское, п Гигант, ул Ленина, 23</t>
  </si>
  <si>
    <t>Пятерочка 20454</t>
  </si>
  <si>
    <t>Ростовская область, Красносулинский м.р-н, г.п. Красносулинское, г Красный Сулин, ул Гагарина, 33</t>
  </si>
  <si>
    <t>Пятерочка 20075</t>
  </si>
  <si>
    <t>Ростовская область, г.о. город Ростов-на-Дону, г Ростов-на-Дону, пер Зеркальный, 7</t>
  </si>
  <si>
    <t>Пятерочка 20565</t>
  </si>
  <si>
    <t>Ростовская область, г.о. город Таганрог, г Таганрог, ул Чехова, 137</t>
  </si>
  <si>
    <t>Пятерочка 21670</t>
  </si>
  <si>
    <t>Ростовская область, Аксайский м.р-н, г.п. Аксайское, г Аксай, ул Толпинского, 130/70</t>
  </si>
  <si>
    <t>Пятерочка 21770</t>
  </si>
  <si>
    <t>Ростовская область, Зерноградский м.р-н, г.п. Зерноградское, г Зерноград, ул Машиностроителей, 4Г</t>
  </si>
  <si>
    <t>Пятерочка 19933</t>
  </si>
  <si>
    <t>Ростовская область, Чертковский м.р-н, с.п. Алексеево-Лозовское, с Алексеево-Лозовское, ул Лисичкина, 22</t>
  </si>
  <si>
    <t>Пятерочка 20951</t>
  </si>
  <si>
    <t>Ростовская область, Зимовниковский м.р-н, с.п. Зимовниковское, п Зимовники, пер Игнатовский, 7</t>
  </si>
  <si>
    <t>Пятерочка 21573</t>
  </si>
  <si>
    <t>Ростовская область, г.о. город Ростов-на-Дону, г Ростов-на-Дону, ул Беляева, 26а</t>
  </si>
  <si>
    <t>Пятерочка 21757</t>
  </si>
  <si>
    <t>Ростовская область, г.о. город Ростов-на-Дону, г Ростов-на-Дону, б-р Комарова, 1и, 3</t>
  </si>
  <si>
    <t>Пятерочка 20702</t>
  </si>
  <si>
    <t>Ростовская область, Тарасовский м.р-н, с.п. Тарасовское, п Тарасовский, ул Кирова, 23</t>
  </si>
  <si>
    <t>Пятерочка 17178</t>
  </si>
  <si>
    <t>Ростовская область, Матвеево-Курганский м.р-н, с.п. Матвеево-Курганское, п Матвеев Курган, ул Московская, 93</t>
  </si>
  <si>
    <t>Пятерочка 21756</t>
  </si>
  <si>
    <t>Ростовская область, Аксайский м.р-н, с.п. Щепкинское, п Темерницкий, ул Северная, 2</t>
  </si>
  <si>
    <t>Пятерочка 22041</t>
  </si>
  <si>
    <t>Ростовская область, г.о. город Таганрог, г Таганрог, ул Розы Люксембург, 83</t>
  </si>
  <si>
    <t>Пятерочка 22149</t>
  </si>
  <si>
    <t>Ростовская область, Аксайский м.р-н, с.п. Большелогское, п Янтарный, ул Магистральная, 1</t>
  </si>
  <si>
    <t>Пятерочка 22082</t>
  </si>
  <si>
    <t>Ростовская область, г.о. город Ростов-на-Дону, г Ростов-на-Дону, ул Портовая, 257/27</t>
  </si>
  <si>
    <t>Пятерочка 22105</t>
  </si>
  <si>
    <t>Ростовская область, г.о. город Ростов-на-Дону, г Ростов-на-Дону, ул Еременко, 89Б</t>
  </si>
  <si>
    <t>Пятерочка 20453</t>
  </si>
  <si>
    <t>Ростовская область, г.о. город Новочеркасск, г Новочеркасск, ул Высоковольтная, дом 3</t>
  </si>
  <si>
    <t>Пятерочка 21553</t>
  </si>
  <si>
    <t>Ростовская область, Тацинский м.р-н, с.п. Углегорское, п Углегорский, ул Мира, дом 9 Г</t>
  </si>
  <si>
    <t>Пятерочка 22156</t>
  </si>
  <si>
    <t>Ростовская область, г.о. город Новошахтинск, г Новошахтинск, ул Трудовая, 32а</t>
  </si>
  <si>
    <t>VKUSVILL_5578_3</t>
  </si>
  <si>
    <t>Ростовская область, г.о. город Ростов-на-Дону, г Ростов-на-Дону, пр-кт Ворошиловский, 64/257</t>
  </si>
  <si>
    <t>Пятерочка 22275</t>
  </si>
  <si>
    <t>Ростовская область, г.о. город Волгодонск, г Волгодонск, б-р Великой Победы, дом 45</t>
  </si>
  <si>
    <t>Пятерочка 22205</t>
  </si>
  <si>
    <t>Ростовская область, г.о. город Ростов-на-Дону, г Ростов-на-Дону, ул Киргизская, 38/36</t>
  </si>
  <si>
    <t>Ростовская область, г.о. город Азов, г Азов, ул Привокзальная, 106 106</t>
  </si>
  <si>
    <t>Пятерочка 22061</t>
  </si>
  <si>
    <t>Ростовская область, г.о. город Новочеркасск, г Новочеркасск, ул Искра, 6</t>
  </si>
  <si>
    <t>VKUSVILL_5566_1</t>
  </si>
  <si>
    <t>Ростовская область, г.о. город Ростов-на-Дону, г Ростов-на-Дону, ул Волкова, 12/11</t>
  </si>
  <si>
    <t>VKUSVILL_5566_2</t>
  </si>
  <si>
    <t>Пятерочка 22253</t>
  </si>
  <si>
    <t>Ростовская область, г.о. город Таганрог, г Таганрог, ул Урицкого, 14</t>
  </si>
  <si>
    <t>Пятерочка 22381</t>
  </si>
  <si>
    <t>Ростовская область, Боковский м.р-н, с.п. Боковское, ст-ца Боковская, пер Теличенко, 31</t>
  </si>
  <si>
    <t>Пятерочка 22157</t>
  </si>
  <si>
    <t>Ростовская область, г.о. город Шахты, г Шахты, ул Маяковского, 98</t>
  </si>
  <si>
    <t>Пятерочка 21512</t>
  </si>
  <si>
    <t>Ростовская область, Белокалитвинский м.р-н, г.п. Белокалитвинское, г Белая Калитва, ул Машиностроителей, 28</t>
  </si>
  <si>
    <t>Пятерочка 20988</t>
  </si>
  <si>
    <t>Ростовская область, г.о. город Ростов-на-Дону, г Ростов-на-Дону, ул Лермонтовская, 111</t>
  </si>
  <si>
    <t>Пятерочка 22202</t>
  </si>
  <si>
    <t>Ростовская область, Егорлыкский м.р-н, с.п. Егорлыкское, ст-ца Егорлыкская, ул Полевая, дом 23а</t>
  </si>
  <si>
    <t>Пятерочка 21650</t>
  </si>
  <si>
    <t>Ростовская область, Аксайский м.р-н, г.п. Аксайское, г Аксай, пр-кт Ленина, 40</t>
  </si>
  <si>
    <t>Пятерочка 22484</t>
  </si>
  <si>
    <t>Ростовская область, г.о. город Шахты, г Шахты, ул Платова, 43</t>
  </si>
  <si>
    <t>Пятерочка 22417</t>
  </si>
  <si>
    <t>Ростовская область, г.о. город Таганрог, г Таганрог, ул Чучева, дом 48-2</t>
  </si>
  <si>
    <t>Пятерочка 22124</t>
  </si>
  <si>
    <t>Ростовская область, г.о. город Ростов-на-Дону, г Ростов-на-Дону, пер Доломановский, 116 дом 2/2, 1</t>
  </si>
  <si>
    <t>Пятерочка 22408</t>
  </si>
  <si>
    <t>Ростовская область, Аксайский м.р-н, с.п. Ленинское, х Ленина, ул Логопарк, дом 5</t>
  </si>
  <si>
    <t>Пятерочка 22255</t>
  </si>
  <si>
    <t>Ростовская область, Ремонтненский м.р-н, с.п. Ремонтненское, с Ремонтное, пер Калинина, 33</t>
  </si>
  <si>
    <t>Пятерочка 22541</t>
  </si>
  <si>
    <t>Ростовская область, г.о. город Волгодонск, г Волгодонск, ул К.Маркса, дом 58</t>
  </si>
  <si>
    <t>Пятерочка 21446</t>
  </si>
  <si>
    <t>Ростовская область, Азовский м.р-н, с.п. Самарское, с Самарское, ул К.Маркса, 98</t>
  </si>
  <si>
    <t>Пятерочка 22083</t>
  </si>
  <si>
    <t>Ростовская область, Аксайский м.р-н, с.п. Большелогское, х Большой Лог, ул Советская, 12</t>
  </si>
  <si>
    <t>Пятерочка 22588</t>
  </si>
  <si>
    <t>Ростовская область, Орловский м.р-н, с.п. Орловское, п Орловский, ул Ленина, 221</t>
  </si>
  <si>
    <t>Пятерочка 22037</t>
  </si>
  <si>
    <t>Ростовская область, г.о. город Ростов-на-Дону, г Ростов-на-Дону, ул Шолохова-Синявского, 2</t>
  </si>
  <si>
    <t>Пятерочка 21669</t>
  </si>
  <si>
    <t>Ростовская область, г.о. город Ростов-на-Дону, г Ростов-на-Дону, ул Зорге, 31в</t>
  </si>
  <si>
    <t>EVO_Магазин Хатунок</t>
  </si>
  <si>
    <t>Ростовская область, Родионово-Несветайский м.р-н, с.п. Волошинское, с Генеральское, ул Советская, д1</t>
  </si>
  <si>
    <t>Пятерочка 21880</t>
  </si>
  <si>
    <t>Ростовская область, г.о. город Ростов-на-Дону, г Ростов-на-Дону, ул Висаитова, 2/10, 1</t>
  </si>
  <si>
    <t>Пятерочка 21685</t>
  </si>
  <si>
    <t>Ростовская область, г.о. город Таганрог, г Таганрог, ул Мариупольское Шоссе, здание 14-2</t>
  </si>
  <si>
    <t>Пятерочка 22677</t>
  </si>
  <si>
    <t>Ростовская область, Морозовский м.р-н, г.п. Морозовское, г Морозовск, ул Кирова, 91</t>
  </si>
  <si>
    <t>Пятерочка 14892</t>
  </si>
  <si>
    <t>Ростовская область, г.о. город Шахты, г Шахты, ул Советская, 11</t>
  </si>
  <si>
    <t>Пятерочка 21721</t>
  </si>
  <si>
    <t>Ростовская область, г.о. город Ростов-на-Дону, г Ростов-на-Дону, ул Богданова, 71</t>
  </si>
  <si>
    <t>ПЯТЕРОЧКА 2841</t>
  </si>
  <si>
    <t>Ростовская область, г.о. город Новошахтинск, г Новошахтинск, ул Курчатова, 34.</t>
  </si>
  <si>
    <t>Ростовская область, Миллеровский м.р-н, г.п. Миллеровское, г Миллерово, ул 3 Интернационала, 99</t>
  </si>
  <si>
    <t>Пятерочка 22841</t>
  </si>
  <si>
    <t>Ростовская область, Красносулинский м.р-н, г.п. Красносулинское, г Красный Сулин, ул Победы, дом 2/1</t>
  </si>
  <si>
    <t>EVO_Автозапчасти_</t>
  </si>
  <si>
    <t>Ростовская область, Цимлянский м.р-н, с.п. Красноярское, ст-ца Красноярская, ул Советская, 110б</t>
  </si>
  <si>
    <t>Пятерочка 21284</t>
  </si>
  <si>
    <t>Ростовская область, г.о. город Ростов-на-Дону, г Ростов-на-Дону, пер Песочный, дом 22</t>
  </si>
  <si>
    <t>Пятерочка 22639</t>
  </si>
  <si>
    <t>Ростовская область, г.о. город Ростов-на-Дону, г Ростов-на-Дону, пр-кт Соколова, 86</t>
  </si>
  <si>
    <t>Пятерочка 22591</t>
  </si>
  <si>
    <t>Ростовская область, г.о. город Ростов-на-Дону, г Ростов-на-Дону, пр-кт Стачки, 226</t>
  </si>
  <si>
    <t>Пятерочка 22961</t>
  </si>
  <si>
    <t>Ростовская область, г.о. город Каменск-Шахтинский, г Каменск-Шахтинский, ул Народная, 22</t>
  </si>
  <si>
    <t>Пятерочка 22192</t>
  </si>
  <si>
    <t>Ростовская область, Аксайский м.р-н, с.п. Щепкинское, п Щепкин, АО Темерницкое, Обсерваторная ул, Дом 70/2</t>
  </si>
  <si>
    <t>Пятерочка 22626</t>
  </si>
  <si>
    <t>Ростовская область, г.о. город Ростов-на-Дону, г Ростов-на-Дону, пл Привокзальная, 3а</t>
  </si>
  <si>
    <t>Пятерочка 21649</t>
  </si>
  <si>
    <t>Ростовская область, г.о. город Новочеркасск, г Новочеркасск, ул Пушкинская, 85</t>
  </si>
  <si>
    <t>Пятерочка 22977</t>
  </si>
  <si>
    <t>Ростовская область, Мартыновский м.р-н, с.п. Мартыновское, сл Большая Мартыновка, пер Лемешко, 41</t>
  </si>
  <si>
    <t>Пятерочка 22115</t>
  </si>
  <si>
    <t>Ростовская область, г.о. город Ростов-на-Дону, г Ростов-на-Дону, пер Мезенский, 72</t>
  </si>
  <si>
    <t>Пятерочка 22351</t>
  </si>
  <si>
    <t>Ростовская область, Зерноградский м.р-н, с.п. Мечетинское, ст-ца Мечетинская, ул Ленина, 122/35</t>
  </si>
  <si>
    <t>Пятерочка 23131</t>
  </si>
  <si>
    <t>Ростовская область, г.о. город Ростов-на-Дону, г Ростов-на-Дону, ул Пановой, 29</t>
  </si>
  <si>
    <t>Пятерочка 23140</t>
  </si>
  <si>
    <t>Ростовская область, г.о. город Ростов-на-Дону, г Ростов-на-Дону, пр-кт Михаила Нагибина, 14а</t>
  </si>
  <si>
    <t>Пятерочка 23162</t>
  </si>
  <si>
    <t>Ростовская область, г.о. город Таганрог, г Таганрог, ул Дзержинского, 143</t>
  </si>
  <si>
    <t>Пятерочка 23153</t>
  </si>
  <si>
    <t>Ростовская область, г.о. город Каменск-Шахтинский, г Каменск-Шахтинский, пер Астаховский, 89А</t>
  </si>
  <si>
    <t>Пятерочка 22885</t>
  </si>
  <si>
    <t>Ростовская область, г.о. город Ростов-на-Дону, г Ростов-на-Дону, пр-кт Маршала Жукова, 19/12</t>
  </si>
  <si>
    <t>Пятерочка 20989</t>
  </si>
  <si>
    <t>Ростовская область, г.о. город Ростов-на-Дону, г Ростов-на-Дону, ул 1-я Ковровая, 65, 3</t>
  </si>
  <si>
    <t>Пятерочка 23225</t>
  </si>
  <si>
    <t>Ростовская область, г.о. город Ростов-на-Дону, г Ростов-на-Дону, ул Ларина, 45, 2</t>
  </si>
  <si>
    <t>Пятерочка 23295</t>
  </si>
  <si>
    <t>Ростовская область, г.о. город Новошахтинск, г Новошахтинск, ул Советской Конституции, 14</t>
  </si>
  <si>
    <t>Пятерочка 23353</t>
  </si>
  <si>
    <t>Ростовская область, Неклиновский м.р-н, с.п. Николаевское, с Николаевка, сад Альбатрос, уч.279</t>
  </si>
  <si>
    <t>Пятерочка 23341</t>
  </si>
  <si>
    <t>Ростовская область, Константиновский м.р-н, г.п. Константиновское, г Константиновск, 12</t>
  </si>
  <si>
    <t>Пятерочка 23332</t>
  </si>
  <si>
    <t>Ростовская область, г.о. город Ростов-на-Дону, г Ростов-на-Дону, ул Красноармейская, 25</t>
  </si>
  <si>
    <t>Пятерочка 23400</t>
  </si>
  <si>
    <t>Ростовская область, Обливский м.р-н, с.п. Обливское, ст-ца Обливская, ул Ленина, Дом 46</t>
  </si>
  <si>
    <t>Пятерочка 23447</t>
  </si>
  <si>
    <t>Ростовская область, Азовский м.р-н, с.п. Обильненское, п Овощной, ул Ленина, 32</t>
  </si>
  <si>
    <t>Пятерочка 23499</t>
  </si>
  <si>
    <t>Ростовская область, г.о. город Таганрог, г Таганрог, Дачный поселок Рыбник, 5</t>
  </si>
  <si>
    <t>Пятерочка 19168</t>
  </si>
  <si>
    <t>Ростовская область, Азовский м.р-н, с.п. Кулешовское, с Кулешовка, ул Крестьянская, 103</t>
  </si>
  <si>
    <t>Пятерочка 23405</t>
  </si>
  <si>
    <t>Ростовская область, г.о. город Волгодонск, г Волгодонск, ш Октябрьское, 31</t>
  </si>
  <si>
    <t>Ростовская область, Аксайский м.р-н, с.п. Истоминское, х Истомино, ул Победы, 29</t>
  </si>
  <si>
    <t>Пятерочка 23344</t>
  </si>
  <si>
    <t>Ростовская область, г.о. город Ростов-на-Дону, г Ростов-на-Дону, ул Богданова, 80-82</t>
  </si>
  <si>
    <t>Пятерочка 23581</t>
  </si>
  <si>
    <t>Ростовская область, г.о. город Ростов-на-Дону, г Ростов-на-Дону, пр-кт Стачки, 280а</t>
  </si>
  <si>
    <t>Пятерочка 23561</t>
  </si>
  <si>
    <t>Ростовская область, Усть-Донецкий м.р-н, с.п. Мелиховское, ст-ца Мелиховская, ул Красноармейская, 36</t>
  </si>
  <si>
    <t>Пятерочка 23545</t>
  </si>
  <si>
    <t>Ростовская область, г.о. город Новошахтинск, г Новошахтинск, ул Мичурина, 33</t>
  </si>
  <si>
    <t>Пятерочка 23439</t>
  </si>
  <si>
    <t>Ростовская область, г.о. город Ростов-на-Дону, г Ростов-на-Дону, ул Профсоюзная, 134</t>
  </si>
  <si>
    <t>Пятерочка 19212</t>
  </si>
  <si>
    <t>Ростовская область, г.о. город Каменск-Шахтинский, г Каменск-Шахтинский, пер Строителей, 18</t>
  </si>
  <si>
    <t>Пятерочка 21936</t>
  </si>
  <si>
    <t>Ростовская область, г.о. город Ростов-на-Дону, г Ростов-на-Дону, ул Глинки, 33/91</t>
  </si>
  <si>
    <t>Пятерочка 21528</t>
  </si>
  <si>
    <t>Ростовская область, г.о. город Ростов-на-Дону, г Ростов-на-Дону, ул Платона Кляты, Здание 2</t>
  </si>
  <si>
    <t>Пятерочка 23284</t>
  </si>
  <si>
    <t>Ростовская область, Заветинский м.р-н, с.п. Заветинское, с Заветное, пер Чернышевского, 26</t>
  </si>
  <si>
    <t>Ростовская область, Кагальницкий м.р-н, с.п. Кагальницкое, ст-ца Кагальницкая, пер Кольцовский, 39</t>
  </si>
  <si>
    <t>Пятерочка 23762</t>
  </si>
  <si>
    <t>Ростовская область, г.о. город Шахты, г Шахты, пер Иванова, 1Ес1</t>
  </si>
  <si>
    <t>Пятерочка 23431</t>
  </si>
  <si>
    <t>Ростовская область, г.о. город Ростов-на-Дону, г Ростов-на-Дону, ул Тренева, 4</t>
  </si>
  <si>
    <t>Пятерочка 23813</t>
  </si>
  <si>
    <t>Ростовская область, Неклиновский м.р-н, с.п. Николаевское, с Николаевка, ул Ленина, 272</t>
  </si>
  <si>
    <t>Пятерочка 23724</t>
  </si>
  <si>
    <t>Ростовская область, г.о. город Батайск, г Батайск, ул М.Горького, 79/163</t>
  </si>
  <si>
    <t>Пятерочка 23597</t>
  </si>
  <si>
    <t>Ростовская область, г.о. город Ростов-на-Дону, г Ростов-на-Дону, пер Доломановский, 73/160</t>
  </si>
  <si>
    <t>Пятерочка 23797</t>
  </si>
  <si>
    <t>Ростовская область, г.о. город Ростов-на-Дону, г Ростов-на-Дону, ул Текучева, 158</t>
  </si>
  <si>
    <t>Ростовская область, Аксайский м.р-н, г.п. Аксайское, г Аксай, ул Карла Либкнехта, 128</t>
  </si>
  <si>
    <t>Пятерочка 23483</t>
  </si>
  <si>
    <t>Ростовская область, Аксайский м.р-н, с.п. Щепкинское, п Щепкин, ул Первомайская, 36</t>
  </si>
  <si>
    <t>EVO_Горчица</t>
  </si>
  <si>
    <t>Ростовская область, Тацинский м.р-н, с.п. Михайловское, х Михайлов, ул Ленина, 249</t>
  </si>
  <si>
    <t>Пятерочка 20598</t>
  </si>
  <si>
    <t>Ростовская область, г.о. город Новочеркасск, г Новочеркасск, ул Ростовский выезд, 13А</t>
  </si>
  <si>
    <t>Пятерочка 24193</t>
  </si>
  <si>
    <t>Ростовская область, г.о. город Батайск, г Батайск, ул Авиационная, 63А</t>
  </si>
  <si>
    <t>Пятерочка 23766</t>
  </si>
  <si>
    <t>Ростовская область, г.о. город Волгодонск, г Волгодонск, ул 30 лет Победы, 18</t>
  </si>
  <si>
    <t>Пятерочка 24040</t>
  </si>
  <si>
    <t>Ростовская область, г.о. город Ростов-на-Дону, г Ростов-на-Дону, пер Обский, 28</t>
  </si>
  <si>
    <t>Пятерочка 23349</t>
  </si>
  <si>
    <t>Ростовская область, Зерноградский м.р-н, г.п. Зерноградское, г Зерноград, ул им Тельмана, 53</t>
  </si>
  <si>
    <t>Пятерочка 24251</t>
  </si>
  <si>
    <t>Ростовская область, г.о. город Ростов-на-Дону, г Ростов-на-Дону, ул Тружеников, 18а</t>
  </si>
  <si>
    <t>Пятерочка 23058</t>
  </si>
  <si>
    <t>Ростовская область, Чертковский м.р-н, с.п. Чертковское, п Чертково, ул Карла Маркса, 70</t>
  </si>
  <si>
    <t>Пятерочка 24162</t>
  </si>
  <si>
    <t>Ростовская область, г.о. город Батайск, г Батайск, ул Урицкого, 7</t>
  </si>
  <si>
    <t>Пятерочка 18611</t>
  </si>
  <si>
    <t>Ростовская область, г.о. город Ростов-на-Дону, г Ростов-на-Дону, ул Днепропетровская, 27</t>
  </si>
  <si>
    <t>Пятерочка 24090</t>
  </si>
  <si>
    <t>Ростовская область, г.о. город Таганрог, г Таганрог, ул 1-я Котельная, 67</t>
  </si>
  <si>
    <t>Пятерочка 23885</t>
  </si>
  <si>
    <t>Ростовская область, г.о. город Ростов-на-Дону, г Ростов-на-Дону, пр-кт Стачки, 60</t>
  </si>
  <si>
    <t>Пятерочка 23564</t>
  </si>
  <si>
    <t>Ростовская область, г.о. город Ростов-на-Дону, г Ростов-на-Дону, ул Мечникова, 63</t>
  </si>
  <si>
    <t>Пятерочка 24243</t>
  </si>
  <si>
    <t>Ростовская область, г.о. город Таганрог, г Таганрог, ул Чехова, 360</t>
  </si>
  <si>
    <t>Ростовская область, Азовский м.р-н, с.п. Кугейское, п Новополтавский, ул Октябрьская, 27</t>
  </si>
  <si>
    <t>Пятерочка 22742</t>
  </si>
  <si>
    <t>Ростовская область, г.о. город Ростов-на-Дону, г Ростов-на-Дону, пер Сальский, 44/55</t>
  </si>
  <si>
    <t>Пятерочка 21139</t>
  </si>
  <si>
    <t>Ростовская область, Шолоховский м.р-н, с.п. Вешенское, х Пигаревский, ул Победы, 1</t>
  </si>
  <si>
    <t>Пятерочка 24301</t>
  </si>
  <si>
    <t>Ростовская область, г.о. город Батайск, г Батайск, ул Комарова, 118</t>
  </si>
  <si>
    <t>Пятерочка 24302</t>
  </si>
  <si>
    <t>Ростовская область, Зерноградский м.р-н, г.п. Зерноградское, г Зерноград, ул им Седова, 25</t>
  </si>
  <si>
    <t>Пятерочка 24329</t>
  </si>
  <si>
    <t>Ростовская область, Кагальницкий м.р-н, с.п. Кировское, ст-ца Кировская, ул Школьная, 36</t>
  </si>
  <si>
    <t>Пятерочка 22518</t>
  </si>
  <si>
    <t>Ростовская область, г.о. город Ростов-на-Дону, г Ростов-на-Дону, ул Тибетская, 28</t>
  </si>
  <si>
    <t>Пятерочка 24239</t>
  </si>
  <si>
    <t>Ростовская область, г.о. город Волгодонск, г Волгодонск, ул Ленинградская, 13ж</t>
  </si>
  <si>
    <t>Пятерочка 24220</t>
  </si>
  <si>
    <t>Ростовская область, Аксайский м.р-н, г.п. Аксайское, г Аксай, ул Садовая, 20</t>
  </si>
  <si>
    <t>Пятерочка 24446</t>
  </si>
  <si>
    <t>Ростовская область, г.о. город Ростов-на-Дону, г Ростов-на-Дону, ул Петренко, 3</t>
  </si>
  <si>
    <t>Пятерочка 24374</t>
  </si>
  <si>
    <t>Ростовская область, г.о. город Ростов-на-Дону, г Ростов-на-Дону, ул Димитрова, 58</t>
  </si>
  <si>
    <t>Пятерочка 23343</t>
  </si>
  <si>
    <t>Ростовская область, г.о. город Ростов-на-Дону, г Ростов-на-Дону, ул Мичуринская, 201/16</t>
  </si>
  <si>
    <t>Пятерочка 22302</t>
  </si>
  <si>
    <t>Ростовская область, г.о. город Ростов-на-Дону, г Ростов-на-Дону, ул 23-я линия, Здание 34/4</t>
  </si>
  <si>
    <t>VKUSVILL_6618_1</t>
  </si>
  <si>
    <t>Ростовская область, г.о. город Таганрог, г Таганрог, ул Петровская, 80</t>
  </si>
  <si>
    <t>VKUSVILL_6618_2</t>
  </si>
  <si>
    <t>VKUSVILL_6618_3</t>
  </si>
  <si>
    <t>Пятерочка 23372</t>
  </si>
  <si>
    <t>Ростовская область, г.о. город Новошахтинск, г Новошахтинск, ул Радио, 14 Строение 1</t>
  </si>
  <si>
    <t>Пятерочка 24747</t>
  </si>
  <si>
    <t>Ростовская область, г.о. город Ростов-на-Дону, г Ростов-на-Дону, ул Восточная, 74</t>
  </si>
  <si>
    <t>Пятерочка 23307</t>
  </si>
  <si>
    <t>Ростовская область, г.о. город Ростов-на-Дону, г Ростов-на-Дону, пр-кт Михаила Нагибина, 38</t>
  </si>
  <si>
    <t>Пятерочка 24764</t>
  </si>
  <si>
    <t>Ростовская область, г.о. город Ростов-на-Дону, г Ростов-на-Дону, ул Мечникова, 41 Дом 41/53</t>
  </si>
  <si>
    <t>Пятерочка 24544</t>
  </si>
  <si>
    <t>Ростовская область, г.о. город Ростов-на-Дону, г Ростов-на-Дону, ул Туполева, 26/40</t>
  </si>
  <si>
    <t>EVO_Вспо.</t>
  </si>
  <si>
    <t>Ростовская область, Тарасовский м.р-н, с.п. Войковское, х Можаевка, ул Центральная, 60</t>
  </si>
  <si>
    <t>EVO_Россиянка</t>
  </si>
  <si>
    <t>Ростовская область, Морозовский м.р-н, с.п. Парамоновское, х Парамонов, ул Центральная, 39а</t>
  </si>
  <si>
    <t>EVO_Россиянка.</t>
  </si>
  <si>
    <t>Ростовская область, Морозовский м.р-н, с.п. Знаменское, п Знаменка, ул Садовая, дом 18/2</t>
  </si>
  <si>
    <t>Пятерочка 24703</t>
  </si>
  <si>
    <t>Ростовская область, г.о. город Ростов-на-Дону, г Ростов-на-Дону, ул Сарьяна, 38/41</t>
  </si>
  <si>
    <t>Пятерочка 24837</t>
  </si>
  <si>
    <t>Ростовская область, Зимовниковский м.р-н, с.п. Зимовниковское, п Зимовники, пер 87 Стрелковой Дивизии, 7</t>
  </si>
  <si>
    <t>EVO_ЗЕРНОГРАДСКОЕ РАЙПО</t>
  </si>
  <si>
    <t>Ростовская область, Зерноградский м.р-н, с.п. Донское, с Новокузнецовка, ул Свободы, 62</t>
  </si>
  <si>
    <t>Ростовская область, Зерноградский м.р-н, с.п. Гуляй-Борисовское, х Болдиновка, ул Звездная, 30</t>
  </si>
  <si>
    <t>Пятерочка 24384</t>
  </si>
  <si>
    <t>Ростовская область, г.о. город Ростов-на-Дону, г Ростов-на-Дону, ул Зрелищная, 24</t>
  </si>
  <si>
    <t>Пятерочка 24590</t>
  </si>
  <si>
    <t>Ростовская область, г.о. город Ростов-на-Дону, г Ростов-на-Дону, пер 10-й Лазоревый, зд.57/46</t>
  </si>
  <si>
    <t>Пятерочка 19594</t>
  </si>
  <si>
    <t>Ростовская область, Родионово-Несветайский м.р-н, с.п. Родионово-Несветайское, сл Родионово-Несветайская, ул Гвардейцев-Танкистов, 16</t>
  </si>
  <si>
    <t>Пятерочка 24630</t>
  </si>
  <si>
    <t>Ростовская область, г.о. город Ростов-на-Дону, г Ростов-на-Дону, ул 339-й Стрелковой Дивизии, 17/6</t>
  </si>
  <si>
    <t>Пятерочка 23406</t>
  </si>
  <si>
    <t>Ростовская область, г.о. город Новочеркасск, г Новочеркасск, спуск Красный, дом 21</t>
  </si>
  <si>
    <t>EVO_Хозяюшка.</t>
  </si>
  <si>
    <t>Ростовская область, Кашарский м.р-н, с.п. Первомайское, с Первомайское, ул Мира, 1</t>
  </si>
  <si>
    <t>Пятерочка 23796</t>
  </si>
  <si>
    <t>Ростовская область, г.о. город Таганрог, г Таганрог, ул Октябрьская, 93</t>
  </si>
  <si>
    <t>EVO_Хозтовары.</t>
  </si>
  <si>
    <t>Ростовская область, Пролетарский м.р-н, с.п. Буденновское, ст-ца Буденновская, ул Ленина, 42</t>
  </si>
  <si>
    <t>Пятерочка 24932</t>
  </si>
  <si>
    <t>Ростовская область, г.о. город Ростов-на-Дону, г Ростов-на-Дону, ул Содружества, 3</t>
  </si>
  <si>
    <t>Пятерочка 24758</t>
  </si>
  <si>
    <t>Ростовская область, г.о. город Ростов-на-Дону, г Ростов-на-Дону, пр-кт Шолохова, 136</t>
  </si>
  <si>
    <t>Пятерочка 25510</t>
  </si>
  <si>
    <t>Ростовская область, г.о. город Батайск, г Батайск, ул Воровского, 4</t>
  </si>
  <si>
    <t>Магазин.</t>
  </si>
  <si>
    <t>Ростовская область, Целинский м.р-н, с.п. Ольшанское, с Ольшанка, ул Торговая, 5</t>
  </si>
  <si>
    <t>EVO_ Магазин Шанс</t>
  </si>
  <si>
    <t>Ростовская область, Зерноградский м.р-н, с.п. Манычское, п Сорговый, ул Новая, д 4А</t>
  </si>
  <si>
    <t>Пятерочка 25454</t>
  </si>
  <si>
    <t>Ростовская область, Мясниковский м.р-н, с.п. Краснокрымское, х Красный Крым, ул Центральная, Здание 45</t>
  </si>
  <si>
    <t>Пятерочка 25611</t>
  </si>
  <si>
    <t>Ростовская область, г.о. город Батайск, г Батайск, мкр Авиагородок, 26</t>
  </si>
  <si>
    <t>Пятерочка 22189</t>
  </si>
  <si>
    <t>Ростовская область, Азовский м.р-н, с.п. Елизаветинское, х Городище, пер Молодежный, 22.</t>
  </si>
  <si>
    <t>Пятерочка 25600</t>
  </si>
  <si>
    <t>Ростовская область, Красносулинский м.р-н, г.п. Красносулинское, г Красный Сулин, ул Центральная, 21</t>
  </si>
  <si>
    <t>Пятерочка 25469</t>
  </si>
  <si>
    <t>Ростовская область, г.о. город Каменск-Шахтинский, г Каменск-Шахтинский, ул Винная, 1</t>
  </si>
  <si>
    <t>ПЯТЕРОЧКА 5050</t>
  </si>
  <si>
    <t>Ростовская область, г.о. город Таганрог, г Таганрог, ул Октябрьская, 29/13 29/13</t>
  </si>
  <si>
    <t>Пятерочка 25785</t>
  </si>
  <si>
    <t>Ростовская область, г.о. город Ростов-на-Дону, г Ростов-на-Дону, пр-кт 40-летия Победы, 264/110а</t>
  </si>
  <si>
    <t>ПЯТЕРОЧКА 720</t>
  </si>
  <si>
    <t>Ростовская область, г.о. город Ростов-на-Дону, г Ростов-на-Дону, ул Таганрогская, 114</t>
  </si>
  <si>
    <t>Пятерочка 21982</t>
  </si>
  <si>
    <t>Ростовская область, г.о. город Ростов-на-Дону, г Ростов-на-Дону, ул Батуринская, 116</t>
  </si>
  <si>
    <t>Пятерочка 24794</t>
  </si>
  <si>
    <t>Ростовская область, Волгодонской м.р-н, с.п. Романовское, х Лагутники, ул Гагарина, 22</t>
  </si>
  <si>
    <t>Пятерочка 25864</t>
  </si>
  <si>
    <t>Ростовская область, г.о. город Ростов-на-Дону, г Ростов-на-Дону, ул 16-я линия, 61/30</t>
  </si>
  <si>
    <t>Пятерочка 24898</t>
  </si>
  <si>
    <t>Ростовская область, г.о. город Зверево, г Зверево, ул Осташенко, 16</t>
  </si>
  <si>
    <t>Пятерочка 25871</t>
  </si>
  <si>
    <t>Ростовская область, г.о. город Ростов-на-Дону, г Ростов-на-Дону, ул Разина, 10</t>
  </si>
  <si>
    <t>Пятерочка 24320</t>
  </si>
  <si>
    <t>Ростовская область, Куйбышевский м.р-н, с.п. Куйбышевское, с Куйбышево, ул Пролетарская, 154</t>
  </si>
  <si>
    <t>Пятерочка 25984</t>
  </si>
  <si>
    <t>Ростовская область, Кагальницкий м.р-н, с.п. Кагальницкое, ст-ца Кагальницкая, ул Вокзальная, 98</t>
  </si>
  <si>
    <t>Пятерочка 25983</t>
  </si>
  <si>
    <t>Ростовская область, Аксайский м.р-н, с.п. Большелогское, п Российский, ул Ленина, 1</t>
  </si>
  <si>
    <t>Пятерочка 25991</t>
  </si>
  <si>
    <t>Ростовская область, г.о. город Новошахтинск, г Новошахтинск, ул Библиотечная, 71</t>
  </si>
  <si>
    <t>Пятерочка 10773</t>
  </si>
  <si>
    <t>Ростовская область, Веселовский м.р-н, с.п. Веселовское, п Веселый, пер Базарный, с.3Б, 3</t>
  </si>
  <si>
    <t>Пятерочка 25874</t>
  </si>
  <si>
    <t>Ростовская область, г.о. город Ростов-на-Дону, г Ростов-на-Дону, пер Ягодный, 2</t>
  </si>
  <si>
    <t>Пятерочка 24076</t>
  </si>
  <si>
    <t>Ростовская область, Неклиновский м.р-н, с.п. Натальевское, х Рожок, ул Северная, 27</t>
  </si>
  <si>
    <t>Пятерочка 24933</t>
  </si>
  <si>
    <t>Ростовская область, г.о. город Таганрог, г Таганрог, Дачный поселок Радуга, ал. 13, 37</t>
  </si>
  <si>
    <t>Пятерочка 24403</t>
  </si>
  <si>
    <t>Ростовская область, г.о. город Ростов-на-Дону, г Ростов-на-Дону, ул Алексея Русова, 1, 1</t>
  </si>
  <si>
    <t>Пятерочка 26146</t>
  </si>
  <si>
    <t>Ростовская область, г.о. город Донецк, г Донецк, кв-л 12-й, 20/1</t>
  </si>
  <si>
    <t>Пятерочка 24464</t>
  </si>
  <si>
    <t>Ростовская область, Аксайский м.р-н, с.п. Грушевское, ст-ца Грушевская, ул Советская, 151</t>
  </si>
  <si>
    <t>Пятерочка 26332</t>
  </si>
  <si>
    <t>Ростовская область, Зимовниковский м.р-н, с.п. Зимовниковское, п Зимовники, ул Магистральная, 31ж</t>
  </si>
  <si>
    <t>VV_7015_1</t>
  </si>
  <si>
    <t>Ростовская область, г.о. город Батайск, г Батайск, ул Кирова ул, 5</t>
  </si>
  <si>
    <t>VV_7015_2</t>
  </si>
  <si>
    <t>Пятерочка 26461</t>
  </si>
  <si>
    <t>Ростовская область, Константиновский м.р-н, г.п. Константиновское, г Константиновск, ул Ленина, 51</t>
  </si>
  <si>
    <t>Пятерочка 23767</t>
  </si>
  <si>
    <t>Ростовская область, г.о. город Ростов-на-Дону, г Ростов-на-Дону, ул Щербакова, 4</t>
  </si>
  <si>
    <t>Ростовская область, г.о. город Ростов-на-Дону, г Ростов-на-Дону, ул Капустина, 26/2</t>
  </si>
  <si>
    <t>Пятерочка 24709</t>
  </si>
  <si>
    <t>Ростовская область, г.о. город Ростов-на-Дону, г Ростов-на-Дону, пер Измаильский, 39а</t>
  </si>
  <si>
    <t>Пятерочка 25770</t>
  </si>
  <si>
    <t>Ростовская область, г.о. город Ростов-на-Дону, г Ростов-на-Дону, ул Раздорская, 2а</t>
  </si>
  <si>
    <t>Пятерочка 25489</t>
  </si>
  <si>
    <t>Ростовская область, г.о. город Зверево, г Зверево, ул Макаренко, 22</t>
  </si>
  <si>
    <t>АЗС ПОЛТАВА</t>
  </si>
  <si>
    <t>Ростовская область, Азовский м.р-н, с.п. Отрадовское, с Орловка, ул 42км трассы Азов-Старом-я, дом б/н</t>
  </si>
  <si>
    <t>Пятерочка 21283</t>
  </si>
  <si>
    <t>Ростовская область, Аксайский м.р-н, г.п. Аксайское, г Аксай, ул Западная, 32</t>
  </si>
  <si>
    <t>Пятерочка 24711</t>
  </si>
  <si>
    <t>Ростовская область, г.о. город Таганрог, г Таганрог, ул Галицкого, 4</t>
  </si>
  <si>
    <t>Пятерочка 26734</t>
  </si>
  <si>
    <t>Ростовская область, г.о. город Ростов-на-Дону, г Ростов-на-Дону, ул Зорге, 9</t>
  </si>
  <si>
    <t>Пятерочка 25133</t>
  </si>
  <si>
    <t>Ростовская область, Ремонтненский м.р-н, с.п. Ремонтненское, с Ремонтное, ул Базарная, 3</t>
  </si>
  <si>
    <t>Пятерочка 26505</t>
  </si>
  <si>
    <t>Ростовская область, г.о. город Ростов-на-Дону, г Ростов-на-Дону, ул 1-я Володарского, 46а/48а</t>
  </si>
  <si>
    <t>Пятерочка 22898</t>
  </si>
  <si>
    <t>Ростовская область, Аксайский м.р-н, г.п. Аксайское, г Аксай, ул Чапаева, 169</t>
  </si>
  <si>
    <t>Пятерочка 26458</t>
  </si>
  <si>
    <t>Ростовская область, Зерноградский м.р-н, с.п. Гуляй-Борисовское, х Гуляй-Борисовка, пер 50 лет ВЛКСМ, 7/51</t>
  </si>
  <si>
    <t>Пятерочка 27026</t>
  </si>
  <si>
    <t>Ростовская область, г.о. город Ростов-на-Дону, г Ростов-на-Дону, пер Ахтарский, 6</t>
  </si>
  <si>
    <t>Пятерочка 26778</t>
  </si>
  <si>
    <t>Ростовская область, г.о. город Таганрог, г Таганрог, пер 17-й Новый, Дом 100</t>
  </si>
  <si>
    <t>Пятерочка 26636</t>
  </si>
  <si>
    <t>Ростовская область, г.о. город Ростов-на-Дону, г Ростов-на-Дону, ул 26-я линия, 35</t>
  </si>
  <si>
    <t>Пятерочка 26619</t>
  </si>
  <si>
    <t>Ростовская область, г.о. город Ростов-на-Дону, г Ростов-на-Дону, пр-кт Коммунистический, 51</t>
  </si>
  <si>
    <t>Пятерочка 24159</t>
  </si>
  <si>
    <t>Ростовская область, Неклиновский м.р-н, с.п. Поляковское, с Русская Слободка, ул Октябрьская, 41</t>
  </si>
  <si>
    <t>EVO_МАЙ</t>
  </si>
  <si>
    <t>Ростовская область, г.о. город Каменск-Шахтинский, г Каменск-Шахтинский, ул Монтажников, 43Г</t>
  </si>
  <si>
    <t>Пятерочка 22915</t>
  </si>
  <si>
    <t>Ростовская область, Аксайский м.р-н, г.п. Аксайское, г Аксай, ул Мира, 1б</t>
  </si>
  <si>
    <t>Пятерочка 27071</t>
  </si>
  <si>
    <t>Ростовская область, г.о. город Батайск, г Батайск, ул Энгельса, 345-в</t>
  </si>
  <si>
    <t>Пятерочка 25125</t>
  </si>
  <si>
    <t>Ростовская область, Верхнедонской м.р-н, с.п. Казанское, ст-ца Казанская, ул Тимирязева, 141Б</t>
  </si>
  <si>
    <t>Пятерочка 25190</t>
  </si>
  <si>
    <t>Ростовская область, Цимлянский м.р-н, г.п. Цимлянское, г Цимлянск, ул Ленина, Здание 29</t>
  </si>
  <si>
    <t>VV_7678_1</t>
  </si>
  <si>
    <t>Ростовская область, г.о. город Ростов-на-Дону, г Ростов-на-Дону, ул Максима Горького ул, 159/42</t>
  </si>
  <si>
    <t>Пятерочка 25343</t>
  </si>
  <si>
    <t>Ростовская область, Орловский м.р-н, с.п. Орловское, п Орловский, ул Лесная, Дом 29</t>
  </si>
  <si>
    <t>Пятерочка 26766</t>
  </si>
  <si>
    <t>Ростовская область, г.о. город Ростов-на-Дону, г Ростов-на-Дону, ул Каширская, Здание 18б</t>
  </si>
  <si>
    <t>Пятерочка 25166</t>
  </si>
  <si>
    <t>Ростовская область, Сальский м.р-н, г.п. Сальское, г Сальск, ул Халтурина, 20В</t>
  </si>
  <si>
    <t>Пятерочка 24158</t>
  </si>
  <si>
    <t>Ростовская область, Неклиновский м.р-н, с.п. Вареновское, с Бессергеновка, ул Советская, 2</t>
  </si>
  <si>
    <t>Пятерочка 27156</t>
  </si>
  <si>
    <t>Ростовская область, г.о. город Ростов-на-Дону, г Ростов-на-Дону, пр-кт Королева, 1д</t>
  </si>
  <si>
    <t>Пятерочка 25291</t>
  </si>
  <si>
    <t>Ростовская область, Кашарский м.р-н, с.п. Кашарское, сл Кашары, ул Ленина, 51</t>
  </si>
  <si>
    <t>EVO_Виктория</t>
  </si>
  <si>
    <t>Ростовская область, Чертковский м.р-н, с.п. Алексеево-Лозовское, с Алексеево-Лозовское, ул Лисичкина, 22/4</t>
  </si>
  <si>
    <t>Пятерочка 24216</t>
  </si>
  <si>
    <t>Ростовская область, г.о. город Ростов-на-Дону, г Ростов-на-Дону, ул Юрия Дубинина, Здание 15а</t>
  </si>
  <si>
    <t>Пятерочка 25171</t>
  </si>
  <si>
    <t>Ростовская область, Морозовский м.р-н, г.п. Морозовское, г Морозовск, ул Луначарского, 124В</t>
  </si>
  <si>
    <t>Пятерочка 27279</t>
  </si>
  <si>
    <t>Ростовская область, г.о. город Шахты, г Шахты, пр-кт Ленинского Комсомола, 30</t>
  </si>
  <si>
    <t>Пятерочка 25287</t>
  </si>
  <si>
    <t>Ростовская область, Морозовский м.р-н, г.п. Морозовское, г Морозовск, ул Ворошилова, 266</t>
  </si>
  <si>
    <t>Ростовская область, Багаевский м.р-н, с.п. Багаевское, ст-ца Багаевская, ул Фрунзе, 52</t>
  </si>
  <si>
    <t>ПЯТЕРОЧКА 1451</t>
  </si>
  <si>
    <t>Ростовская область, г.о. город Таганрог, г Таганрог, пер 1-й Новый, 20</t>
  </si>
  <si>
    <t>Ростовская область, г.о. город Ростов-на-Дону, г Ростов-на-Дону, пр-кт Коммунистический, 35/4</t>
  </si>
  <si>
    <t>ПЯТЕРОЧКА 3896</t>
  </si>
  <si>
    <t>Ростовская область, г.о. город Азов, г Азов, пер Коллонтаевский, 66</t>
  </si>
  <si>
    <t>ПЯТЕРОЧКА 3798</t>
  </si>
  <si>
    <t>Ростовская область, г.о. город Шахты, г Шахты, ул Садовая, 62</t>
  </si>
  <si>
    <t>Ростовская область, г.о. город Ростов-на-Дону, г Ростов-на-Дону, пер Жлобинский, 25</t>
  </si>
  <si>
    <t>ПЯТЕРОЧКА 1450</t>
  </si>
  <si>
    <t>Ростовская область, Семикаракорский м.р-н, г.п. Семикаракорское, г Семикаракорск, ул Калинина, 60</t>
  </si>
  <si>
    <t>Ростовская область, г.о. город Новочеркасск, г Новочеркасск, пр-кт Энергетиков, 14</t>
  </si>
  <si>
    <t>Ростовская область, Родионово-Несветайский м.р-н, с.п. Родионово-Несветайское, сл Родионово-Несветайская, ул Пушкинская, 36</t>
  </si>
  <si>
    <t>ПЯТЕРОЧКА 1963</t>
  </si>
  <si>
    <t>Ростовская область, Каменский м.р-н, г.п. Глубокинское, рп Глубокий, ул 50 лет ВЛКСМ, 28</t>
  </si>
  <si>
    <t>Пятерочка 744</t>
  </si>
  <si>
    <t>Ростовская область, г.о. город Ростов-на-Дону, г Ростов-на-Дону, пл Космонавтов, 23б б/н</t>
  </si>
  <si>
    <t>Ростовская область, г.о. город Гуково, г Гуково, ул Ковалева, 78</t>
  </si>
  <si>
    <t>Ростовская область, г.о. город Зверево, г Зверево, ул Обухова, 16</t>
  </si>
  <si>
    <t>ПЯТЕРОЧКА 727</t>
  </si>
  <si>
    <t>Ростовская область, г.о. город Шахты, г Шахты, пр-кт Ленинского Комсомола, 48</t>
  </si>
  <si>
    <t>ПЯТЕРОЧКА 737</t>
  </si>
  <si>
    <t>Ростовская область, г.о. город Шахты, г Шахты, ул Индустриальная, 1Б</t>
  </si>
  <si>
    <t>ПЯТЕРОЧКА 739</t>
  </si>
  <si>
    <t>Ростовская область, г.о. город Шахты, г Шахты, ул Текстильная, 18</t>
  </si>
  <si>
    <t>Ростовская область, г.о. город Таганрог, г Таганрог, пер 10-й, 114 114</t>
  </si>
  <si>
    <t>Ростовская область, г.о. город Ростов-на-Дону, г Ростов-на-Дону, ул Селиванова, 49</t>
  </si>
  <si>
    <t>Ростовская область, Неклиновский м.р-н, с.п. Покровское, с Покровское, ул Ленина, 280</t>
  </si>
  <si>
    <t>Ростовская область, г.о. город Ростов-на-Дону, г Ростов-на-Дону, пр-кт 40-летия Победы, 37/5</t>
  </si>
  <si>
    <t>ПЕРЕКРЕСТОК_ЗОРГЕ</t>
  </si>
  <si>
    <t>Ростовская область, г.о. город Ростов-на-Дону, г Ростов-на-Дону, ул Зорге, 33</t>
  </si>
  <si>
    <t>ПЯТЕРОЧКА 735</t>
  </si>
  <si>
    <t>Ростовская область, г.о. город Азов, г Азов, ул Привокзальная, 19</t>
  </si>
  <si>
    <t>Ростовская область, г.о. город Азов, г Азов, б-р Петровский, 36</t>
  </si>
  <si>
    <t>Ростовская область, г.о. город Новочеркасск, г Новочеркасск, ул Визирова, 2А</t>
  </si>
  <si>
    <t>ПЕРЕКРЕСТОК (ВЕСТА)</t>
  </si>
  <si>
    <t>Ростовская область, г.о. город Новочеркасск, г Новочеркасск, ул улица, б/н</t>
  </si>
  <si>
    <t>ПЕРЕКРЕСТОК (ТЕКУЧЕВА)</t>
  </si>
  <si>
    <t>Ростовская область, г.о. город Ростов-на-Дону, г Ростов-на-Дону, ул улица, б/н</t>
  </si>
  <si>
    <t>ПЕРЕКРЕСТОК КРАСНОАРМ</t>
  </si>
  <si>
    <t>Ростовская область, г.о. город Ростов-на-Дону, г Ростов-на-Дону, пр-кт Кировский, 63</t>
  </si>
  <si>
    <t>ПЕРЕКРЕСТОК (ВАВИЛОН)</t>
  </si>
  <si>
    <t>Ростовская область, г.о. город Ростов-на-Дону, г Ростов-на-Дону, пр-кт Космонавтов, 2</t>
  </si>
  <si>
    <t>ПЯТЕРОЧКА 1876</t>
  </si>
  <si>
    <t>Ростовская область, г.о. город Донецк, г Донецк, ул Королева, 41</t>
  </si>
  <si>
    <t>ПЯТЕРОЧКА 2292</t>
  </si>
  <si>
    <t>Ростовская область, Зерноградский м.р-н, г.п. Зерноградское, г Зерноград, ул им Чехова, 16/2</t>
  </si>
  <si>
    <t>Ростовская область, Красносулинский м.р-н, г.п. Красносулинское, г Красный Сулин, ул Героя Советского Союза А.И.Алексеева, 6</t>
  </si>
  <si>
    <t>ПЯТЕРОЧКА_1329</t>
  </si>
  <si>
    <t>Ростовская область, г.о. город Каменск-Шахтинский, г Каменск-Шахтинский, ул Парковая, 22 22</t>
  </si>
  <si>
    <t>Ростовская область, Красносулинский м.р-н, г.п. Красносулинское, г Красный Сулин, ул Комарова, 6</t>
  </si>
  <si>
    <t>ПЯТЕРОЧКА 1669</t>
  </si>
  <si>
    <t>Ростовская область, г.о. город Шахты, г Шахты, ул Кошевого, 28</t>
  </si>
  <si>
    <t>ПЯТЕРОЧКА 1940</t>
  </si>
  <si>
    <t>Ростовская область, Октябрьский м.р-н, с.п. Кривянское, ст-ца Кривянская, ул Мостовая, 2</t>
  </si>
  <si>
    <t>ПЯТЕРОЧКА 1997</t>
  </si>
  <si>
    <t>Ростовская область, г.о. город Шахты, г Шахты, проезд 3-й Квартал, 18 18</t>
  </si>
  <si>
    <t>Ростовская область, г.о. город Таганрог, г Таганрог, ул Чехова, 346</t>
  </si>
  <si>
    <t>Пятерочка 2507</t>
  </si>
  <si>
    <t>Ростовская область, г.о. город Таганрог, г Таганрог, ул Нестерова, 23</t>
  </si>
  <si>
    <t>Ростовская область, Белокалитвинский м.р-н, г.п. Шолоховское, рп Шолоховский, ул Пушкина, 33</t>
  </si>
  <si>
    <t>Ростовская область, Матвеево-Курганский м.р-н, с.п. Матвеево-Курганское, п Матвеев Курган, ул Советская, 17</t>
  </si>
  <si>
    <t>ПЯТЕРОЧКА 2032</t>
  </si>
  <si>
    <t>Ростовская область, г.о. город Батайск, г Батайск, ул Куйбышева, 139</t>
  </si>
  <si>
    <t>ПЯТЕРОЧКА 2334</t>
  </si>
  <si>
    <t>Ростовская область, г.о. город Шахты, г Шахты, пер Сокольнический, 17</t>
  </si>
  <si>
    <t>ПЯТЕРОЧКА 3462</t>
  </si>
  <si>
    <t>Ростовская область, Егорлыкский м.р-н, с.п. Егорлыкское, ст-ца Егорлыкская, пер Грицика, 1г 1Г</t>
  </si>
  <si>
    <t>Ростовская область, г.о. город Ростов-на-Дону, г Ростов-на-Дону, ул Пушкинская, 231</t>
  </si>
  <si>
    <t>Ростовская область, Сальский м.р-н, г.п. Сальское, г Сальск, ул Кутузова, 1</t>
  </si>
  <si>
    <t>Ростовская область, Целинский м.р-н, с.п. Целинское, п Целина, ул 7-я линия, 245</t>
  </si>
  <si>
    <t>ПЯТЕРОЧКА 3264</t>
  </si>
  <si>
    <t>Ростовская область, г.о. город Волгодонск, г Волгодонск, ул Ленинградская, 7</t>
  </si>
  <si>
    <t>АЗС 61289</t>
  </si>
  <si>
    <t>ПАО Банк "ФК Открытие"</t>
  </si>
  <si>
    <t>Ростовская обл.,г.о. город Ростов-на-Дону,г. Ростов-на-Дону,ул. Текучева,151А</t>
  </si>
  <si>
    <t>АЗС 61293</t>
  </si>
  <si>
    <t>Ростовская обл.,г.о. город Ростов-на-Дону,г. Ростов-на-Дону,пр-кт Шолохова,10</t>
  </si>
  <si>
    <t>АЗС 61295</t>
  </si>
  <si>
    <t>Ростовская обл.,г.о. город Ростов-на-Дону,г. Ростов-на-Дону,ул. Малиновского,35</t>
  </si>
  <si>
    <t>АЗС 61297</t>
  </si>
  <si>
    <t>Ростовская обл.,Азовский муниципальный район,с.п. Самарское,с. Самарское</t>
  </si>
  <si>
    <t>АЗС 61298</t>
  </si>
  <si>
    <t>Ростовская обл.,г.о. город Ростов-на-Дону,г. Ростов-на-Дону,пр-кт Шолохова,318</t>
  </si>
  <si>
    <t>АЗС 61301</t>
  </si>
  <si>
    <t>Ростовская обл.,г.о. город Батайск,г. Батайск,ш. Западное,3</t>
  </si>
  <si>
    <t>АЗС 61302</t>
  </si>
  <si>
    <t>Ростовская обл.,г.о. город Батайск,г. Батайск,ш. Самарское,25</t>
  </si>
  <si>
    <t>АЗС 61310</t>
  </si>
  <si>
    <t>Ростовская обл.,Октябрьский муниципальный район,с.п. Коммунарское,п. Верхнегрушевский</t>
  </si>
  <si>
    <t>АЗС 61312</t>
  </si>
  <si>
    <t>Ростовская обл.,Красносулинский муниципальный район,с.п. Киселевское,х. Черников</t>
  </si>
  <si>
    <t>АЗС 61315</t>
  </si>
  <si>
    <t>Ростовская обл.,Красносулинский муниципальный район,с.п. Божковское,х. Володарский</t>
  </si>
  <si>
    <t>АЗС 61317</t>
  </si>
  <si>
    <t>Ростовская обл.,г.о. город Каменск-Шахтинский,г. Каменск-Шахтинский,ул. Заводская</t>
  </si>
  <si>
    <t>АЗС 61330</t>
  </si>
  <si>
    <t>Ростовская обл.,Красносулинский муниципальный район,г.п. Красносулинское,г. Красный Сулин,ул. Колхозная,80А</t>
  </si>
  <si>
    <t>АЗС 61331</t>
  </si>
  <si>
    <t>Ростовская обл.,Красносулинский муниципальный район,г.п. Красносулинское,г. Красный Сулин,ул. Московская,43А</t>
  </si>
  <si>
    <t>АЗС 61332</t>
  </si>
  <si>
    <t>Ростовская обл.,Красносулинский муниципальный район,с.п. Киселевское,п. Закордонный</t>
  </si>
  <si>
    <t>АЗС 61333</t>
  </si>
  <si>
    <t>Ростовская обл.,г.о. город Донецк,г. Донецк,ул. Стадионная,111</t>
  </si>
  <si>
    <t>АЗС 61335</t>
  </si>
  <si>
    <t>Ростовская обл.,г.о. город Новошахтинск,г. Новошахтинск,ул. Харьковская,85</t>
  </si>
  <si>
    <t>АЗС 61337</t>
  </si>
  <si>
    <t>Ростовская обл.,г.о. город Каменск-Шахтинский,г. Каменск-Шахтинский,ул. Героев Пионеров,69В</t>
  </si>
  <si>
    <t>АЗС 61338</t>
  </si>
  <si>
    <t>Ростовская обл.,г.о. город Каменск-Шахтинский,г. Каменск-Шахтинский,ул. Ворошилова,147</t>
  </si>
  <si>
    <t>АЗС 61339</t>
  </si>
  <si>
    <t>Ростовская обл.,Октябрьский муниципальный район,с.п. Персиановское,п. Персиановский,ул. Степная,2А</t>
  </si>
  <si>
    <t>АЗС 61342</t>
  </si>
  <si>
    <t>Ростовская обл.,Родионово-Несветайский муниципальный район,с.п. Родионово-Несветайское,сл. Родионово-Несветайская,ул. Мичурина,26</t>
  </si>
  <si>
    <t>АЗС 61343</t>
  </si>
  <si>
    <t>Ростовская обл.,г.о. город Донецк,г. Донецк,ул. Каменская</t>
  </si>
  <si>
    <t>АЗС 61345</t>
  </si>
  <si>
    <t>Ростовская обл.,г.о. город Шахты,г. Шахты,ул. Дачная,262</t>
  </si>
  <si>
    <t>АЗС 61346</t>
  </si>
  <si>
    <t>Ростовская обл.,г.о. город Шахты,г. Шахты,ул. Маяковского,134Б</t>
  </si>
  <si>
    <t>АЗС 61349</t>
  </si>
  <si>
    <t>Ростовская обл.,Мартыновский муниципальный район,с.п. Зеленолугское,п. Зеленолугский</t>
  </si>
  <si>
    <t>АЗС 61350</t>
  </si>
  <si>
    <t>Ростовская обл.,Веселовский муниципальный район,с.п. Веселовское,п. Веселый,ул. Октябрьская,219</t>
  </si>
  <si>
    <t>АЗС 61355</t>
  </si>
  <si>
    <t>Ростовская обл.,Константиновский муниципальный район,г.п. Константиновское,г. Константиновск,ул. Комсомольская</t>
  </si>
  <si>
    <t>АЗС 61357</t>
  </si>
  <si>
    <t>Ростовская обл.,Сальский муниципальный район,с.п. Гигантовское,п. Сеятель Северный</t>
  </si>
  <si>
    <t>АЗС 61363</t>
  </si>
  <si>
    <t>Ростовская обл.,Тацинский муниципальный район,с.п. Углегорское,п. Углегорский</t>
  </si>
  <si>
    <t>АЗС 61369</t>
  </si>
  <si>
    <t>Ростовская обл.,г.о. город Волгодонск,г. Волгодонск,ул. К.Маркса,19</t>
  </si>
  <si>
    <t>АЗС 34444</t>
  </si>
  <si>
    <t>Ростовская обл.,г.о. город Ростов-на-Дону,г. Ростов-на-Дону,ул. Волгоградская,198</t>
  </si>
  <si>
    <t>АЗС 61378</t>
  </si>
  <si>
    <t>Ростовская обл.,г.о. город Таганрог,г. Таганрог,ул. Строительная,8</t>
  </si>
  <si>
    <t>АЗС 61290</t>
  </si>
  <si>
    <t>Ростовская обл.,Кагальницкий муниципальный район,с.п. Кировское,ст-ца Кировская,ул. Кирова,2Б</t>
  </si>
  <si>
    <t>АЗС 61291</t>
  </si>
  <si>
    <t>Ростовская обл.,Аксайский муниципальный район,с.п. Истоминское,тер. Автомагистраль М-4,км 1074-й</t>
  </si>
  <si>
    <t>АЗС 61292</t>
  </si>
  <si>
    <t>Ростовская обл.,г.о. город Батайск,г. Батайск,ш. Восточное</t>
  </si>
  <si>
    <t>АЗС 61294</t>
  </si>
  <si>
    <t>Ростовская обл.,г.о. город Ростов-на-Дону,г. Ростов-на-Дону,ул. Портовая,238 2</t>
  </si>
  <si>
    <t>АЗС 61296</t>
  </si>
  <si>
    <t>Ростовская обл.,г.о. город Ростов-на-Дону,г. Ростов-на-Дону,пр-кт Шолохова,23,к. А</t>
  </si>
  <si>
    <t>АЗС 61299</t>
  </si>
  <si>
    <t>Ростовская обл.,г.о. город Ростов-на-Дону,г. Ростов-на-Дону,ул. Вавилова,52</t>
  </si>
  <si>
    <t>АЗС 61300</t>
  </si>
  <si>
    <t>Ростовская обл.,г.о. город Батайск,г. Батайск,ул. Промышленная,влд. 7</t>
  </si>
  <si>
    <t>АЗС 61303</t>
  </si>
  <si>
    <t>Ростовская обл.,г.о. город Ростов-на-Дону,г. Ростов-на-Дону,ул. Малиновского,73У</t>
  </si>
  <si>
    <t>АЗС 61304</t>
  </si>
  <si>
    <t>Ростовская обл.,Мясниковский муниципальный район,с.п. Чалтырское,с. Чалтырь</t>
  </si>
  <si>
    <t>АЗС 61305</t>
  </si>
  <si>
    <t>Ростовская обл.,Мясниковский муниципальный район,с.п. Недвиговское,х. Хапры</t>
  </si>
  <si>
    <t>АЗС 61306</t>
  </si>
  <si>
    <t>Ростовская обл.,Неклиновский муниципальный район,с.п. Самбекское,с. Самбек,53</t>
  </si>
  <si>
    <t>АЗС 61307</t>
  </si>
  <si>
    <t>Ростовская обл.,Неклиновский муниципальный район,с.п. Платовское,х. Максимов,23</t>
  </si>
  <si>
    <t>АЗС 61309</t>
  </si>
  <si>
    <t>Ростовская обл.,Октябрьский муниципальный район,с.п. Красюковское,п. Новоперсиановка</t>
  </si>
  <si>
    <t>АЗС 61311 справа при движ. из г.Москва</t>
  </si>
  <si>
    <t>Ростовская область,муниципальный район Октябрьский,сельское поселение Красюковское,хутор Сусол,1015-й км трассы М4</t>
  </si>
  <si>
    <t>АЗС 61314</t>
  </si>
  <si>
    <t>Ростовская обл.,Красносулинский муниципальный район,с.п. Комиссаровское,х. Лихой</t>
  </si>
  <si>
    <t>АЗС 61316</t>
  </si>
  <si>
    <t>Ростовская обл.,Красносулинский муниципальный район,с.п. Пролетарское,х. Пролетарка</t>
  </si>
  <si>
    <t>АЗС 61319</t>
  </si>
  <si>
    <t>Ростовская обл.,г.о. город Каменск-Шахтинский,г. Каменск-Шахтинский,ул. Народная,31</t>
  </si>
  <si>
    <t>АЗС 61320</t>
  </si>
  <si>
    <t>Ростовская обл.,Каменский муниципальный район,с.п. Старостаничное,х. Старая Станица,ул. Комарова</t>
  </si>
  <si>
    <t>АЗС 61321</t>
  </si>
  <si>
    <t>АЗС 61322</t>
  </si>
  <si>
    <t>Ростовская обл.,Каменский муниципальный район,г.п. Глубокинское,рп. Глубокий</t>
  </si>
  <si>
    <t>АЗС 61323</t>
  </si>
  <si>
    <t>Ростовская обл.,Чертковский муниципальный район,с.п. Нагибинское,х. Нагибин</t>
  </si>
  <si>
    <t>АЗС 61324</t>
  </si>
  <si>
    <t>Ростовская обл.,Тарасовский муниципальный район,с.п. Тарасовское,п. Тарасовский</t>
  </si>
  <si>
    <t>АЗС 61326</t>
  </si>
  <si>
    <t>Ростовская обл.,Миллеровский муниципальный район,с.п. Дегтевское,х. Грай-Воронец</t>
  </si>
  <si>
    <t>АЗС 61327</t>
  </si>
  <si>
    <t>АЗС 61328</t>
  </si>
  <si>
    <t>АЗС 61329</t>
  </si>
  <si>
    <t>АЗС 61334</t>
  </si>
  <si>
    <t>Ростовская обл.,г.о. город Донецк,г. Донецк,ул. Украинское шоссе</t>
  </si>
  <si>
    <t>АЗС 61336</t>
  </si>
  <si>
    <t>Ростовская обл.,г.о. город Новошахтинск,г. Новошахтинск,ул. Баррикадная,36</t>
  </si>
  <si>
    <t>АЗС 61340</t>
  </si>
  <si>
    <t>Ростовская обл.,Октябрьский муниципальный район,с.п. Персиановское,п. Персиановский</t>
  </si>
  <si>
    <t>АЗС 61341</t>
  </si>
  <si>
    <t>Ростовская обл.,Егорлыкский муниципальный район,с.п. Егорлыкское,ст-ца Егорлыкская</t>
  </si>
  <si>
    <t>АЗС 61344</t>
  </si>
  <si>
    <t>АЗС 61348</t>
  </si>
  <si>
    <t>Ростовская обл.,Каменский муниципальный район,с.п. Красновское,х. Красновка</t>
  </si>
  <si>
    <t>АЗС 61351</t>
  </si>
  <si>
    <t>Ростовская обл.,Песчанокопский муниципальный район,с.п. Песчанокопское,с. Песчанокопское</t>
  </si>
  <si>
    <t>АЗС 61352</t>
  </si>
  <si>
    <t>Ростовская обл.,Песчанокопский муниципальный район,с.п. Развильненское,с. Развильное,тер. Стационарная АЗС 373 км автодороги</t>
  </si>
  <si>
    <t>АЗС 61354</t>
  </si>
  <si>
    <t>Ростовская обл.,Зерноградский муниципальный район,с.п. Мечетинское,ст-ца Мечетинская</t>
  </si>
  <si>
    <t>АЗС 61358</t>
  </si>
  <si>
    <t>Ростовская обл.,Сальский муниципальный район,с.п. Кручено-Балковское,х. Новоселый 1-й</t>
  </si>
  <si>
    <t>АЗС 61360</t>
  </si>
  <si>
    <t>АЗС 61361</t>
  </si>
  <si>
    <t>АЗС 61362</t>
  </si>
  <si>
    <t>АЗС 61364</t>
  </si>
  <si>
    <t>Ростовская обл.,Аксайский муниципальный район,с.п. Щепкинское,п. Красный,ул. Промышленная,2</t>
  </si>
  <si>
    <t>АЗС 61370</t>
  </si>
  <si>
    <t>Ростовская обл.,г.о. город Новочеркасск,г. Новочеркасск,ул. Гагарина,2,литера А</t>
  </si>
  <si>
    <t>АЗС 61489</t>
  </si>
  <si>
    <t>Ростовская обл.,Обливский муниципальный район,с.п. Обливское,ст-ца Обливская</t>
  </si>
  <si>
    <t>АЗС 61287</t>
  </si>
  <si>
    <t>Ростовская обл.,г.о. город Ростов-на-Дону,г. Ростов-на-Дону,пл. Привокзальная,7</t>
  </si>
  <si>
    <t>АЗС №61288</t>
  </si>
  <si>
    <t>Ростовская обл.,г.о. город Ростов-на-Дону,г. Ростов-на-Дону,пр-кт Космонавтов,2В</t>
  </si>
  <si>
    <t>АЗС 61371</t>
  </si>
  <si>
    <t>Ростовская обл.,Зимовниковский муниципальный район,с.п. Зимовниковское,п. Зимовники,ул. Магистральная,стр. 70</t>
  </si>
  <si>
    <t>АЗС 61376</t>
  </si>
  <si>
    <t>Ростовская обл.,г.о. город Ростов-на-Дону,г. Ростов-на-Дону,пр-кт 40-летия Победы,332 1</t>
  </si>
  <si>
    <t>АЗС 61377</t>
  </si>
  <si>
    <t>Ростовская обл.,г.о. город Ростов-на-Дону,г. Ростов-на-Дону,ул. Курчатова,26</t>
  </si>
  <si>
    <t>АЗС 61308</t>
  </si>
  <si>
    <t>Ростовская обл.,Неклиновский муниципальный район,с. п. Платовское,с. Весело-Вознесенка,км 117-й тер. автодорога Ростов-Таганрог,550М</t>
  </si>
  <si>
    <t>ПАО "БАНК УРАЛСИБ"</t>
  </si>
  <si>
    <t>обл Ростовская,г.о. город Ростов-на-Дону,г Ростов-на-Дону,ул Красноармейская,д. 188</t>
  </si>
  <si>
    <t>ПАО "Промсвязьбанк"</t>
  </si>
  <si>
    <t>Ростовская область, г.о. город Ростов-на-Дону, г Ростов-на-Дону, ул Доватора, д. 148н</t>
  </si>
  <si>
    <t>Ростовская область, г.о. город Шахты, г Шахты, ул Ленина, д. 155</t>
  </si>
  <si>
    <t>Ростовская область, г.о. город Шахты, г Шахты, ул Маяковского, д. 224В</t>
  </si>
  <si>
    <t>TATNEFT 569 AZS ZAPAD</t>
  </si>
  <si>
    <t>ПАО Банк ЗЕНИТ</t>
  </si>
  <si>
    <t>обл. Ростовская, м.р-н Красносулинский, с.п. Пролетарское, х. Пушкин, 7.5 км на юг по трассе М4 Дон</t>
  </si>
  <si>
    <t>TATNEFT 579 AZS ZAPAD</t>
  </si>
  <si>
    <t>обл. Ростовская, м.р-н Красносулинский, с.п. Пролетарское, х. Пушкин</t>
  </si>
  <si>
    <t>АЗК №36</t>
  </si>
  <si>
    <t>Банк "ВБРР" (АО)</t>
  </si>
  <si>
    <t>Ростовская обл,м.р-н Азовский,п. Овощной,ул. М.Горького</t>
  </si>
  <si>
    <t>АЗС №37</t>
  </si>
  <si>
    <t>Ростовская обл,м.р-н Азовский,с. Самарское,ул. К.Маркса</t>
  </si>
  <si>
    <t>АЗК №108</t>
  </si>
  <si>
    <t>Ростовская обл,м.р-н Аксайский,г. Аксай,пр-кт Аксайский,д. 4в</t>
  </si>
  <si>
    <t>АЗК №107</t>
  </si>
  <si>
    <t>Ростовская обл,м.р-н Аксайский,г. Аксай,ул. Западная,д. 62б</t>
  </si>
  <si>
    <t>АЗК №97</t>
  </si>
  <si>
    <t>Ростовская обл,м.р-н Багаевский,ст-ца Багаевская,ул. Буденного,д. 159в</t>
  </si>
  <si>
    <t>АЗС №83</t>
  </si>
  <si>
    <t>Ростовская обл,м.р-н Багаевский,х. Елкин</t>
  </si>
  <si>
    <t>АЗС №63</t>
  </si>
  <si>
    <t>Ростовская обл,м.р-н Белокалитвинский,г. Белая Калитва,ул. Комарова</t>
  </si>
  <si>
    <t>АЗК №54</t>
  </si>
  <si>
    <t>Ростовская обл,м.р-н Веселовский,п. Веселый,пер. Промышленный,стр. 1</t>
  </si>
  <si>
    <t>АЗК №53</t>
  </si>
  <si>
    <t>Ростовская обл,м.р-н Егорлыкский,ст-ца Егорлыкская,ул. Ворошилова</t>
  </si>
  <si>
    <t>АЗК №49</t>
  </si>
  <si>
    <t>Ростовская обл,м.р-н Зерноградский,п. Экспериментальный</t>
  </si>
  <si>
    <t>АЗК №47</t>
  </si>
  <si>
    <t>Ростовская обл,м.р-н Кагальницкий,ст-ца Кагальницкая,пер. Кольцовский,д. 78</t>
  </si>
  <si>
    <t>АЗК №48</t>
  </si>
  <si>
    <t>Ростовская обл,м.р-н Кагальницкий,ст-ца Кировская</t>
  </si>
  <si>
    <t>АЗК №82</t>
  </si>
  <si>
    <t>Ростовская обл,м.р-н Кашарский,сл Кашары,ул. Андреевская,зд. 175</t>
  </si>
  <si>
    <t>АЗК №44</t>
  </si>
  <si>
    <t>Ростовская обл,м.р-н Константиновский,г. Константиновск,ул. 24 Гвардейской Дивизии,д. 1</t>
  </si>
  <si>
    <t>АЗК №89</t>
  </si>
  <si>
    <t>Ростовская обл,м.р-н Красносулинский,х. Михайловка</t>
  </si>
  <si>
    <t>АЗК №90</t>
  </si>
  <si>
    <t>Ростовская обл,м.р-н Красносулинский,х. Грачев</t>
  </si>
  <si>
    <t>АЗК №100</t>
  </si>
  <si>
    <t>Ростовская обл,м.р-н Красносулинский,х. Пушкин,тер. Аютинская</t>
  </si>
  <si>
    <t>АЗС №86</t>
  </si>
  <si>
    <t>Ростовская обл,м.р-н Миллеровский,г. Миллерово,ул. Советская,д. 50</t>
  </si>
  <si>
    <t>АЗС №59</t>
  </si>
  <si>
    <t>Ростовская обл,м.р-н Миллеровский,г. Миллерово,ул. Артиллерийская,д. 22</t>
  </si>
  <si>
    <t>АЗК №60</t>
  </si>
  <si>
    <t>Ростовская обл,м.р-н Миллеровский,х. Локтев</t>
  </si>
  <si>
    <t>АЗС №68</t>
  </si>
  <si>
    <t>Ростовская обл,м.р-н Милютинский,х. Старокузнецов,пер. Обороны,зд. 9/2</t>
  </si>
  <si>
    <t>АЗК №135</t>
  </si>
  <si>
    <t>Ростовская обл,м.р-н Морозовский,г. Морозовск</t>
  </si>
  <si>
    <t>АЗК №134</t>
  </si>
  <si>
    <t>АЗК №136</t>
  </si>
  <si>
    <t>АЗК №66</t>
  </si>
  <si>
    <t>Ростовская обл,м.р-н Морозовский,г. Морозовск,ул. Халтурина,д. 316А</t>
  </si>
  <si>
    <t>АЗС №34</t>
  </si>
  <si>
    <t>Ростовская обл,м.р-н Мясниковский,с. Чалтырь,ул. Ростовская,зд. 47</t>
  </si>
  <si>
    <t>АЗК №3</t>
  </si>
  <si>
    <t>Ростовская обл,м.р-н Мясниковский,с. Чалтырь</t>
  </si>
  <si>
    <t>АЗК №18</t>
  </si>
  <si>
    <t>Ростовская обл,м.р-н Неклиновский,х. Русский Колодец</t>
  </si>
  <si>
    <t>АЗК №43</t>
  </si>
  <si>
    <t>Ростовская обл,м.р-н Октябрьский,автодорога Ростов-Харьков 907 км</t>
  </si>
  <si>
    <t>АЗС №74</t>
  </si>
  <si>
    <t>Ростовская обл,м.р-н Ремонтненский,с. Ремонтное,ул. Лесная,зд. 11А</t>
  </si>
  <si>
    <t>АЗК №92</t>
  </si>
  <si>
    <t>Ростовская обл,м.р-н Родионово-Несветайский,сл Родионово-Несветайская,ул. Мичурина,д. 18</t>
  </si>
  <si>
    <t>АЗК №69</t>
  </si>
  <si>
    <t>Ростовская обл,м.р-н Сальский,г. Сальск,ул. Трактовая</t>
  </si>
  <si>
    <t>АЗС №88</t>
  </si>
  <si>
    <t>Ростовская обл,м.р-н Сальский,г. Сальск,ул. Николая Островского,д. 1А</t>
  </si>
  <si>
    <t>АЗС №70</t>
  </si>
  <si>
    <t>Ростовская обл,м.р-н Сальский,г. Сальск,ул. Шолохова,д. 2</t>
  </si>
  <si>
    <t>АЗС №87</t>
  </si>
  <si>
    <t>Ростовская обл,м.р-н Сальский,с. Сандата,ул. Калинина,д. 2А</t>
  </si>
  <si>
    <t>АЗК №45</t>
  </si>
  <si>
    <t>Ростовская обл,м.р-н Семикаракорский,г. Семикаракорск,ул. Калинина,зд. 428</t>
  </si>
  <si>
    <t>АЗК №46</t>
  </si>
  <si>
    <t>Ростовская обл,м.р-н Семикаракорский,г. Семикаракорск,ул. Авилова,зд. 6</t>
  </si>
  <si>
    <t>АЗС №71</t>
  </si>
  <si>
    <t>Ростовская обл,м.р-н Целинский,п. Целина,ул. 7-я линия,зд. 249а</t>
  </si>
  <si>
    <t>АЗК №81</t>
  </si>
  <si>
    <t>Ростовская обл,м.р-н Цимлянский,г. Цимлянск,ул. Победы</t>
  </si>
  <si>
    <t>АЗК №80</t>
  </si>
  <si>
    <t>Ростовская обл,м.р-н Чертковский,с. Алексеево-Лозовское</t>
  </si>
  <si>
    <t>АЗК №85</t>
  </si>
  <si>
    <t>Ростовская обл,м.р-н Чертковский,х. Нагибин</t>
  </si>
  <si>
    <t>АЗК №58</t>
  </si>
  <si>
    <t>Ростовская обл,м.р-н Чертковский,п. Чертково</t>
  </si>
  <si>
    <t>АЗC №57</t>
  </si>
  <si>
    <t>Ростовская обл,м.р-н Чертковский,п. Чертково,пер. Северный,зд. 1а</t>
  </si>
  <si>
    <t>АЗК №31</t>
  </si>
  <si>
    <t>Ростовская обл,г.о. город Ростов-на-Дону,г. Ростов-на-Дону,ул. Малиновского,д. 7</t>
  </si>
  <si>
    <t>АЗК №29</t>
  </si>
  <si>
    <t>Ростовская обл,г.о. город Ростов-на-Дону,г. Ростов-на-Дону,ул. Пойменная,д. 1б</t>
  </si>
  <si>
    <t>АЗК №113</t>
  </si>
  <si>
    <t>Ростовская обл,г.о. город Ростов-на-Дону,г. Ростов-на-Дону,пер. Виражный,д. 21</t>
  </si>
  <si>
    <t>АЗК №99</t>
  </si>
  <si>
    <t>Ростовская обл,г.о. город Ростов-на-Дону,г. Ростов-на-Дону,ул. Менжинского,д. 2б</t>
  </si>
  <si>
    <t>АЗК №27</t>
  </si>
  <si>
    <t>Ростовская обл,г.о. город Ростов-на-Дону,г. Ростов-на-Дону,ул. Вятская,д. 116/1,стр. 1</t>
  </si>
  <si>
    <t>АЗС №5</t>
  </si>
  <si>
    <t>Ростовская обл,г.о. город Ростов-на-Дону,г. Ростов-на-Дону,ул. Красноармейская,д. 105а</t>
  </si>
  <si>
    <t>АЗК №32</t>
  </si>
  <si>
    <t>Ростовская обл,г.о. город Ростов-на-Дону,г. Ростов-на-Дону,пр-кт Театральный,д. 62</t>
  </si>
  <si>
    <t>АЗС №9</t>
  </si>
  <si>
    <t>Ростовская обл,г.о. город Ростов-на-Дону,г. Ростов-на-Дону,пр-кт Сиверса,д. 2д</t>
  </si>
  <si>
    <t>АЗС №10</t>
  </si>
  <si>
    <t>Ростовская обл,г.о. город Ростов-на-Дону,г. Ростов-на-Дону,ул. Нансена,д. 81а</t>
  </si>
  <si>
    <t>АЗС №33</t>
  </si>
  <si>
    <t>Ростовская обл,г.о. город Ростов-на-Дону,г. Ростов-на-Дону,пр-кт Королева,д. 5А</t>
  </si>
  <si>
    <t>АЗК №115</t>
  </si>
  <si>
    <t>Ростовская обл,г.о. город Ростов-на-Дону,г. Ростов-на-Дону,пл. Привокзальная,д. 3</t>
  </si>
  <si>
    <t>АЗК №123</t>
  </si>
  <si>
    <t>Ростовская обл,г.о. город Ростов-на-Дону,г. Ростов-на-Дону,пр-кт Шолохова,д. 191Б</t>
  </si>
  <si>
    <t>АЗК №112</t>
  </si>
  <si>
    <t>Ростовская обл,г.о. город Ростов-на-Дону,г. Ростов-на-Дону,ул. Зорге,влд. 19/162</t>
  </si>
  <si>
    <t>АЗК №118</t>
  </si>
  <si>
    <t>Ростовская обл,г.о. город Ростов-на-Дону,г. Ростов-на-Дону,ул. Фурмановская,д. 152</t>
  </si>
  <si>
    <t>АЗС №125</t>
  </si>
  <si>
    <t>Ростовская обл,г.о. город Ростов-на-Дону,г. Ростов-на-Дону,пр-кт Михаила Нагибина,д. 7</t>
  </si>
  <si>
    <t>АЗК №121</t>
  </si>
  <si>
    <t>Ростовская обл,г.о. город Ростов-на-Дону,г. Ростов-на-Дону,ул. Вятская,д. 120</t>
  </si>
  <si>
    <t>АЗК №127</t>
  </si>
  <si>
    <t>Ростовская обл,г.о. город Ростов-на-Дону,г. Ростов-на-Дону,ул. Вавилова,д. 68/3</t>
  </si>
  <si>
    <t>АЗК №105</t>
  </si>
  <si>
    <t>Ростовская обл,г.о. город Ростов-на-Дону,г. Ростов-на-Дону,ул. Ейская,д. 11а</t>
  </si>
  <si>
    <t>АЗК №114</t>
  </si>
  <si>
    <t>Ростовская обл,г.о. город Ростов-на-Дону,г. Ростов-на-Дону,ул. Вагулевского,д. 9а</t>
  </si>
  <si>
    <t>АЗС №106</t>
  </si>
  <si>
    <t>Ростовская обл,г.о. город Ростов-на-Дону,г. Ростов-на-Дону,ул. Всесоюзная,влд. 166</t>
  </si>
  <si>
    <t>АЗК №120</t>
  </si>
  <si>
    <t>Ростовская обл,г.о. город Ростов-на-Дону,г. Ростов-на-Дону,ул. Малиновского,д. 32</t>
  </si>
  <si>
    <t>АЗС №126</t>
  </si>
  <si>
    <t>Ростовская обл,г.о. город Ростов-на-Дону,г. Ростов-на-Дону,ул. Шеболдаева,д. 13</t>
  </si>
  <si>
    <t>АЗК №116</t>
  </si>
  <si>
    <t>Ростовская обл,г.о. город Ростов-на-Дону,г. Ростов-на-Дону,ул. Лесопарковая,влд. 14</t>
  </si>
  <si>
    <t>АЗК №128</t>
  </si>
  <si>
    <t>Ростовская обл,г.о. город Ростов-на-Дону,г. Ростов-на-Дону,пр-кт Королева,д. 1б</t>
  </si>
  <si>
    <t>АЗК №129</t>
  </si>
  <si>
    <t>Ростовская обл,г.о. город Ростов-на-Дону,г. Ростов-на-Дону,ул. Орбитальная,д. 11</t>
  </si>
  <si>
    <t>АЗС №1</t>
  </si>
  <si>
    <t>Ростовская обл,г.о. город Ростов-на-Дону,г. Ростов-на-Дону,ул. Малиновского,зд. 29</t>
  </si>
  <si>
    <t>АЗК №2</t>
  </si>
  <si>
    <t>Ростовская обл,г.о. город Ростов-на-Дону,г. Ростов-на-Дону,пр-кт 40-летия Победы,д. 2</t>
  </si>
  <si>
    <t>АЗС №4</t>
  </si>
  <si>
    <t>Ростовская обл,г.о. город Ростов-на-Дону,г. Ростов-на-Дону,ул. Профсоюзная,влд. 177/58г</t>
  </si>
  <si>
    <t>АЗС №6</t>
  </si>
  <si>
    <t>Ростовская обл,г.о. город Ростов-на-Дону,г. Ростов-на-Дону,пр-кт Михаила Нагибина,д. 30в</t>
  </si>
  <si>
    <t>АЗК №8</t>
  </si>
  <si>
    <t>Ростовская обл,г.о. город Ростов-на-Дону,г. Ростов-на-Дону,ул. Штахановского,зд. 28/1</t>
  </si>
  <si>
    <t>АЗС №12</t>
  </si>
  <si>
    <t>Ростовская обл,г.о. город Ростов-на-Дону,г. Ростов-на-Дону,ул. Стадионная,д. 1а/4а</t>
  </si>
  <si>
    <t>АЗС №14</t>
  </si>
  <si>
    <t>Ростовская обл,г.о. город Ростов-на-Дону,г. Ростов-на-Дону,пр-кт Королева,зд. 30б</t>
  </si>
  <si>
    <t>АЗС №15</t>
  </si>
  <si>
    <t>Ростовская обл,г.о. город Ростов-на-Дону,г. Ростов-на-Дону,ул. Вавилова,д. 67</t>
  </si>
  <si>
    <t>АЗК №16</t>
  </si>
  <si>
    <t>Ростовская обл,г.о. город Ростов-на-Дону,г. Ростов-на-Дону,ул. Вавилова,д. 70б</t>
  </si>
  <si>
    <t>АЗС №17</t>
  </si>
  <si>
    <t>Ростовская обл,г.о. город Ростов-на-Дону,г. Ростов-на-Дону,ул. Петрожицкого,д. 2,к. а</t>
  </si>
  <si>
    <t>АЗС №19</t>
  </si>
  <si>
    <t>Ростовская обл,г.о. город Ростов-на-Дону,г. Ростов-на-Дону,ул. Черевичкина,д. 102</t>
  </si>
  <si>
    <t>АЗС №20</t>
  </si>
  <si>
    <t>Ростовская обл,г.о. город Ростов-на-Дону,г. Ростов-на-Дону,ул. Бодрая,двлд. 92</t>
  </si>
  <si>
    <t>АЗС №21</t>
  </si>
  <si>
    <t>Ростовская обл,г.о. город Ростов-на-Дону,г. Ростов-на-Дону,пр-кт 40-летия Победы,зд. 1д</t>
  </si>
  <si>
    <t>АЗС №26</t>
  </si>
  <si>
    <t>Ростовская обл,г.о. город Ростов-на-Дону,г. Ростов-на-Дону,ул. Волкова,д. 24</t>
  </si>
  <si>
    <t>АЗС №101</t>
  </si>
  <si>
    <t>Ростовская обл,г.о. город Азов,г. Азов,ул. Привокзальная,влд. 2В</t>
  </si>
  <si>
    <t>АЗК №23</t>
  </si>
  <si>
    <t>Ростовская обл,г.о. город Азов,г. Азов,ул. Московская</t>
  </si>
  <si>
    <t>АЗС №22</t>
  </si>
  <si>
    <t>Ростовская обл,г.о. город Азов,г. Азов,ш. Кагальницкое</t>
  </si>
  <si>
    <t>АЗК №84</t>
  </si>
  <si>
    <t>Ростовская обл,г.о. город Батайск,г. Батайск,ш. Сальское,зд. 1Г</t>
  </si>
  <si>
    <t>АЗК №109</t>
  </si>
  <si>
    <t>Ростовская обл,г.о. город Батайск,г. Батайск,ул. Огородная,д. 70/70А</t>
  </si>
  <si>
    <t>АЗК №11</t>
  </si>
  <si>
    <t>Ростовская обл,г.о. город Батайск,г. Батайск,ш. Самарское</t>
  </si>
  <si>
    <t>АЗС №24</t>
  </si>
  <si>
    <t>Ростовская обл,г.о. город Батайск,г. Батайск,ш. Восточное</t>
  </si>
  <si>
    <t>АЗК №25</t>
  </si>
  <si>
    <t>АЗК №52</t>
  </si>
  <si>
    <t>Ростовская обл,г.о. город Батайск,г. Батайск,ул. Ленина,д. 168А</t>
  </si>
  <si>
    <t>АЗК №38</t>
  </si>
  <si>
    <t>Ростовская обл,г.о. город Батайск,г. Батайск,ул. Коммунистическая,зд. 184</t>
  </si>
  <si>
    <t>АЗС №13</t>
  </si>
  <si>
    <t>Ростовская обл,г.о. город Волгодонск,г. Волгодонск,ул. Прибрежная,д. 25</t>
  </si>
  <si>
    <t>АЗК №72</t>
  </si>
  <si>
    <t>Ростовская обл,г.о. город Волгодонск,г. Волгодонск,пр-кт Строителей,д. 1А</t>
  </si>
  <si>
    <t>АЗК №94</t>
  </si>
  <si>
    <t>Ростовская обл,г.о. город Гуково,г. Гуково,ул. Магистральная,зд. 30</t>
  </si>
  <si>
    <t>АЗС №61</t>
  </si>
  <si>
    <t>Ростовская обл,г.о. город Каменск-Шахтинский,г. Каменск-Шахтинский</t>
  </si>
  <si>
    <t>АЗК №62</t>
  </si>
  <si>
    <t>АЗС №91</t>
  </si>
  <si>
    <t>Ростовская обл,г.о. город Каменск-Шахтинский,г. Каменск-Шахтинский,ул. Профильная,д. 60А</t>
  </si>
  <si>
    <t>АЗС №42</t>
  </si>
  <si>
    <t>Ростовская обл,г.о. город Новочеркасск,г. Новочеркасск,ш. Харьковское</t>
  </si>
  <si>
    <t>АЗК №96</t>
  </si>
  <si>
    <t>Ростовская обл,г.о. город Новочеркасск,г. Новочеркасск,ш. Харьковское,д. 2-в</t>
  </si>
  <si>
    <t>АЗК №95</t>
  </si>
  <si>
    <t>Ростовская обл,г.о. город Новочеркасск,г. Новочеркасск,ул. Ростовское шоссе</t>
  </si>
  <si>
    <t>АЗС №41</t>
  </si>
  <si>
    <t>Ростовская обл,г.о. город Новочеркасск,г. Новочеркасск</t>
  </si>
  <si>
    <t>АЗК №56</t>
  </si>
  <si>
    <t>Ростовская обл,г.о. город Новошахтинск,г. Новошахтинск</t>
  </si>
  <si>
    <t>АЗК №40</t>
  </si>
  <si>
    <t>Ростовская обл,г.о. город Таганрог,г. Таганрог,пл. Марцевский Треугольник,д. 5</t>
  </si>
  <si>
    <t>АЗК №39</t>
  </si>
  <si>
    <t>Ростовская обл,г.о. город Таганрог,г. Таганрог,ул. Дзержинского,д. 154,к. 2</t>
  </si>
  <si>
    <t>АЗС №30</t>
  </si>
  <si>
    <t>Ростовская обл,г.о. город Шахты,г. Шахты,пр-кт Победа Революции,влд. 226</t>
  </si>
  <si>
    <t>Куйбышевский район</t>
  </si>
  <si>
    <t>Банковские офисы, ед. на 100 тыс. жителей</t>
  </si>
  <si>
    <t>Обеспеченность инфраструктурой, ед. на 1 тыс. жителей</t>
  </si>
  <si>
    <t>Обеспеченность финансовыми организациями,  ед. на 1 тыс. жителей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</si>
</sst>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[Green]\▲0&quot;%&quot;;[Red]\▼0&quot;%&quot;;#"/>
    <numFmt numFmtId="165" formatCode="[Green]\▲0.0#;[Red]\▼0.0#;\-"/>
    <numFmt numFmtId="166" formatCode="0.0"/>
    <numFmt numFmtId="167" formatCode="\О\с\н\о\в\н\о\й"/>
    <numFmt numFmtId="168" formatCode="[Green]\▲0;[Red]\▼0;#"/>
    <numFmt numFmtId="169" formatCode="[Green]\▲0;[Red]\▼0;\-"/>
    <numFmt numFmtId="170" formatCode="#,##0.0"/>
    <numFmt numFmtId="171" formatCode="[Green]\▲0.0&quot;%&quot;;[Red]\▼0.0&quot;%&quot;;#,"/>
  </numFmts>
  <fonts count="15" x14ac:knownFonts="1">
    <font>
      <sz val="10"/>
      <name val="Arial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20"/>
      <name val="Arial"/>
      <family val="2"/>
      <charset val="204"/>
    </font>
    <font>
      <b/>
      <sz val="18"/>
      <name val="Arial"/>
      <family val="2"/>
      <charset val="204"/>
    </font>
    <font>
      <sz val="25"/>
      <name val="Arial"/>
      <family val="2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color rgb="FFFF0000"/>
      <name val="Arial"/>
      <family val="2"/>
      <charset val="204"/>
    </font>
    <font>
      <b/>
      <sz val="14"/>
      <name val="Arial"/>
      <family val="2"/>
      <charset val="204"/>
    </font>
    <font>
      <b/>
      <sz val="16"/>
      <name val="Arial"/>
      <family val="2"/>
      <charset val="204"/>
    </font>
    <font>
      <b/>
      <sz val="14"/>
      <color theme="1"/>
      <name val="Arial"/>
      <family val="2"/>
      <charset val="204"/>
    </font>
    <font>
      <sz val="14"/>
      <name val="Arial"/>
      <family val="2"/>
      <charset val="204"/>
    </font>
    <font>
      <sz val="10"/>
      <color theme="1"/>
      <name val="Arial"/>
      <family val="2"/>
      <charset val="204"/>
    </font>
  </fonts>
  <fills count="26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C88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 style="thin">
        <color rgb="FFFFBB44"/>
      </left>
      <right/>
      <top style="thin">
        <color rgb="FFFFBB44"/>
      </top>
      <bottom/>
      <diagonal/>
    </border>
    <border>
      <left/>
      <right/>
      <top style="thin">
        <color rgb="FFFFBB44"/>
      </top>
      <bottom/>
      <diagonal/>
    </border>
    <border>
      <left/>
      <right style="thin">
        <color rgb="FFFFBB44"/>
      </right>
      <top style="thin">
        <color rgb="FFFFBB44"/>
      </top>
      <bottom/>
      <diagonal/>
    </border>
    <border>
      <left style="thin">
        <color rgb="FFFFBB44"/>
      </left>
      <right/>
      <top/>
      <bottom style="thin">
        <color rgb="FFFFBB44"/>
      </bottom>
      <diagonal/>
    </border>
    <border>
      <left/>
      <right/>
      <top/>
      <bottom style="thin">
        <color rgb="FFFFBB44"/>
      </bottom>
      <diagonal/>
    </border>
    <border>
      <left/>
      <right style="thin">
        <color rgb="FFFFBB44"/>
      </right>
      <top/>
      <bottom style="thin">
        <color rgb="FFFFBB44"/>
      </bottom>
      <diagonal/>
    </border>
    <border>
      <left style="thin">
        <color rgb="FFFFBB44"/>
      </left>
      <right/>
      <top/>
      <bottom/>
      <diagonal/>
    </border>
    <border>
      <left/>
      <right style="thin">
        <color rgb="FFFFBB44"/>
      </right>
      <top/>
      <bottom/>
      <diagonal/>
    </border>
    <border>
      <left style="thin">
        <color rgb="FFFFBB44"/>
      </left>
      <right/>
      <top style="thin">
        <color rgb="FFFFBB44"/>
      </top>
      <bottom style="thin">
        <color rgb="FFFFBB44"/>
      </bottom>
      <diagonal/>
    </border>
    <border>
      <left/>
      <right/>
      <top style="thin">
        <color rgb="FFFFBB44"/>
      </top>
      <bottom style="thin">
        <color rgb="FFFFBB44"/>
      </bottom>
      <diagonal/>
    </border>
    <border>
      <left/>
      <right style="thin">
        <color rgb="FFFFBB44"/>
      </right>
      <top style="thin">
        <color rgb="FFFFBB44"/>
      </top>
      <bottom style="thin">
        <color rgb="FFFFBB4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0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3" fillId="0" borderId="0"/>
  </cellStyleXfs>
  <cellXfs count="146">
    <xf numFmtId="0" fontId="0" fillId="0" borderId="0" xfId="0"/>
    <xf numFmtId="0" fontId="0" fillId="0" borderId="0" xfId="0" pivotButton="1"/>
    <xf numFmtId="14" fontId="0" fillId="0" borderId="0" xfId="0" applyNumberFormat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horizontal="center" vertical="center"/>
    </xf>
    <xf numFmtId="14" fontId="0" fillId="0" borderId="0" xfId="0" applyNumberFormat="1" applyAlignment="1">
      <alignment horizontal="left"/>
    </xf>
    <xf numFmtId="164" fontId="0" fillId="0" borderId="0" xfId="0" applyNumberFormat="1"/>
    <xf numFmtId="165" fontId="0" fillId="0" borderId="0" xfId="0" applyNumberFormat="1"/>
    <xf numFmtId="0" fontId="0" fillId="20" borderId="0" xfId="0" applyFill="1"/>
    <xf numFmtId="0" fontId="7" fillId="0" borderId="0" xfId="0" applyFont="1"/>
    <xf numFmtId="1" fontId="0" fillId="0" borderId="0" xfId="0" applyNumberFormat="1"/>
    <xf numFmtId="0" fontId="0" fillId="0" borderId="0" xfId="0"/>
    <xf numFmtId="0" fontId="8" fillId="0" borderId="2" xfId="0" applyFont="1" applyBorder="1"/>
    <xf numFmtId="0" fontId="0" fillId="22" borderId="0" xfId="0" applyFill="1"/>
    <xf numFmtId="0" fontId="0" fillId="0" borderId="0" xfId="0" applyFill="1"/>
    <xf numFmtId="0" fontId="0" fillId="0" borderId="0" xfId="0" applyBorder="1"/>
    <xf numFmtId="0" fontId="0" fillId="21" borderId="0" xfId="0" applyFill="1"/>
    <xf numFmtId="0" fontId="0" fillId="0" borderId="0" xfId="0"/>
    <xf numFmtId="0" fontId="7" fillId="0" borderId="0" xfId="0" applyFont="1" applyBorder="1"/>
    <xf numFmtId="0" fontId="0" fillId="0" borderId="0" xfId="0"/>
    <xf numFmtId="166" fontId="0" fillId="0" borderId="0" xfId="0" applyNumberFormat="1"/>
    <xf numFmtId="0" fontId="5" fillId="21" borderId="0" xfId="0" applyFont="1" applyFill="1" applyBorder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1" xfId="0" applyBorder="1"/>
    <xf numFmtId="0" fontId="7" fillId="0" borderId="1" xfId="0" applyFont="1" applyFill="1" applyBorder="1"/>
    <xf numFmtId="0" fontId="7" fillId="0" borderId="1" xfId="0" applyFont="1" applyBorder="1"/>
    <xf numFmtId="14" fontId="7" fillId="0" borderId="1" xfId="0" applyNumberFormat="1" applyFont="1" applyFill="1" applyBorder="1"/>
    <xf numFmtId="1" fontId="0" fillId="0" borderId="1" xfId="0" applyNumberFormat="1" applyFill="1" applyBorder="1"/>
    <xf numFmtId="0" fontId="0" fillId="0" borderId="1" xfId="0" applyFill="1" applyBorder="1"/>
    <xf numFmtId="1" fontId="0" fillId="23" borderId="1" xfId="0" applyNumberFormat="1" applyFill="1" applyBorder="1"/>
    <xf numFmtId="0" fontId="9" fillId="0" borderId="1" xfId="0" applyFont="1" applyBorder="1"/>
    <xf numFmtId="1" fontId="7" fillId="0" borderId="0" xfId="0" applyNumberFormat="1" applyFont="1"/>
    <xf numFmtId="14" fontId="0" fillId="0" borderId="1" xfId="0" applyNumberFormat="1" applyBorder="1"/>
    <xf numFmtId="0" fontId="8" fillId="0" borderId="0" xfId="0" applyFont="1"/>
    <xf numFmtId="14" fontId="0" fillId="0" borderId="1" xfId="0" applyNumberFormat="1" applyFill="1" applyBorder="1"/>
    <xf numFmtId="1" fontId="7" fillId="0" borderId="1" xfId="0" applyNumberFormat="1" applyFont="1" applyFill="1" applyBorder="1"/>
    <xf numFmtId="0" fontId="0" fillId="0" borderId="0" xfId="0"/>
    <xf numFmtId="167" fontId="0" fillId="0" borderId="0" xfId="0" applyNumberFormat="1" applyFont="1" applyFill="1" applyBorder="1"/>
    <xf numFmtId="0" fontId="7" fillId="24" borderId="0" xfId="0" applyFont="1" applyFill="1"/>
    <xf numFmtId="0" fontId="0" fillId="0" borderId="0" xfId="0"/>
    <xf numFmtId="0" fontId="0" fillId="0" borderId="0" xfId="0"/>
    <xf numFmtId="0" fontId="0" fillId="0" borderId="0" xfId="0"/>
    <xf numFmtId="49" fontId="7" fillId="20" borderId="0" xfId="0" applyNumberFormat="1" applyFont="1" applyFill="1"/>
    <xf numFmtId="2" fontId="0" fillId="0" borderId="0" xfId="0" applyNumberFormat="1"/>
    <xf numFmtId="169" fontId="0" fillId="0" borderId="0" xfId="0" applyNumberFormat="1"/>
    <xf numFmtId="164" fontId="7" fillId="0" borderId="0" xfId="0" applyNumberFormat="1" applyFont="1"/>
    <xf numFmtId="0" fontId="0" fillId="0" borderId="0" xfId="0"/>
    <xf numFmtId="168" fontId="4" fillId="0" borderId="0" xfId="0" applyNumberFormat="1" applyFont="1" applyAlignment="1">
      <alignment vertical="center"/>
    </xf>
    <xf numFmtId="168" fontId="4" fillId="0" borderId="0" xfId="0" applyNumberFormat="1" applyFont="1" applyAlignment="1"/>
    <xf numFmtId="168" fontId="4" fillId="0" borderId="0" xfId="0" applyNumberFormat="1" applyFont="1"/>
    <xf numFmtId="166" fontId="0" fillId="0" borderId="1" xfId="0" applyNumberFormat="1" applyFill="1" applyBorder="1"/>
    <xf numFmtId="166" fontId="0" fillId="23" borderId="1" xfId="0" applyNumberFormat="1" applyFill="1" applyBorder="1"/>
    <xf numFmtId="0" fontId="7" fillId="0" borderId="0" xfId="0" applyNumberFormat="1" applyFont="1"/>
    <xf numFmtId="166" fontId="0" fillId="0" borderId="0" xfId="0" pivotButton="1" applyNumberFormat="1"/>
    <xf numFmtId="166" fontId="7" fillId="0" borderId="0" xfId="0" applyNumberFormat="1" applyFont="1"/>
    <xf numFmtId="166" fontId="7" fillId="0" borderId="0" xfId="0" applyNumberFormat="1" applyFont="1" applyBorder="1"/>
    <xf numFmtId="0" fontId="0" fillId="0" borderId="0" xfId="0"/>
    <xf numFmtId="3" fontId="0" fillId="0" borderId="0" xfId="0" applyNumberFormat="1"/>
    <xf numFmtId="3" fontId="7" fillId="0" borderId="0" xfId="0" applyNumberFormat="1" applyFont="1"/>
    <xf numFmtId="170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 applyNumberFormat="1" applyFont="1" applyFill="1" applyBorder="1"/>
    <xf numFmtId="1" fontId="0" fillId="0" borderId="0" xfId="0" applyNumberFormat="1" applyFont="1" applyFill="1" applyBorder="1" applyAlignment="1">
      <alignment wrapText="1"/>
    </xf>
    <xf numFmtId="0" fontId="0" fillId="0" borderId="0" xfId="19" applyNumberFormat="1" applyFont="1" applyFill="1" applyAlignment="1">
      <alignment horizontal="right" vertical="center"/>
    </xf>
    <xf numFmtId="1" fontId="0" fillId="0" borderId="0" xfId="0" applyNumberFormat="1" applyFont="1" applyFill="1" applyBorder="1"/>
    <xf numFmtId="0" fontId="0" fillId="0" borderId="0" xfId="0"/>
    <xf numFmtId="0" fontId="5" fillId="21" borderId="0" xfId="0" applyFont="1" applyFill="1" applyBorder="1" applyAlignment="1"/>
    <xf numFmtId="0" fontId="11" fillId="21" borderId="12" xfId="0" applyFont="1" applyFill="1" applyBorder="1" applyAlignment="1">
      <alignment horizontal="center"/>
    </xf>
    <xf numFmtId="0" fontId="11" fillId="21" borderId="10" xfId="0" applyFont="1" applyFill="1" applyBorder="1" applyAlignment="1">
      <alignment horizontal="center"/>
    </xf>
    <xf numFmtId="0" fontId="11" fillId="0" borderId="12" xfId="0" applyFont="1" applyBorder="1" applyAlignment="1">
      <alignment horizontal="center"/>
    </xf>
    <xf numFmtId="0" fontId="11" fillId="0" borderId="10" xfId="0" applyFont="1" applyBorder="1" applyAlignment="1">
      <alignment horizontal="center"/>
    </xf>
    <xf numFmtId="0" fontId="7" fillId="0" borderId="0" xfId="0" applyFont="1" applyAlignment="1">
      <alignment wrapText="1"/>
    </xf>
    <xf numFmtId="0" fontId="0" fillId="0" borderId="0" xfId="0"/>
    <xf numFmtId="0" fontId="0" fillId="0" borderId="0" xfId="0"/>
    <xf numFmtId="0" fontId="11" fillId="21" borderId="8" xfId="0" applyFont="1" applyFill="1" applyBorder="1" applyAlignment="1">
      <alignment horizontal="left"/>
    </xf>
    <xf numFmtId="0" fontId="11" fillId="21" borderId="11" xfId="0" applyFont="1" applyFill="1" applyBorder="1" applyAlignment="1">
      <alignment horizontal="left"/>
    </xf>
    <xf numFmtId="0" fontId="11" fillId="21" borderId="5" xfId="0" applyFont="1" applyFill="1" applyBorder="1" applyAlignment="1">
      <alignment horizontal="left"/>
    </xf>
    <xf numFmtId="0" fontId="0" fillId="0" borderId="0" xfId="0"/>
    <xf numFmtId="0" fontId="6" fillId="0" borderId="0" xfId="0" applyFont="1" applyFill="1" applyBorder="1"/>
    <xf numFmtId="0" fontId="7" fillId="0" borderId="0" xfId="0" applyFont="1" applyFill="1"/>
    <xf numFmtId="0" fontId="11" fillId="21" borderId="0" xfId="0" applyFont="1" applyFill="1" applyBorder="1" applyAlignment="1">
      <alignment horizontal="center"/>
    </xf>
    <xf numFmtId="0" fontId="11" fillId="0" borderId="7" xfId="0" applyFont="1" applyBorder="1" applyAlignment="1">
      <alignment horizontal="center"/>
    </xf>
    <xf numFmtId="0" fontId="0" fillId="0" borderId="0" xfId="0"/>
    <xf numFmtId="0" fontId="0" fillId="0" borderId="0" xfId="0"/>
    <xf numFmtId="0" fontId="0" fillId="0" borderId="0" xfId="0" applyFill="1" applyAlignment="1">
      <alignment vertical="center" wrapText="1"/>
    </xf>
    <xf numFmtId="0" fontId="12" fillId="25" borderId="1" xfId="0" applyFont="1" applyFill="1" applyBorder="1" applyAlignment="1">
      <alignment horizontal="center" vertical="center" wrapText="1"/>
    </xf>
    <xf numFmtId="0" fontId="12" fillId="25" borderId="1" xfId="0" applyFont="1" applyFill="1" applyBorder="1" applyAlignment="1">
      <alignment horizontal="center" vertical="center"/>
    </xf>
    <xf numFmtId="0" fontId="13" fillId="0" borderId="16" xfId="0" applyFont="1" applyBorder="1"/>
    <xf numFmtId="0" fontId="13" fillId="0" borderId="17" xfId="0" applyFont="1" applyBorder="1"/>
    <xf numFmtId="0" fontId="5" fillId="21" borderId="0" xfId="0" applyNumberFormat="1" applyFont="1" applyFill="1" applyBorder="1" applyAlignment="1">
      <alignment horizontal="right"/>
    </xf>
    <xf numFmtId="1" fontId="5" fillId="21" borderId="0" xfId="0" applyNumberFormat="1" applyFont="1" applyFill="1" applyBorder="1"/>
    <xf numFmtId="0" fontId="14" fillId="0" borderId="4" xfId="0" applyNumberFormat="1" applyFont="1" applyFill="1" applyBorder="1"/>
    <xf numFmtId="0" fontId="14" fillId="0" borderId="3" xfId="0" applyNumberFormat="1" applyFont="1" applyFill="1" applyBorder="1"/>
    <xf numFmtId="14" fontId="14" fillId="0" borderId="3" xfId="0" applyNumberFormat="1" applyFont="1" applyFill="1" applyBorder="1"/>
    <xf numFmtId="0" fontId="0" fillId="0" borderId="0" xfId="0"/>
    <xf numFmtId="166" fontId="0" fillId="0" borderId="0" xfId="0" applyNumberFormat="1" applyFont="1" applyFill="1" applyBorder="1" applyAlignment="1">
      <alignment wrapText="1"/>
    </xf>
    <xf numFmtId="167" fontId="7" fillId="0" borderId="0" xfId="0" applyNumberFormat="1" applyFont="1" applyFill="1" applyBorder="1"/>
    <xf numFmtId="0" fontId="13" fillId="0" borderId="1" xfId="0" applyNumberFormat="1" applyFont="1" applyBorder="1" applyProtection="1"/>
    <xf numFmtId="0" fontId="0" fillId="0" borderId="0" xfId="0"/>
    <xf numFmtId="0" fontId="14" fillId="0" borderId="0" xfId="0" applyNumberFormat="1" applyFont="1" applyFill="1" applyBorder="1"/>
    <xf numFmtId="0" fontId="7" fillId="0" borderId="4" xfId="0" applyFont="1" applyBorder="1"/>
    <xf numFmtId="0" fontId="7" fillId="0" borderId="3" xfId="0" applyFont="1" applyBorder="1"/>
    <xf numFmtId="14" fontId="14" fillId="0" borderId="0" xfId="0" applyNumberFormat="1" applyFont="1" applyFill="1" applyBorder="1"/>
    <xf numFmtId="14" fontId="7" fillId="0" borderId="3" xfId="0" applyNumberFormat="1" applyFont="1" applyBorder="1"/>
    <xf numFmtId="0" fontId="0" fillId="0" borderId="0" xfId="0" applyAlignment="1">
      <alignment horizontal="left"/>
    </xf>
    <xf numFmtId="0" fontId="0" fillId="0" borderId="0" xfId="0"/>
    <xf numFmtId="0" fontId="10" fillId="0" borderId="0" xfId="0" applyFont="1" applyAlignment="1">
      <alignment horizontal="left"/>
    </xf>
    <xf numFmtId="0" fontId="0" fillId="0" borderId="0" xfId="0" applyAlignment="1">
      <alignment horizontal="left"/>
    </xf>
    <xf numFmtId="0" fontId="5" fillId="21" borderId="0" xfId="0" applyFont="1" applyFill="1" applyBorder="1" applyAlignment="1">
      <alignment horizontal="center" vertical="center"/>
    </xf>
    <xf numFmtId="0" fontId="5" fillId="21" borderId="0" xfId="0" applyFont="1" applyFill="1" applyBorder="1" applyAlignment="1">
      <alignment horizontal="center" vertical="center" wrapText="1"/>
    </xf>
    <xf numFmtId="0" fontId="5" fillId="21" borderId="0" xfId="0" applyFont="1" applyFill="1" applyBorder="1" applyAlignment="1">
      <alignment horizontal="left"/>
    </xf>
    <xf numFmtId="0" fontId="11" fillId="0" borderId="11" xfId="0" applyFont="1" applyBorder="1" applyAlignment="1">
      <alignment horizontal="left"/>
    </xf>
    <xf numFmtId="0" fontId="11" fillId="0" borderId="0" xfId="0" applyFont="1" applyBorder="1" applyAlignment="1">
      <alignment horizontal="left"/>
    </xf>
    <xf numFmtId="0" fontId="11" fillId="0" borderId="8" xfId="0" applyFont="1" applyBorder="1" applyAlignment="1">
      <alignment horizontal="left"/>
    </xf>
    <xf numFmtId="0" fontId="11" fillId="0" borderId="9" xfId="0" applyFont="1" applyBorder="1" applyAlignment="1">
      <alignment horizontal="left"/>
    </xf>
    <xf numFmtId="0" fontId="11" fillId="21" borderId="8" xfId="0" applyFont="1" applyFill="1" applyBorder="1" applyAlignment="1">
      <alignment horizontal="left"/>
    </xf>
    <xf numFmtId="0" fontId="11" fillId="21" borderId="9" xfId="0" applyFont="1" applyFill="1" applyBorder="1" applyAlignment="1">
      <alignment horizontal="left"/>
    </xf>
    <xf numFmtId="0" fontId="11" fillId="21" borderId="11" xfId="0" applyFont="1" applyFill="1" applyBorder="1" applyAlignment="1">
      <alignment horizontal="left"/>
    </xf>
    <xf numFmtId="0" fontId="11" fillId="21" borderId="0" xfId="0" applyFont="1" applyFill="1" applyBorder="1" applyAlignment="1">
      <alignment horizontal="left"/>
    </xf>
    <xf numFmtId="0" fontId="5" fillId="21" borderId="13" xfId="0" applyFont="1" applyFill="1" applyBorder="1" applyAlignment="1">
      <alignment horizontal="center" vertical="center"/>
    </xf>
    <xf numFmtId="0" fontId="5" fillId="21" borderId="14" xfId="0" applyFont="1" applyFill="1" applyBorder="1" applyAlignment="1">
      <alignment horizontal="center" vertical="center"/>
    </xf>
    <xf numFmtId="0" fontId="5" fillId="21" borderId="15" xfId="0" applyFont="1" applyFill="1" applyBorder="1" applyAlignment="1">
      <alignment horizontal="center" vertical="center"/>
    </xf>
    <xf numFmtId="0" fontId="5" fillId="21" borderId="13" xfId="0" applyFont="1" applyFill="1" applyBorder="1" applyAlignment="1">
      <alignment horizontal="center" vertical="center" wrapText="1"/>
    </xf>
    <xf numFmtId="0" fontId="5" fillId="21" borderId="14" xfId="0" applyFont="1" applyFill="1" applyBorder="1" applyAlignment="1">
      <alignment horizontal="center" vertical="center" wrapText="1"/>
    </xf>
    <xf numFmtId="0" fontId="5" fillId="21" borderId="6" xfId="0" applyFont="1" applyFill="1" applyBorder="1" applyAlignment="1">
      <alignment horizontal="center" vertical="center" wrapText="1"/>
    </xf>
    <xf numFmtId="0" fontId="5" fillId="21" borderId="7" xfId="0" applyFont="1" applyFill="1" applyBorder="1" applyAlignment="1">
      <alignment horizontal="center" vertical="center" wrapText="1"/>
    </xf>
    <xf numFmtId="0" fontId="0" fillId="0" borderId="0" xfId="0"/>
    <xf numFmtId="164" fontId="4" fillId="0" borderId="0" xfId="0" applyNumberFormat="1" applyFont="1" applyAlignment="1">
      <alignment horizontal="center" vertical="center"/>
    </xf>
    <xf numFmtId="171" fontId="4" fillId="0" borderId="0" xfId="0" applyNumberFormat="1" applyFont="1" applyAlignment="1">
      <alignment horizontal="center"/>
    </xf>
    <xf numFmtId="168" fontId="4" fillId="0" borderId="0" xfId="0" applyNumberFormat="1" applyFont="1" applyAlignment="1">
      <alignment horizontal="right"/>
    </xf>
    <xf numFmtId="164" fontId="6" fillId="0" borderId="0" xfId="0" applyNumberFormat="1" applyFont="1"/>
    <xf numFmtId="0" fontId="5" fillId="0" borderId="0" xfId="0" applyFont="1" applyFill="1" applyAlignment="1">
      <alignment horizontal="center" vertical="center" wrapText="1"/>
    </xf>
    <xf numFmtId="0" fontId="0" fillId="0" borderId="0" xfId="0" applyAlignment="1">
      <alignment horizontal="center"/>
    </xf>
    <xf numFmtId="0" fontId="6" fillId="0" borderId="0" xfId="0" applyFont="1" applyFill="1" applyBorder="1" applyAlignment="1">
      <alignment horizontal="left"/>
    </xf>
    <xf numFmtId="0" fontId="6" fillId="0" borderId="0" xfId="0" applyFont="1" applyFill="1" applyBorder="1" applyAlignment="1">
      <alignment horizontal="center" vertical="center"/>
    </xf>
    <xf numFmtId="0" fontId="0" fillId="0" borderId="0" xfId="0" applyNumberFormat="1" applyFont="1"/>
    <xf numFmtId="3" fontId="0" fillId="0" borderId="0" xfId="0" applyNumberFormat="1" applyFont="1"/>
  </cellXfs>
  <cellStyles count="20">
    <cellStyle name="20% — акцент1" xfId="1"/>
    <cellStyle name="20% — акцент2" xfId="2"/>
    <cellStyle name="20% — акцент3" xfId="3"/>
    <cellStyle name="20% — акцент4" xfId="4"/>
    <cellStyle name="20% — акцент5" xfId="5"/>
    <cellStyle name="20% — акцент6" xfId="6"/>
    <cellStyle name="40% — акцент1" xfId="7"/>
    <cellStyle name="40% — акцент2" xfId="8"/>
    <cellStyle name="40% — акцент3" xfId="9"/>
    <cellStyle name="40% — акцент4" xfId="10"/>
    <cellStyle name="40% — акцент5" xfId="11"/>
    <cellStyle name="40% — акцент6" xfId="12"/>
    <cellStyle name="60% — акцент1" xfId="13"/>
    <cellStyle name="60% — акцент2" xfId="14"/>
    <cellStyle name="60% — акцент3" xfId="15"/>
    <cellStyle name="60% — акцент4" xfId="16"/>
    <cellStyle name="60% — акцент5" xfId="17"/>
    <cellStyle name="60% — акцент6" xfId="18"/>
    <cellStyle name="Обычный" xfId="0" builtinId="0"/>
    <cellStyle name="Обычный 2 2" xfId="19"/>
  </cellStyles>
  <dxfs count="82">
    <dxf>
      <numFmt numFmtId="166" formatCode="0.0"/>
    </dxf>
    <dxf>
      <numFmt numFmtId="166" formatCode="0.0"/>
    </dxf>
    <dxf>
      <numFmt numFmtId="2" formatCode="0.00"/>
    </dxf>
    <dxf>
      <numFmt numFmtId="2" formatCode="0.00"/>
    </dxf>
    <dxf>
      <font>
        <sz val="10"/>
      </font>
    </dxf>
    <dxf>
      <font>
        <sz val="11"/>
      </font>
    </dxf>
    <dxf>
      <font>
        <sz val="12"/>
      </font>
    </dxf>
    <dxf>
      <numFmt numFmtId="1" formatCode="0"/>
    </dxf>
    <dxf>
      <numFmt numFmtId="166" formatCode="0.0"/>
    </dxf>
    <dxf>
      <numFmt numFmtId="2" formatCode="0.00"/>
    </dxf>
    <dxf>
      <numFmt numFmtId="172" formatCode="0.000"/>
    </dxf>
    <dxf>
      <numFmt numFmtId="3" formatCode="#,##0"/>
    </dxf>
    <dxf>
      <font>
        <sz val="10"/>
      </font>
    </dxf>
    <dxf>
      <font>
        <sz val="11"/>
      </font>
    </dxf>
    <dxf>
      <font>
        <sz val="12"/>
      </font>
    </dxf>
    <dxf>
      <numFmt numFmtId="1" formatCode="0"/>
    </dxf>
    <dxf>
      <numFmt numFmtId="166" formatCode="0.0"/>
    </dxf>
    <dxf>
      <numFmt numFmtId="2" formatCode="0.00"/>
    </dxf>
    <dxf>
      <numFmt numFmtId="172" formatCode="0.000"/>
    </dxf>
    <dxf>
      <numFmt numFmtId="1" formatCode="0"/>
    </dxf>
    <dxf>
      <numFmt numFmtId="166" formatCode="0.0"/>
    </dxf>
    <dxf>
      <numFmt numFmtId="2" formatCode="0.00"/>
    </dxf>
    <dxf>
      <numFmt numFmtId="172" formatCode="0.000"/>
    </dxf>
    <dxf>
      <numFmt numFmtId="166" formatCode="0.0"/>
    </dxf>
    <dxf>
      <numFmt numFmtId="2" formatCode="0.00"/>
    </dxf>
    <dxf>
      <numFmt numFmtId="172" formatCode="0.000"/>
    </dxf>
    <dxf>
      <numFmt numFmtId="1" formatCode="0"/>
    </dxf>
    <dxf>
      <numFmt numFmtId="166" formatCode="0.0"/>
    </dxf>
    <dxf>
      <numFmt numFmtId="2" formatCode="0.00"/>
    </dxf>
    <dxf>
      <numFmt numFmtId="172" formatCode="0.000"/>
    </dxf>
    <dxf>
      <numFmt numFmtId="1" formatCode="0"/>
    </dxf>
    <dxf>
      <numFmt numFmtId="30" formatCode="@"/>
    </dxf>
    <dxf>
      <numFmt numFmtId="0" formatCode="General"/>
    </dxf>
    <dxf>
      <numFmt numFmtId="166" formatCode="0.0"/>
    </dxf>
    <dxf>
      <numFmt numFmtId="0" formatCode="General"/>
    </dxf>
    <dxf>
      <numFmt numFmtId="166" formatCode="0.0"/>
    </dxf>
    <dxf>
      <numFmt numFmtId="1" formatCode="0"/>
    </dxf>
    <dxf>
      <numFmt numFmtId="166" formatCode="0.0"/>
    </dxf>
    <dxf>
      <numFmt numFmtId="2" formatCode="0.00"/>
    </dxf>
    <dxf>
      <numFmt numFmtId="166" formatCode="0.0"/>
    </dxf>
    <dxf>
      <numFmt numFmtId="2" formatCode="0.00"/>
    </dxf>
    <dxf>
      <numFmt numFmtId="166" formatCode="0.0"/>
    </dxf>
    <dxf>
      <numFmt numFmtId="2" formatCode="0.00"/>
    </dxf>
    <dxf>
      <alignment vertical="center" readingOrder="0"/>
    </dxf>
    <dxf>
      <alignment horizontal="center" readingOrder="0"/>
    </dxf>
    <dxf>
      <numFmt numFmtId="1" formatCode="0"/>
    </dxf>
    <dxf>
      <numFmt numFmtId="166" formatCode="0.0"/>
    </dxf>
    <dxf>
      <alignment vertical="center" readingOrder="0"/>
    </dxf>
    <dxf>
      <alignment horizontal="center" readingOrder="0"/>
    </dxf>
    <dxf>
      <numFmt numFmtId="1" formatCode="0"/>
    </dxf>
    <dxf>
      <numFmt numFmtId="166" formatCode="0.0"/>
    </dxf>
    <dxf>
      <numFmt numFmtId="2" formatCode="0.00"/>
    </dxf>
    <dxf>
      <numFmt numFmtId="172" formatCode="0.000"/>
    </dxf>
    <dxf>
      <font>
        <sz val="10"/>
      </font>
    </dxf>
    <dxf>
      <font>
        <sz val="11"/>
      </font>
    </dxf>
    <dxf>
      <font>
        <sz val="12"/>
      </font>
    </dxf>
    <dxf>
      <font>
        <strike val="0"/>
        <outline val="0"/>
        <shadow val="0"/>
        <u val="none"/>
        <vertAlign val="baseline"/>
        <sz val="1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name val="Arial"/>
        <scheme val="none"/>
      </font>
      <numFmt numFmtId="167" formatCode="\О\с\н\о\в\н\о\й"/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7" formatCode="\О\с\н\о\в\н\о\й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10"/>
        <name val="Arial"/>
        <scheme val="none"/>
      </font>
      <numFmt numFmtId="1" formatCode="0"/>
      <fill>
        <patternFill patternType="none">
          <bgColor auto="1"/>
        </patternFill>
      </fill>
    </dxf>
    <dxf>
      <font>
        <strike val="0"/>
        <outline val="0"/>
        <shadow val="0"/>
        <u val="none"/>
        <vertAlign val="baseline"/>
        <sz val="10"/>
        <name val="Arial"/>
        <scheme val="none"/>
      </font>
      <numFmt numFmtId="167" formatCode="\О\с\н\о\в\н\о\й"/>
      <fill>
        <patternFill patternType="none">
          <bgColor auto="1"/>
        </patternFill>
      </fill>
    </dxf>
    <dxf>
      <font>
        <strike val="0"/>
        <outline val="0"/>
        <shadow val="0"/>
        <u val="none"/>
        <vertAlign val="baseline"/>
        <sz val="10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Arial"/>
        <scheme val="none"/>
      </font>
      <numFmt numFmtId="167" formatCode="\О\с\н\о\в\н\о\й"/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Arial"/>
        <scheme val="none"/>
      </font>
      <numFmt numFmtId="1" formatCode="0"/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9" formatCode="dd/mm/yyyy"/>
      <fill>
        <patternFill patternType="none">
          <bgColor auto="1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theme="6" tint="0.79998168889431442"/>
          <bgColor auto="1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bgColor auto="1"/>
        </patternFill>
      </fill>
      <border diagonalUp="0" diagonalDown="0" outline="0">
        <left/>
        <right/>
        <top style="thin">
          <color theme="6"/>
        </top>
        <bottom/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  <numFmt numFmtId="0" formatCode="General"/>
      <fill>
        <patternFill patternType="none">
          <bgColor auto="1"/>
        </patternFill>
      </fill>
    </dxf>
    <dxf>
      <font>
        <strike val="0"/>
        <outline val="0"/>
        <shadow val="0"/>
        <u val="none"/>
        <vertAlign val="baseline"/>
        <sz val="10"/>
        <name val="Arial"/>
        <scheme val="none"/>
      </font>
      <numFmt numFmtId="0" formatCode="General"/>
      <fill>
        <patternFill patternType="none">
          <bgColor auto="1"/>
        </patternFill>
      </fill>
    </dxf>
    <dxf>
      <border outline="0">
        <left style="thin">
          <color theme="6"/>
        </left>
        <top style="thin">
          <color theme="6"/>
        </top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  <numFmt numFmtId="167" formatCode="\О\с\н\о\в\н\о\й"/>
      <fill>
        <patternFill patternType="none"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bgColor auto="1"/>
        </patternFill>
      </fill>
      <alignment horizontal="center" vertical="center" textRotation="0" wrapText="0" indent="0" justifyLastLine="0" shrinkToFit="0" readingOrder="0"/>
    </dxf>
    <dxf>
      <fill>
        <patternFill patternType="none">
          <bgColor auto="1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0.14996795556505021"/>
        </patternFill>
      </fill>
    </dxf>
    <dxf>
      <font>
        <b/>
        <color theme="1"/>
      </font>
      <border>
        <bottom style="thin">
          <color theme="0" tint="-0.34998626667073579"/>
        </bottom>
        <vertical/>
        <horizontal/>
      </border>
    </dxf>
    <dxf>
      <font>
        <color theme="1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</dxfs>
  <tableStyles count="5" defaultTableStyle="TableStyleMedium2" defaultPivotStyle="PivotStyleLight16">
    <tableStyle name="SlicerStyleOther1 2" pivot="0" table="0" count="10">
      <tableStyleElement type="wholeTable" dxfId="81"/>
      <tableStyleElement type="headerRow" dxfId="80"/>
    </tableStyle>
    <tableStyle name="Стиль среза 1" pivot="0" table="0" count="3">
      <tableStyleElement type="wholeTable" dxfId="79"/>
    </tableStyle>
    <tableStyle name="Стиль среза 2" pivot="0" table="0" count="3">
      <tableStyleElement type="wholeTable" dxfId="78"/>
    </tableStyle>
    <tableStyle name="Стиль среза 3" pivot="0" table="0" count="1"/>
    <tableStyle name="Стиль среза итог" pivot="0" table="0" count="3">
      <tableStyleElement type="wholeTable" dxfId="77"/>
    </tableStyle>
  </tableStyles>
  <colors>
    <mruColors>
      <color rgb="FFFFBB44"/>
      <color rgb="FFFFD347"/>
      <color rgb="FFD9D9D9"/>
      <color rgb="FFFFCC88"/>
      <color rgb="FFFFDCB9"/>
    </mruColors>
  </colors>
  <extLst>
    <ext xmlns:x14="http://schemas.microsoft.com/office/spreadsheetml/2009/9/main" uri="{46F421CA-312F-682f-3DD2-61675219B42D}">
      <x14:dxfs count="15">
        <dxf>
          <fill>
            <patternFill>
              <bgColor rgb="FFFFBB44"/>
            </patternFill>
          </fill>
        </dxf>
        <dxf>
          <fill>
            <patternFill>
              <bgColor theme="0" tint="-0.14996795556505021"/>
            </patternFill>
          </fill>
        </dxf>
        <dxf>
          <font>
            <b val="0"/>
            <i val="0"/>
            <sz val="18"/>
            <name val="Arial"/>
            <scheme val="none"/>
          </font>
        </dxf>
        <dxf>
          <fill>
            <patternFill>
              <bgColor rgb="FFFFC000"/>
            </patternFill>
          </fill>
        </dxf>
        <dxf>
          <fill>
            <patternFill>
              <bgColor theme="0" tint="-0.24994659260841701"/>
            </patternFill>
          </fill>
        </dxf>
        <dxf>
          <fill>
            <patternFill>
              <bgColor rgb="FFFFC000"/>
            </patternFill>
          </fill>
        </dxf>
        <dxf>
          <fill>
            <patternFill>
              <bgColor theme="0" tint="-0.34998626667073579"/>
            </patternFill>
          </fill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 val="0"/>
            <i val="0"/>
            <sz val="16"/>
            <color rgb="FF000000"/>
            <name val="Arial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 val="0"/>
            <i val="0"/>
            <sz val="16"/>
            <color rgb="FF000000"/>
            <name val="Arial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theme="1"/>
          </font>
          <fill>
            <patternFill patternType="solid">
              <fgColor theme="0" tint="-0.14999847407452621"/>
              <bgColor theme="0" tint="-0.14999847407452621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b val="0"/>
            <i val="0"/>
            <sz val="16"/>
            <color rgb="FF000000"/>
            <name val="Arial"/>
            <scheme val="none"/>
          </font>
          <fill>
            <patternFill patternType="solid">
              <fgColor theme="0" tint="-0.249977111117893"/>
              <bgColor theme="0" tint="-0.249977111117893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959595"/>
          </font>
          <fill>
            <patternFill patternType="solid">
              <fgColor theme="0"/>
              <bgColor theme="0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b val="0"/>
            <i val="0"/>
            <sz val="16"/>
            <color rgb="FF000000"/>
            <name val="Arial"/>
            <scheme val="none"/>
          </font>
          <fill>
            <patternFill patternType="solid">
              <fgColor theme="0"/>
              <bgColor theme="0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</x14:dxfs>
    </ext>
    <ext xmlns:x14="http://schemas.microsoft.com/office/spreadsheetml/2009/9/main" uri="{EB79DEF2-80B8-43e5-95BD-54CBDDF9020C}">
      <x14:slicerStyles defaultSlicerStyle="Стиль среза 2">
        <x14:slicerStyle name="SlicerStyleOther1 2">
          <x14:slicerStyleElements>
            <x14:slicerStyleElement type="unselectedItemWithData" dxfId="14"/>
            <x14:slicerStyleElement type="unselectedItemWithNoData" dxfId="13"/>
            <x14:slicerStyleElement type="selectedItemWithData" dxfId="12"/>
            <x14:slicerStyleElement type="selectedItemWithNoData" dxfId="11"/>
            <x14:slicerStyleElement type="hoveredUnselectedItemWithData" dxfId="10"/>
            <x14:slicerStyleElement type="hoveredSelectedItemWithData" dxfId="9"/>
            <x14:slicerStyleElement type="hoveredUnselectedItemWithNoData" dxfId="8"/>
            <x14:slicerStyleElement type="hoveredSelectedItemWithNoData" dxfId="7"/>
          </x14:slicerStyleElements>
        </x14:slicerStyle>
        <x14:slicerStyle name="Стиль среза 1">
          <x14:slicerStyleElements>
            <x14:slicerStyleElement type="unselectedItemWithData" dxfId="6"/>
            <x14:slicerStyleElement type="selectedItemWithData" dxfId="5"/>
          </x14:slicerStyleElements>
        </x14:slicerStyle>
        <x14:slicerStyle name="Стиль среза 2">
          <x14:slicerStyleElements>
            <x14:slicerStyleElement type="unselectedItemWithData" dxfId="4"/>
            <x14:slicerStyleElement type="selectedItemWithData" dxfId="3"/>
          </x14:slicerStyleElements>
        </x14:slicerStyle>
        <x14:slicerStyle name="Стиль среза 3">
          <x14:slicerStyleElements>
            <x14:slicerStyleElement type="selectedItemWithData" dxfId="2"/>
          </x14:slicerStyleElements>
        </x14:slicerStyle>
        <x14:slicerStyle name="Стиль среза итог">
          <x14:slicerStyleElements>
            <x14:slicerStyleElement type="unselectedItemWithData" dxfId="1"/>
            <x14:slicerStyleElement type="selectedItemWith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2.xml"/><Relationship Id="rId18" Type="http://schemas.microsoft.com/office/2007/relationships/slicerCache" Target="slicerCaches/slicerCache4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microsoft.com/office/2007/relationships/slicerCache" Target="slicerCaches/slicerCache7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microsoft.com/office/2007/relationships/slicerCache" Target="slicerCaches/slicerCache3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microsoft.com/office/2007/relationships/slicerCache" Target="slicerCaches/slicerCache2.xml"/><Relationship Id="rId20" Type="http://schemas.microsoft.com/office/2007/relationships/slicerCache" Target="slicerCaches/slicerCache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microsoft.com/office/2007/relationships/slicerCache" Target="slicerCaches/slicerCache1.xml"/><Relationship Id="rId23" Type="http://schemas.microsoft.com/office/2007/relationships/slicerCache" Target="slicerCaches/slicerCache9.xml"/><Relationship Id="rId28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microsoft.com/office/2007/relationships/slicerCache" Target="slicerCaches/slicerCache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3.xml"/><Relationship Id="rId22" Type="http://schemas.microsoft.com/office/2007/relationships/slicerCache" Target="slicerCaches/slicerCache8.xml"/><Relationship Id="rId27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[ЭП_Дашборд.xlsx]Сводная таблица для диаграмм!Краснодарский край</c:name>
    <c:fmtId val="18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7"/>
        <c:spPr>
          <a:solidFill>
            <a:srgbClr val="FFBB4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rgbClr val="FFBB4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bg1">
              <a:lumMod val="6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bg1">
              <a:lumMod val="6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tx2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bg1">
              <a:lumMod val="5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25"/>
        <c:spPr>
          <a:solidFill>
            <a:schemeClr val="bg1">
              <a:lumMod val="6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>
        <c:manualLayout>
          <c:layoutTarget val="inner"/>
          <c:xMode val="edge"/>
          <c:yMode val="edge"/>
          <c:x val="2.60479765610694E-2"/>
          <c:y val="7.0801874184213409E-2"/>
          <c:w val="0.96170031862296279"/>
          <c:h val="0.590305794724307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'Сводная таблица для диаграмм'!$C$4:$C$5</c:f>
              <c:strCache>
                <c:ptCount val="1"/>
                <c:pt idx="0">
                  <c:v>01.04.2023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'Сводная таблица для диаграмм'!$B$6:$B$60</c:f>
              <c:strCache>
                <c:ptCount val="55"/>
                <c:pt idx="0">
                  <c:v>Азовский район</c:v>
                </c:pt>
                <c:pt idx="1">
                  <c:v>Аксайский район</c:v>
                </c:pt>
                <c:pt idx="2">
                  <c:v>Багаевский район</c:v>
                </c:pt>
                <c:pt idx="3">
                  <c:v>Белокалитвинский район</c:v>
                </c:pt>
                <c:pt idx="4">
                  <c:v>Боковский район</c:v>
                </c:pt>
                <c:pt idx="5">
                  <c:v>Верхнедонской район</c:v>
                </c:pt>
                <c:pt idx="6">
                  <c:v>Веселовский район</c:v>
                </c:pt>
                <c:pt idx="7">
                  <c:v>Волгодонский район</c:v>
                </c:pt>
                <c:pt idx="8">
                  <c:v>г.о. Азов</c:v>
                </c:pt>
                <c:pt idx="9">
                  <c:v>г.о. Батайск</c:v>
                </c:pt>
                <c:pt idx="10">
                  <c:v>г.о. Волгодонск</c:v>
                </c:pt>
                <c:pt idx="11">
                  <c:v>г.о. Гуково</c:v>
                </c:pt>
                <c:pt idx="12">
                  <c:v>г.о. Донецк</c:v>
                </c:pt>
                <c:pt idx="13">
                  <c:v>г.о. Зверево</c:v>
                </c:pt>
                <c:pt idx="14">
                  <c:v>г.о. Каменск-Шахтинский</c:v>
                </c:pt>
                <c:pt idx="15">
                  <c:v>г.о. Новочеркасск </c:v>
                </c:pt>
                <c:pt idx="16">
                  <c:v>г.о. Новошахтинск</c:v>
                </c:pt>
                <c:pt idx="17">
                  <c:v>г.о. Ростов-на-Дону</c:v>
                </c:pt>
                <c:pt idx="18">
                  <c:v>г.о. Таганрог</c:v>
                </c:pt>
                <c:pt idx="19">
                  <c:v>г.о. Шахты</c:v>
                </c:pt>
                <c:pt idx="20">
                  <c:v>Дубовский район</c:v>
                </c:pt>
                <c:pt idx="21">
                  <c:v>Егорлыкский район</c:v>
                </c:pt>
                <c:pt idx="22">
                  <c:v>Заветинский район</c:v>
                </c:pt>
                <c:pt idx="23">
                  <c:v>Зерноградский район</c:v>
                </c:pt>
                <c:pt idx="24">
                  <c:v>Зимовниковский район</c:v>
                </c:pt>
                <c:pt idx="25">
                  <c:v>Кагальницкий район</c:v>
                </c:pt>
                <c:pt idx="26">
                  <c:v>Каменский район</c:v>
                </c:pt>
                <c:pt idx="27">
                  <c:v>Кашарский район</c:v>
                </c:pt>
                <c:pt idx="28">
                  <c:v>Константиновский район</c:v>
                </c:pt>
                <c:pt idx="29">
                  <c:v>Красносулинский район</c:v>
                </c:pt>
                <c:pt idx="30">
                  <c:v>Куйбышевский район </c:v>
                </c:pt>
                <c:pt idx="31">
                  <c:v>Мартыновский район </c:v>
                </c:pt>
                <c:pt idx="32">
                  <c:v>Матвеево-Курганский район</c:v>
                </c:pt>
                <c:pt idx="33">
                  <c:v>Миллеровский район </c:v>
                </c:pt>
                <c:pt idx="34">
                  <c:v>Милютинский район</c:v>
                </c:pt>
                <c:pt idx="35">
                  <c:v>Морозовский район</c:v>
                </c:pt>
                <c:pt idx="36">
                  <c:v>Мясниковский район</c:v>
                </c:pt>
                <c:pt idx="37">
                  <c:v>Неклиновский район</c:v>
                </c:pt>
                <c:pt idx="38">
                  <c:v>Обливский район  </c:v>
                </c:pt>
                <c:pt idx="39">
                  <c:v>Октябрьский район</c:v>
                </c:pt>
                <c:pt idx="40">
                  <c:v>Орловский район</c:v>
                </c:pt>
                <c:pt idx="41">
                  <c:v>Песчанокопский район</c:v>
                </c:pt>
                <c:pt idx="42">
                  <c:v>Пролетарский район </c:v>
                </c:pt>
                <c:pt idx="43">
                  <c:v>Ремонтненский район</c:v>
                </c:pt>
                <c:pt idx="44">
                  <c:v>Родионово-Несветайский район</c:v>
                </c:pt>
                <c:pt idx="45">
                  <c:v>Сальский район</c:v>
                </c:pt>
                <c:pt idx="46">
                  <c:v>Семикаракорский район</c:v>
                </c:pt>
                <c:pt idx="47">
                  <c:v>Советский район</c:v>
                </c:pt>
                <c:pt idx="48">
                  <c:v>Тарасовский район </c:v>
                </c:pt>
                <c:pt idx="49">
                  <c:v>Тацинский  район</c:v>
                </c:pt>
                <c:pt idx="50">
                  <c:v>Усть-Донецкий район</c:v>
                </c:pt>
                <c:pt idx="51">
                  <c:v>Целинский район</c:v>
                </c:pt>
                <c:pt idx="52">
                  <c:v>Цимлянский район</c:v>
                </c:pt>
                <c:pt idx="53">
                  <c:v>Чертковский район</c:v>
                </c:pt>
                <c:pt idx="54">
                  <c:v>Шолоховский район</c:v>
                </c:pt>
              </c:strCache>
            </c:strRef>
          </c:cat>
          <c:val>
            <c:numRef>
              <c:f>'Сводная таблица для диаграмм'!$C$6:$C$60</c:f>
              <c:numCache>
                <c:formatCode>#,##0</c:formatCode>
                <c:ptCount val="55"/>
                <c:pt idx="0">
                  <c:v>31</c:v>
                </c:pt>
                <c:pt idx="1">
                  <c:v>156</c:v>
                </c:pt>
                <c:pt idx="2">
                  <c:v>18</c:v>
                </c:pt>
                <c:pt idx="3">
                  <c:v>77</c:v>
                </c:pt>
                <c:pt idx="4">
                  <c:v>13</c:v>
                </c:pt>
                <c:pt idx="5">
                  <c:v>12</c:v>
                </c:pt>
                <c:pt idx="6">
                  <c:v>16</c:v>
                </c:pt>
                <c:pt idx="7">
                  <c:v>11</c:v>
                </c:pt>
                <c:pt idx="8">
                  <c:v>109</c:v>
                </c:pt>
                <c:pt idx="9">
                  <c:v>106</c:v>
                </c:pt>
                <c:pt idx="10">
                  <c:v>189</c:v>
                </c:pt>
                <c:pt idx="11">
                  <c:v>49</c:v>
                </c:pt>
                <c:pt idx="12">
                  <c:v>31</c:v>
                </c:pt>
                <c:pt idx="13">
                  <c:v>23</c:v>
                </c:pt>
                <c:pt idx="14">
                  <c:v>105</c:v>
                </c:pt>
                <c:pt idx="15">
                  <c:v>197</c:v>
                </c:pt>
                <c:pt idx="16">
                  <c:v>64</c:v>
                </c:pt>
                <c:pt idx="17">
                  <c:v>1586</c:v>
                </c:pt>
                <c:pt idx="18">
                  <c:v>305</c:v>
                </c:pt>
                <c:pt idx="19">
                  <c:v>192</c:v>
                </c:pt>
                <c:pt idx="20">
                  <c:v>7</c:v>
                </c:pt>
                <c:pt idx="21">
                  <c:v>25</c:v>
                </c:pt>
                <c:pt idx="22">
                  <c:v>6</c:v>
                </c:pt>
                <c:pt idx="23">
                  <c:v>52</c:v>
                </c:pt>
                <c:pt idx="24">
                  <c:v>17</c:v>
                </c:pt>
                <c:pt idx="25">
                  <c:v>30</c:v>
                </c:pt>
                <c:pt idx="26">
                  <c:v>18</c:v>
                </c:pt>
                <c:pt idx="27">
                  <c:v>10</c:v>
                </c:pt>
                <c:pt idx="28">
                  <c:v>22</c:v>
                </c:pt>
                <c:pt idx="29">
                  <c:v>46</c:v>
                </c:pt>
                <c:pt idx="30">
                  <c:v>9</c:v>
                </c:pt>
                <c:pt idx="31">
                  <c:v>16</c:v>
                </c:pt>
                <c:pt idx="32">
                  <c:v>42</c:v>
                </c:pt>
                <c:pt idx="33">
                  <c:v>70</c:v>
                </c:pt>
                <c:pt idx="34">
                  <c:v>7</c:v>
                </c:pt>
                <c:pt idx="35">
                  <c:v>32</c:v>
                </c:pt>
                <c:pt idx="36">
                  <c:v>39</c:v>
                </c:pt>
                <c:pt idx="37">
                  <c:v>32</c:v>
                </c:pt>
                <c:pt idx="38">
                  <c:v>15</c:v>
                </c:pt>
                <c:pt idx="39">
                  <c:v>38</c:v>
                </c:pt>
                <c:pt idx="40">
                  <c:v>21</c:v>
                </c:pt>
                <c:pt idx="41">
                  <c:v>24</c:v>
                </c:pt>
                <c:pt idx="42">
                  <c:v>21</c:v>
                </c:pt>
                <c:pt idx="43">
                  <c:v>8</c:v>
                </c:pt>
                <c:pt idx="44">
                  <c:v>13</c:v>
                </c:pt>
                <c:pt idx="45">
                  <c:v>78</c:v>
                </c:pt>
                <c:pt idx="46">
                  <c:v>39</c:v>
                </c:pt>
                <c:pt idx="47">
                  <c:v>4</c:v>
                </c:pt>
                <c:pt idx="48">
                  <c:v>17</c:v>
                </c:pt>
                <c:pt idx="49">
                  <c:v>23</c:v>
                </c:pt>
                <c:pt idx="50">
                  <c:v>17</c:v>
                </c:pt>
                <c:pt idx="51">
                  <c:v>21</c:v>
                </c:pt>
                <c:pt idx="52">
                  <c:v>20</c:v>
                </c:pt>
                <c:pt idx="53">
                  <c:v>14</c:v>
                </c:pt>
                <c:pt idx="54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49-4C7A-B360-21235E55C7F1}"/>
            </c:ext>
          </c:extLst>
        </c:ser>
        <c:ser>
          <c:idx val="1"/>
          <c:order val="1"/>
          <c:tx>
            <c:strRef>
              <c:f>'Сводная таблица для диаграмм'!$D$4:$D$5</c:f>
              <c:strCache>
                <c:ptCount val="1"/>
                <c:pt idx="0">
                  <c:v>01.04.2024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'Сводная таблица для диаграмм'!$B$6:$B$60</c:f>
              <c:strCache>
                <c:ptCount val="55"/>
                <c:pt idx="0">
                  <c:v>Азовский район</c:v>
                </c:pt>
                <c:pt idx="1">
                  <c:v>Аксайский район</c:v>
                </c:pt>
                <c:pt idx="2">
                  <c:v>Багаевский район</c:v>
                </c:pt>
                <c:pt idx="3">
                  <c:v>Белокалитвинский район</c:v>
                </c:pt>
                <c:pt idx="4">
                  <c:v>Боковский район</c:v>
                </c:pt>
                <c:pt idx="5">
                  <c:v>Верхнедонской район</c:v>
                </c:pt>
                <c:pt idx="6">
                  <c:v>Веселовский район</c:v>
                </c:pt>
                <c:pt idx="7">
                  <c:v>Волгодонский район</c:v>
                </c:pt>
                <c:pt idx="8">
                  <c:v>г.о. Азов</c:v>
                </c:pt>
                <c:pt idx="9">
                  <c:v>г.о. Батайск</c:v>
                </c:pt>
                <c:pt idx="10">
                  <c:v>г.о. Волгодонск</c:v>
                </c:pt>
                <c:pt idx="11">
                  <c:v>г.о. Гуково</c:v>
                </c:pt>
                <c:pt idx="12">
                  <c:v>г.о. Донецк</c:v>
                </c:pt>
                <c:pt idx="13">
                  <c:v>г.о. Зверево</c:v>
                </c:pt>
                <c:pt idx="14">
                  <c:v>г.о. Каменск-Шахтинский</c:v>
                </c:pt>
                <c:pt idx="15">
                  <c:v>г.о. Новочеркасск </c:v>
                </c:pt>
                <c:pt idx="16">
                  <c:v>г.о. Новошахтинск</c:v>
                </c:pt>
                <c:pt idx="17">
                  <c:v>г.о. Ростов-на-Дону</c:v>
                </c:pt>
                <c:pt idx="18">
                  <c:v>г.о. Таганрог</c:v>
                </c:pt>
                <c:pt idx="19">
                  <c:v>г.о. Шахты</c:v>
                </c:pt>
                <c:pt idx="20">
                  <c:v>Дубовский район</c:v>
                </c:pt>
                <c:pt idx="21">
                  <c:v>Егорлыкский район</c:v>
                </c:pt>
                <c:pt idx="22">
                  <c:v>Заветинский район</c:v>
                </c:pt>
                <c:pt idx="23">
                  <c:v>Зерноградский район</c:v>
                </c:pt>
                <c:pt idx="24">
                  <c:v>Зимовниковский район</c:v>
                </c:pt>
                <c:pt idx="25">
                  <c:v>Кагальницкий район</c:v>
                </c:pt>
                <c:pt idx="26">
                  <c:v>Каменский район</c:v>
                </c:pt>
                <c:pt idx="27">
                  <c:v>Кашарский район</c:v>
                </c:pt>
                <c:pt idx="28">
                  <c:v>Константиновский район</c:v>
                </c:pt>
                <c:pt idx="29">
                  <c:v>Красносулинский район</c:v>
                </c:pt>
                <c:pt idx="30">
                  <c:v>Куйбышевский район </c:v>
                </c:pt>
                <c:pt idx="31">
                  <c:v>Мартыновский район </c:v>
                </c:pt>
                <c:pt idx="32">
                  <c:v>Матвеево-Курганский район</c:v>
                </c:pt>
                <c:pt idx="33">
                  <c:v>Миллеровский район </c:v>
                </c:pt>
                <c:pt idx="34">
                  <c:v>Милютинский район</c:v>
                </c:pt>
                <c:pt idx="35">
                  <c:v>Морозовский район</c:v>
                </c:pt>
                <c:pt idx="36">
                  <c:v>Мясниковский район</c:v>
                </c:pt>
                <c:pt idx="37">
                  <c:v>Неклиновский район</c:v>
                </c:pt>
                <c:pt idx="38">
                  <c:v>Обливский район  </c:v>
                </c:pt>
                <c:pt idx="39">
                  <c:v>Октябрьский район</c:v>
                </c:pt>
                <c:pt idx="40">
                  <c:v>Орловский район</c:v>
                </c:pt>
                <c:pt idx="41">
                  <c:v>Песчанокопский район</c:v>
                </c:pt>
                <c:pt idx="42">
                  <c:v>Пролетарский район </c:v>
                </c:pt>
                <c:pt idx="43">
                  <c:v>Ремонтненский район</c:v>
                </c:pt>
                <c:pt idx="44">
                  <c:v>Родионово-Несветайский район</c:v>
                </c:pt>
                <c:pt idx="45">
                  <c:v>Сальский район</c:v>
                </c:pt>
                <c:pt idx="46">
                  <c:v>Семикаракорский район</c:v>
                </c:pt>
                <c:pt idx="47">
                  <c:v>Советский район</c:v>
                </c:pt>
                <c:pt idx="48">
                  <c:v>Тарасовский район </c:v>
                </c:pt>
                <c:pt idx="49">
                  <c:v>Тацинский  район</c:v>
                </c:pt>
                <c:pt idx="50">
                  <c:v>Усть-Донецкий район</c:v>
                </c:pt>
                <c:pt idx="51">
                  <c:v>Целинский район</c:v>
                </c:pt>
                <c:pt idx="52">
                  <c:v>Цимлянский район</c:v>
                </c:pt>
                <c:pt idx="53">
                  <c:v>Чертковский район</c:v>
                </c:pt>
                <c:pt idx="54">
                  <c:v>Шолоховский район</c:v>
                </c:pt>
              </c:strCache>
            </c:strRef>
          </c:cat>
          <c:val>
            <c:numRef>
              <c:f>'Сводная таблица для диаграмм'!$D$6:$D$60</c:f>
              <c:numCache>
                <c:formatCode>#,##0</c:formatCode>
                <c:ptCount val="55"/>
                <c:pt idx="0">
                  <c:v>29</c:v>
                </c:pt>
                <c:pt idx="1">
                  <c:v>164</c:v>
                </c:pt>
                <c:pt idx="2">
                  <c:v>19</c:v>
                </c:pt>
                <c:pt idx="3">
                  <c:v>70</c:v>
                </c:pt>
                <c:pt idx="4">
                  <c:v>13</c:v>
                </c:pt>
                <c:pt idx="5">
                  <c:v>12</c:v>
                </c:pt>
                <c:pt idx="6">
                  <c:v>15</c:v>
                </c:pt>
                <c:pt idx="7">
                  <c:v>11</c:v>
                </c:pt>
                <c:pt idx="8">
                  <c:v>104</c:v>
                </c:pt>
                <c:pt idx="9">
                  <c:v>110</c:v>
                </c:pt>
                <c:pt idx="10">
                  <c:v>175</c:v>
                </c:pt>
                <c:pt idx="11">
                  <c:v>50</c:v>
                </c:pt>
                <c:pt idx="12">
                  <c:v>32</c:v>
                </c:pt>
                <c:pt idx="13">
                  <c:v>23</c:v>
                </c:pt>
                <c:pt idx="14">
                  <c:v>104</c:v>
                </c:pt>
                <c:pt idx="15">
                  <c:v>192</c:v>
                </c:pt>
                <c:pt idx="16">
                  <c:v>59</c:v>
                </c:pt>
                <c:pt idx="17">
                  <c:v>1543</c:v>
                </c:pt>
                <c:pt idx="18">
                  <c:v>302</c:v>
                </c:pt>
                <c:pt idx="19">
                  <c:v>185</c:v>
                </c:pt>
                <c:pt idx="20">
                  <c:v>7</c:v>
                </c:pt>
                <c:pt idx="21">
                  <c:v>23</c:v>
                </c:pt>
                <c:pt idx="22">
                  <c:v>7</c:v>
                </c:pt>
                <c:pt idx="23">
                  <c:v>48</c:v>
                </c:pt>
                <c:pt idx="24">
                  <c:v>17</c:v>
                </c:pt>
                <c:pt idx="25">
                  <c:v>27</c:v>
                </c:pt>
                <c:pt idx="26">
                  <c:v>18</c:v>
                </c:pt>
                <c:pt idx="27">
                  <c:v>12</c:v>
                </c:pt>
                <c:pt idx="28">
                  <c:v>22</c:v>
                </c:pt>
                <c:pt idx="29">
                  <c:v>43</c:v>
                </c:pt>
                <c:pt idx="30">
                  <c:v>9</c:v>
                </c:pt>
                <c:pt idx="31">
                  <c:v>14</c:v>
                </c:pt>
                <c:pt idx="32">
                  <c:v>42</c:v>
                </c:pt>
                <c:pt idx="33">
                  <c:v>64</c:v>
                </c:pt>
                <c:pt idx="34">
                  <c:v>8</c:v>
                </c:pt>
                <c:pt idx="35">
                  <c:v>32</c:v>
                </c:pt>
                <c:pt idx="36">
                  <c:v>44</c:v>
                </c:pt>
                <c:pt idx="37">
                  <c:v>30</c:v>
                </c:pt>
                <c:pt idx="38">
                  <c:v>15</c:v>
                </c:pt>
                <c:pt idx="39">
                  <c:v>38</c:v>
                </c:pt>
                <c:pt idx="40">
                  <c:v>21</c:v>
                </c:pt>
                <c:pt idx="41">
                  <c:v>22</c:v>
                </c:pt>
                <c:pt idx="42">
                  <c:v>22</c:v>
                </c:pt>
                <c:pt idx="43">
                  <c:v>7</c:v>
                </c:pt>
                <c:pt idx="44">
                  <c:v>12</c:v>
                </c:pt>
                <c:pt idx="45">
                  <c:v>72</c:v>
                </c:pt>
                <c:pt idx="46">
                  <c:v>37</c:v>
                </c:pt>
                <c:pt idx="47">
                  <c:v>4</c:v>
                </c:pt>
                <c:pt idx="48">
                  <c:v>16</c:v>
                </c:pt>
                <c:pt idx="49">
                  <c:v>23</c:v>
                </c:pt>
                <c:pt idx="50">
                  <c:v>18</c:v>
                </c:pt>
                <c:pt idx="51">
                  <c:v>21</c:v>
                </c:pt>
                <c:pt idx="52">
                  <c:v>22</c:v>
                </c:pt>
                <c:pt idx="53">
                  <c:v>14</c:v>
                </c:pt>
                <c:pt idx="54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7F-41B1-A06E-4A6F78DD9CB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63"/>
        <c:overlap val="-27"/>
        <c:axId val="197451952"/>
        <c:axId val="197446376"/>
      </c:barChart>
      <c:catAx>
        <c:axId val="197451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197446376"/>
        <c:crosses val="autoZero"/>
        <c:auto val="1"/>
        <c:lblAlgn val="ctr"/>
        <c:lblOffset val="100"/>
        <c:noMultiLvlLbl val="0"/>
      </c:catAx>
      <c:valAx>
        <c:axId val="197446376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97451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3.9316268851973422E-3"/>
          <c:y val="1.4869061897064098E-2"/>
          <c:w val="0.15833041246019794"/>
          <c:h val="4.91485981470859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[ЭП_Дашборд.xlsx]Сводная таблица для диаграмм!СводнаяТаблица_рейт_по_показ_общ</c:name>
    <c:fmtId val="2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spPr>
          <a:solidFill>
            <a:schemeClr val="bg1">
              <a:lumMod val="85000"/>
            </a:schemeClr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3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FFC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3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rgbClr val="FFBB44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vert="horz" wrap="square" lIns="38100" tIns="19050" rIns="38100" bIns="19050" anchor="ctr">
              <a:spAutoFit/>
            </a:bodyPr>
            <a:lstStyle/>
            <a:p>
              <a:pPr>
                <a:defRPr sz="1200"/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bg1">
              <a:lumMod val="85000"/>
            </a:schemeClr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3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bg1">
              <a:lumMod val="85000"/>
            </a:schemeClr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6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rgbClr val="FFD347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3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marker>
          <c:symbol val="none"/>
        </c:marker>
      </c:pivotFmt>
      <c:pivotFmt>
        <c:idx val="12"/>
        <c:marker>
          <c:symbol val="none"/>
        </c:marker>
      </c:pivotFmt>
      <c:pivotFmt>
        <c:idx val="13"/>
        <c:spPr>
          <a:solidFill>
            <a:srgbClr val="FFBB44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vert="horz" wrap="square" lIns="38100" tIns="19050" rIns="38100" bIns="19050" anchor="ctr">
              <a:spAutoFit/>
            </a:bodyPr>
            <a:lstStyle/>
            <a:p>
              <a:pPr>
                <a:defRPr sz="1200"/>
              </a:pPr>
              <a:endParaRPr lang="ru-RU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marker>
          <c:symbol val="none"/>
        </c:marker>
      </c:pivotFmt>
      <c:pivotFmt>
        <c:idx val="15"/>
        <c:marker>
          <c:symbol val="none"/>
        </c:marker>
      </c:pivotFmt>
      <c:pivotFmt>
        <c:idx val="16"/>
        <c:marker>
          <c:symbol val="none"/>
        </c:marker>
      </c:pivotFmt>
      <c:pivotFmt>
        <c:idx val="17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600"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vert="horz" wrap="square" lIns="38100" tIns="19050" rIns="38100" bIns="19050" anchor="ctr">
              <a:spAutoFit/>
            </a:bodyPr>
            <a:lstStyle/>
            <a:p>
              <a:pPr>
                <a:defRPr sz="1200"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-5400000" vert="horz" wrap="square" lIns="38100" tIns="19050" rIns="38100" bIns="19050" anchor="ctr">
              <a:spAutoFit/>
            </a:bodyPr>
            <a:lstStyle/>
            <a:p>
              <a:pPr>
                <a:defRPr sz="1200"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21"/>
        <c:spPr>
          <a:solidFill>
            <a:schemeClr val="accent1"/>
          </a:solidFill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-5400000" vert="horz" wrap="square" lIns="38100" tIns="19050" rIns="38100" bIns="19050" anchor="ctr">
              <a:spAutoFit/>
            </a:bodyPr>
            <a:lstStyle/>
            <a:p>
              <a:pPr>
                <a:defRPr sz="1200">
                  <a:solidFill>
                    <a:sysClr val="windowText" lastClr="000000"/>
                  </a:solidFill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>
        <c:manualLayout>
          <c:layoutTarget val="inner"/>
          <c:xMode val="edge"/>
          <c:yMode val="edge"/>
          <c:x val="1.6445051991649827E-2"/>
          <c:y val="3.5441120728395302E-2"/>
          <c:w val="0.98195376521060551"/>
          <c:h val="0.543325374650749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'Сводная таблица для диаграмм'!$C$645:$C$646</c:f>
              <c:strCache>
                <c:ptCount val="1"/>
                <c:pt idx="0">
                  <c:v>01.04.2023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ysClr val="windowText" lastClr="000000"/>
                    </a:solidFill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'Сводная таблица для диаграмм'!$B$647:$B$701</c:f>
              <c:strCache>
                <c:ptCount val="55"/>
                <c:pt idx="0">
                  <c:v>Азовский район</c:v>
                </c:pt>
                <c:pt idx="1">
                  <c:v>Аксайский район</c:v>
                </c:pt>
                <c:pt idx="2">
                  <c:v>Багаевский район</c:v>
                </c:pt>
                <c:pt idx="3">
                  <c:v>Белокалитвинский район</c:v>
                </c:pt>
                <c:pt idx="4">
                  <c:v>Верхнедонской район</c:v>
                </c:pt>
                <c:pt idx="5">
                  <c:v>Веселовский район</c:v>
                </c:pt>
                <c:pt idx="6">
                  <c:v>Дубовский район</c:v>
                </c:pt>
                <c:pt idx="7">
                  <c:v>Зерноградский район</c:v>
                </c:pt>
                <c:pt idx="8">
                  <c:v>Зимовниковский район</c:v>
                </c:pt>
                <c:pt idx="9">
                  <c:v>Кагальницкий район</c:v>
                </c:pt>
                <c:pt idx="10">
                  <c:v>Каменский район</c:v>
                </c:pt>
                <c:pt idx="11">
                  <c:v>Кашарский район</c:v>
                </c:pt>
                <c:pt idx="12">
                  <c:v>Константиновский район</c:v>
                </c:pt>
                <c:pt idx="13">
                  <c:v>Красносулинский район</c:v>
                </c:pt>
                <c:pt idx="14">
                  <c:v>Матвеево-Курганский район</c:v>
                </c:pt>
                <c:pt idx="15">
                  <c:v>Миллеровский район </c:v>
                </c:pt>
                <c:pt idx="16">
                  <c:v>Милютинский район</c:v>
                </c:pt>
                <c:pt idx="17">
                  <c:v>Морозовский район</c:v>
                </c:pt>
                <c:pt idx="18">
                  <c:v>Октябрьский район</c:v>
                </c:pt>
                <c:pt idx="19">
                  <c:v>Песчанокопский район</c:v>
                </c:pt>
                <c:pt idx="20">
                  <c:v>Пролетарский район </c:v>
                </c:pt>
                <c:pt idx="21">
                  <c:v>Сальский район</c:v>
                </c:pt>
                <c:pt idx="22">
                  <c:v>Целинский район</c:v>
                </c:pt>
                <c:pt idx="23">
                  <c:v>Цимлянский район</c:v>
                </c:pt>
                <c:pt idx="24">
                  <c:v>Чертковский район</c:v>
                </c:pt>
                <c:pt idx="25">
                  <c:v>Боковский район</c:v>
                </c:pt>
                <c:pt idx="26">
                  <c:v>Волгодонский район</c:v>
                </c:pt>
                <c:pt idx="27">
                  <c:v>Заветинский район</c:v>
                </c:pt>
                <c:pt idx="28">
                  <c:v>Куйбышевский район </c:v>
                </c:pt>
                <c:pt idx="29">
                  <c:v>Мартыновский район </c:v>
                </c:pt>
                <c:pt idx="30">
                  <c:v>Неклиновский район</c:v>
                </c:pt>
                <c:pt idx="31">
                  <c:v>Обливский район  </c:v>
                </c:pt>
                <c:pt idx="32">
                  <c:v>Орловский район</c:v>
                </c:pt>
                <c:pt idx="33">
                  <c:v>Ремонтненский район</c:v>
                </c:pt>
                <c:pt idx="34">
                  <c:v>Семикаракорский район</c:v>
                </c:pt>
                <c:pt idx="35">
                  <c:v>Тарасовский район </c:v>
                </c:pt>
                <c:pt idx="36">
                  <c:v>Тацинский  район</c:v>
                </c:pt>
                <c:pt idx="37">
                  <c:v>Усть-Донецкий район</c:v>
                </c:pt>
                <c:pt idx="38">
                  <c:v>Шолоховский район</c:v>
                </c:pt>
                <c:pt idx="39">
                  <c:v>Родионово-Несветайский район</c:v>
                </c:pt>
                <c:pt idx="40">
                  <c:v>Егорлыкский район</c:v>
                </c:pt>
                <c:pt idx="41">
                  <c:v>Мясниковский район</c:v>
                </c:pt>
                <c:pt idx="42">
                  <c:v>Советский район</c:v>
                </c:pt>
                <c:pt idx="43">
                  <c:v>г.о. Азов</c:v>
                </c:pt>
                <c:pt idx="44">
                  <c:v>г.о. Батайск</c:v>
                </c:pt>
                <c:pt idx="45">
                  <c:v>г.о. Волгодонск</c:v>
                </c:pt>
                <c:pt idx="46">
                  <c:v>г.о. Гуково</c:v>
                </c:pt>
                <c:pt idx="47">
                  <c:v>г.о. Донецк</c:v>
                </c:pt>
                <c:pt idx="48">
                  <c:v>г.о. Зверево</c:v>
                </c:pt>
                <c:pt idx="49">
                  <c:v>г.о. Каменск-Шахтинский</c:v>
                </c:pt>
                <c:pt idx="50">
                  <c:v>г.о. Новочеркасск </c:v>
                </c:pt>
                <c:pt idx="51">
                  <c:v>г.о. Новошахтинск</c:v>
                </c:pt>
                <c:pt idx="52">
                  <c:v>г.о. Ростов-на-Дону</c:v>
                </c:pt>
                <c:pt idx="53">
                  <c:v>г.о. Таганрог</c:v>
                </c:pt>
                <c:pt idx="54">
                  <c:v>г.о. Шахты</c:v>
                </c:pt>
              </c:strCache>
            </c:strRef>
          </c:cat>
          <c:val>
            <c:numRef>
              <c:f>'Сводная таблица для диаграмм'!$C$647:$C$701</c:f>
              <c:numCache>
                <c:formatCode>General</c:formatCode>
                <c:ptCount val="55"/>
                <c:pt idx="0">
                  <c:v>5</c:v>
                </c:pt>
                <c:pt idx="1">
                  <c:v>7</c:v>
                </c:pt>
                <c:pt idx="2">
                  <c:v>14</c:v>
                </c:pt>
                <c:pt idx="3">
                  <c:v>9</c:v>
                </c:pt>
                <c:pt idx="4">
                  <c:v>13</c:v>
                </c:pt>
                <c:pt idx="5">
                  <c:v>12</c:v>
                </c:pt>
                <c:pt idx="6">
                  <c:v>18</c:v>
                </c:pt>
                <c:pt idx="7">
                  <c:v>6</c:v>
                </c:pt>
                <c:pt idx="8">
                  <c:v>12</c:v>
                </c:pt>
                <c:pt idx="9">
                  <c:v>13</c:v>
                </c:pt>
                <c:pt idx="10">
                  <c:v>15</c:v>
                </c:pt>
                <c:pt idx="11">
                  <c:v>13</c:v>
                </c:pt>
                <c:pt idx="12">
                  <c:v>17</c:v>
                </c:pt>
                <c:pt idx="13">
                  <c:v>11</c:v>
                </c:pt>
                <c:pt idx="14">
                  <c:v>8</c:v>
                </c:pt>
                <c:pt idx="15">
                  <c:v>7</c:v>
                </c:pt>
                <c:pt idx="16">
                  <c:v>16</c:v>
                </c:pt>
                <c:pt idx="17">
                  <c:v>14</c:v>
                </c:pt>
                <c:pt idx="18">
                  <c:v>4</c:v>
                </c:pt>
                <c:pt idx="19">
                  <c:v>14</c:v>
                </c:pt>
                <c:pt idx="20">
                  <c:v>14</c:v>
                </c:pt>
                <c:pt idx="21">
                  <c:v>6</c:v>
                </c:pt>
                <c:pt idx="22">
                  <c:v>15</c:v>
                </c:pt>
                <c:pt idx="23">
                  <c:v>16</c:v>
                </c:pt>
                <c:pt idx="24">
                  <c:v>9</c:v>
                </c:pt>
                <c:pt idx="25">
                  <c:v>17</c:v>
                </c:pt>
                <c:pt idx="26">
                  <c:v>15</c:v>
                </c:pt>
                <c:pt idx="27">
                  <c:v>19</c:v>
                </c:pt>
                <c:pt idx="28">
                  <c:v>16</c:v>
                </c:pt>
                <c:pt idx="29">
                  <c:v>13</c:v>
                </c:pt>
                <c:pt idx="30">
                  <c:v>11</c:v>
                </c:pt>
                <c:pt idx="31">
                  <c:v>16</c:v>
                </c:pt>
                <c:pt idx="32">
                  <c:v>15</c:v>
                </c:pt>
                <c:pt idx="33">
                  <c:v>16</c:v>
                </c:pt>
                <c:pt idx="34">
                  <c:v>13</c:v>
                </c:pt>
                <c:pt idx="35">
                  <c:v>16</c:v>
                </c:pt>
                <c:pt idx="36">
                  <c:v>12</c:v>
                </c:pt>
                <c:pt idx="37">
                  <c:v>13</c:v>
                </c:pt>
                <c:pt idx="38">
                  <c:v>12</c:v>
                </c:pt>
                <c:pt idx="39">
                  <c:v>17</c:v>
                </c:pt>
                <c:pt idx="40">
                  <c:v>8</c:v>
                </c:pt>
                <c:pt idx="41">
                  <c:v>12</c:v>
                </c:pt>
                <c:pt idx="42">
                  <c:v>18</c:v>
                </c:pt>
                <c:pt idx="43">
                  <c:v>10</c:v>
                </c:pt>
                <c:pt idx="44">
                  <c:v>9</c:v>
                </c:pt>
                <c:pt idx="45">
                  <c:v>5</c:v>
                </c:pt>
                <c:pt idx="46">
                  <c:v>15</c:v>
                </c:pt>
                <c:pt idx="47">
                  <c:v>19</c:v>
                </c:pt>
                <c:pt idx="48">
                  <c:v>18</c:v>
                </c:pt>
                <c:pt idx="49">
                  <c:v>7</c:v>
                </c:pt>
                <c:pt idx="50">
                  <c:v>3</c:v>
                </c:pt>
                <c:pt idx="51">
                  <c:v>13</c:v>
                </c:pt>
                <c:pt idx="52">
                  <c:v>1</c:v>
                </c:pt>
                <c:pt idx="53">
                  <c:v>2</c:v>
                </c:pt>
                <c:pt idx="54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BE-4EF4-AA27-DA693CE18E9A}"/>
            </c:ext>
          </c:extLst>
        </c:ser>
        <c:ser>
          <c:idx val="1"/>
          <c:order val="1"/>
          <c:tx>
            <c:strRef>
              <c:f>'Сводная таблица для диаграмм'!$D$645:$D$646</c:f>
              <c:strCache>
                <c:ptCount val="1"/>
                <c:pt idx="0">
                  <c:v>01.04.2024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 sz="1200"/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'Сводная таблица для диаграмм'!$B$647:$B$701</c:f>
              <c:strCache>
                <c:ptCount val="55"/>
                <c:pt idx="0">
                  <c:v>Азовский район</c:v>
                </c:pt>
                <c:pt idx="1">
                  <c:v>Аксайский район</c:v>
                </c:pt>
                <c:pt idx="2">
                  <c:v>Багаевский район</c:v>
                </c:pt>
                <c:pt idx="3">
                  <c:v>Белокалитвинский район</c:v>
                </c:pt>
                <c:pt idx="4">
                  <c:v>Верхнедонской район</c:v>
                </c:pt>
                <c:pt idx="5">
                  <c:v>Веселовский район</c:v>
                </c:pt>
                <c:pt idx="6">
                  <c:v>Дубовский район</c:v>
                </c:pt>
                <c:pt idx="7">
                  <c:v>Зерноградский район</c:v>
                </c:pt>
                <c:pt idx="8">
                  <c:v>Зимовниковский район</c:v>
                </c:pt>
                <c:pt idx="9">
                  <c:v>Кагальницкий район</c:v>
                </c:pt>
                <c:pt idx="10">
                  <c:v>Каменский район</c:v>
                </c:pt>
                <c:pt idx="11">
                  <c:v>Кашарский район</c:v>
                </c:pt>
                <c:pt idx="12">
                  <c:v>Константиновский район</c:v>
                </c:pt>
                <c:pt idx="13">
                  <c:v>Красносулинский район</c:v>
                </c:pt>
                <c:pt idx="14">
                  <c:v>Матвеево-Курганский район</c:v>
                </c:pt>
                <c:pt idx="15">
                  <c:v>Миллеровский район </c:v>
                </c:pt>
                <c:pt idx="16">
                  <c:v>Милютинский район</c:v>
                </c:pt>
                <c:pt idx="17">
                  <c:v>Морозовский район</c:v>
                </c:pt>
                <c:pt idx="18">
                  <c:v>Октябрьский район</c:v>
                </c:pt>
                <c:pt idx="19">
                  <c:v>Песчанокопский район</c:v>
                </c:pt>
                <c:pt idx="20">
                  <c:v>Пролетарский район </c:v>
                </c:pt>
                <c:pt idx="21">
                  <c:v>Сальский район</c:v>
                </c:pt>
                <c:pt idx="22">
                  <c:v>Целинский район</c:v>
                </c:pt>
                <c:pt idx="23">
                  <c:v>Цимлянский район</c:v>
                </c:pt>
                <c:pt idx="24">
                  <c:v>Чертковский район</c:v>
                </c:pt>
                <c:pt idx="25">
                  <c:v>Боковский район</c:v>
                </c:pt>
                <c:pt idx="26">
                  <c:v>Волгодонский район</c:v>
                </c:pt>
                <c:pt idx="27">
                  <c:v>Заветинский район</c:v>
                </c:pt>
                <c:pt idx="28">
                  <c:v>Куйбышевский район </c:v>
                </c:pt>
                <c:pt idx="29">
                  <c:v>Мартыновский район </c:v>
                </c:pt>
                <c:pt idx="30">
                  <c:v>Неклиновский район</c:v>
                </c:pt>
                <c:pt idx="31">
                  <c:v>Обливский район  </c:v>
                </c:pt>
                <c:pt idx="32">
                  <c:v>Орловский район</c:v>
                </c:pt>
                <c:pt idx="33">
                  <c:v>Ремонтненский район</c:v>
                </c:pt>
                <c:pt idx="34">
                  <c:v>Семикаракорский район</c:v>
                </c:pt>
                <c:pt idx="35">
                  <c:v>Тарасовский район </c:v>
                </c:pt>
                <c:pt idx="36">
                  <c:v>Тацинский  район</c:v>
                </c:pt>
                <c:pt idx="37">
                  <c:v>Усть-Донецкий район</c:v>
                </c:pt>
                <c:pt idx="38">
                  <c:v>Шолоховский район</c:v>
                </c:pt>
                <c:pt idx="39">
                  <c:v>Родионово-Несветайский район</c:v>
                </c:pt>
                <c:pt idx="40">
                  <c:v>Егорлыкский район</c:v>
                </c:pt>
                <c:pt idx="41">
                  <c:v>Мясниковский район</c:v>
                </c:pt>
                <c:pt idx="42">
                  <c:v>Советский район</c:v>
                </c:pt>
                <c:pt idx="43">
                  <c:v>г.о. Азов</c:v>
                </c:pt>
                <c:pt idx="44">
                  <c:v>г.о. Батайск</c:v>
                </c:pt>
                <c:pt idx="45">
                  <c:v>г.о. Волгодонск</c:v>
                </c:pt>
                <c:pt idx="46">
                  <c:v>г.о. Гуково</c:v>
                </c:pt>
                <c:pt idx="47">
                  <c:v>г.о. Донецк</c:v>
                </c:pt>
                <c:pt idx="48">
                  <c:v>г.о. Зверево</c:v>
                </c:pt>
                <c:pt idx="49">
                  <c:v>г.о. Каменск-Шахтинский</c:v>
                </c:pt>
                <c:pt idx="50">
                  <c:v>г.о. Новочеркасск </c:v>
                </c:pt>
                <c:pt idx="51">
                  <c:v>г.о. Новошахтинск</c:v>
                </c:pt>
                <c:pt idx="52">
                  <c:v>г.о. Ростов-на-Дону</c:v>
                </c:pt>
                <c:pt idx="53">
                  <c:v>г.о. Таганрог</c:v>
                </c:pt>
                <c:pt idx="54">
                  <c:v>г.о. Шахты</c:v>
                </c:pt>
              </c:strCache>
            </c:strRef>
          </c:cat>
          <c:val>
            <c:numRef>
              <c:f>'Сводная таблица для диаграмм'!$D$647:$D$701</c:f>
              <c:numCache>
                <c:formatCode>General</c:formatCode>
                <c:ptCount val="55"/>
                <c:pt idx="0">
                  <c:v>6</c:v>
                </c:pt>
                <c:pt idx="1">
                  <c:v>6</c:v>
                </c:pt>
                <c:pt idx="2">
                  <c:v>16</c:v>
                </c:pt>
                <c:pt idx="3">
                  <c:v>8</c:v>
                </c:pt>
                <c:pt idx="4">
                  <c:v>14</c:v>
                </c:pt>
                <c:pt idx="5">
                  <c:v>14</c:v>
                </c:pt>
                <c:pt idx="6">
                  <c:v>19</c:v>
                </c:pt>
                <c:pt idx="7">
                  <c:v>4</c:v>
                </c:pt>
                <c:pt idx="8">
                  <c:v>14</c:v>
                </c:pt>
                <c:pt idx="9">
                  <c:v>14</c:v>
                </c:pt>
                <c:pt idx="10">
                  <c:v>17</c:v>
                </c:pt>
                <c:pt idx="11">
                  <c:v>15</c:v>
                </c:pt>
                <c:pt idx="12">
                  <c:v>17</c:v>
                </c:pt>
                <c:pt idx="13">
                  <c:v>11</c:v>
                </c:pt>
                <c:pt idx="14">
                  <c:v>7</c:v>
                </c:pt>
                <c:pt idx="15">
                  <c:v>8</c:v>
                </c:pt>
                <c:pt idx="16">
                  <c:v>18</c:v>
                </c:pt>
                <c:pt idx="17">
                  <c:v>18</c:v>
                </c:pt>
                <c:pt idx="18">
                  <c:v>6</c:v>
                </c:pt>
                <c:pt idx="19">
                  <c:v>15</c:v>
                </c:pt>
                <c:pt idx="20">
                  <c:v>14</c:v>
                </c:pt>
                <c:pt idx="21">
                  <c:v>6</c:v>
                </c:pt>
                <c:pt idx="22">
                  <c:v>16</c:v>
                </c:pt>
                <c:pt idx="23">
                  <c:v>17</c:v>
                </c:pt>
                <c:pt idx="24">
                  <c:v>7</c:v>
                </c:pt>
                <c:pt idx="25">
                  <c:v>18</c:v>
                </c:pt>
                <c:pt idx="26">
                  <c:v>17</c:v>
                </c:pt>
                <c:pt idx="27">
                  <c:v>21</c:v>
                </c:pt>
                <c:pt idx="28">
                  <c:v>17</c:v>
                </c:pt>
                <c:pt idx="29">
                  <c:v>14</c:v>
                </c:pt>
                <c:pt idx="30">
                  <c:v>12</c:v>
                </c:pt>
                <c:pt idx="31">
                  <c:v>17</c:v>
                </c:pt>
                <c:pt idx="32">
                  <c:v>17</c:v>
                </c:pt>
                <c:pt idx="33">
                  <c:v>17</c:v>
                </c:pt>
                <c:pt idx="34">
                  <c:v>13</c:v>
                </c:pt>
                <c:pt idx="35">
                  <c:v>17</c:v>
                </c:pt>
                <c:pt idx="36">
                  <c:v>13</c:v>
                </c:pt>
                <c:pt idx="37">
                  <c:v>15</c:v>
                </c:pt>
                <c:pt idx="38">
                  <c:v>13</c:v>
                </c:pt>
                <c:pt idx="39">
                  <c:v>18</c:v>
                </c:pt>
                <c:pt idx="40">
                  <c:v>9</c:v>
                </c:pt>
                <c:pt idx="41">
                  <c:v>11</c:v>
                </c:pt>
                <c:pt idx="42">
                  <c:v>19</c:v>
                </c:pt>
                <c:pt idx="43">
                  <c:v>9</c:v>
                </c:pt>
                <c:pt idx="44">
                  <c:v>10</c:v>
                </c:pt>
                <c:pt idx="45">
                  <c:v>5</c:v>
                </c:pt>
                <c:pt idx="46">
                  <c:v>16</c:v>
                </c:pt>
                <c:pt idx="47">
                  <c:v>19</c:v>
                </c:pt>
                <c:pt idx="48">
                  <c:v>20</c:v>
                </c:pt>
                <c:pt idx="49">
                  <c:v>4</c:v>
                </c:pt>
                <c:pt idx="50">
                  <c:v>3</c:v>
                </c:pt>
                <c:pt idx="51">
                  <c:v>12</c:v>
                </c:pt>
                <c:pt idx="52">
                  <c:v>1</c:v>
                </c:pt>
                <c:pt idx="53">
                  <c:v>2</c:v>
                </c:pt>
                <c:pt idx="54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85-4574-932B-B9F87A07414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63"/>
        <c:overlap val="-27"/>
        <c:axId val="200888320"/>
        <c:axId val="200889856"/>
      </c:barChart>
      <c:catAx>
        <c:axId val="200888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D9D9D9"/>
            </a:solidFill>
          </a:ln>
        </c:spPr>
        <c:txPr>
          <a:bodyPr/>
          <a:lstStyle/>
          <a:p>
            <a:pPr>
              <a:defRPr sz="18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200889856"/>
        <c:crosses val="autoZero"/>
        <c:auto val="1"/>
        <c:lblAlgn val="ctr"/>
        <c:lblOffset val="100"/>
        <c:noMultiLvlLbl val="0"/>
      </c:catAx>
      <c:valAx>
        <c:axId val="20088985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00888320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0.38731171696952882"/>
          <c:y val="0.94723289119061449"/>
          <c:w val="0.12369203313598051"/>
          <c:h val="3.8449435431309339E-2"/>
        </c:manualLayout>
      </c:layout>
      <c:overlay val="0"/>
      <c:txPr>
        <a:bodyPr/>
        <a:lstStyle/>
        <a:p>
          <a:pPr>
            <a:defRPr sz="1400"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[ЭП_Дашборд.xlsx]Сводная таблица для диаграмм!Сводная таблица_КрКр2вар</c:name>
    <c:fmtId val="2"/>
  </c:pivotSource>
  <c:chart>
    <c:title>
      <c:tx>
        <c:strRef>
          <c:f>'Сводная таблица для диаграмм'!$C$186</c:f>
          <c:strCache>
            <c:ptCount val="1"/>
            <c:pt idx="0">
              <c:v>Банкоматы, ед.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bg1">
              <a:lumMod val="65000"/>
            </a:schemeClr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bg1">
              <a:lumMod val="65000"/>
            </a:schemeClr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bg1">
              <a:lumMod val="6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3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3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3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bg1">
              <a:lumMod val="8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3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3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bg1">
              <a:lumMod val="6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5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bg1">
              <a:lumMod val="8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3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3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rgbClr val="FFD347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3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bg1">
              <a:lumMod val="6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5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34"/>
        <c:spPr>
          <a:solidFill>
            <a:schemeClr val="bg1">
              <a:lumMod val="6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>
        <c:manualLayout>
          <c:layoutTarget val="inner"/>
          <c:xMode val="edge"/>
          <c:yMode val="edge"/>
          <c:x val="9.8034544229544263E-3"/>
          <c:y val="0.10566207927610334"/>
          <c:w val="0.98039309115409112"/>
          <c:h val="0.635692729277352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'Сводная таблица для диаграмм'!$C$186</c:f>
              <c:strCache>
                <c:ptCount val="1"/>
                <c:pt idx="0">
                  <c:v>01.04.2023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'Сводная таблица для диаграмм'!$C$186</c:f>
              <c:strCache>
                <c:ptCount val="13"/>
                <c:pt idx="0">
                  <c:v>Боковский район</c:v>
                </c:pt>
                <c:pt idx="1">
                  <c:v>г.о. Азов</c:v>
                </c:pt>
                <c:pt idx="2">
                  <c:v>г.о. Батайск</c:v>
                </c:pt>
                <c:pt idx="3">
                  <c:v>г.о. Волгодонск</c:v>
                </c:pt>
                <c:pt idx="4">
                  <c:v>г.о. Гуково</c:v>
                </c:pt>
                <c:pt idx="5">
                  <c:v>г.о. Донецк</c:v>
                </c:pt>
                <c:pt idx="6">
                  <c:v>г.о. Зверево</c:v>
                </c:pt>
                <c:pt idx="7">
                  <c:v>г.о. Каменск-Шахтинский</c:v>
                </c:pt>
                <c:pt idx="8">
                  <c:v>г.о. Новочеркасск </c:v>
                </c:pt>
                <c:pt idx="9">
                  <c:v>г.о. Новошахтинск</c:v>
                </c:pt>
                <c:pt idx="10">
                  <c:v>г.о. Ростов-на-Дону</c:v>
                </c:pt>
                <c:pt idx="11">
                  <c:v>г.о. Таганрог</c:v>
                </c:pt>
                <c:pt idx="12">
                  <c:v>г.о. Шахты</c:v>
                </c:pt>
              </c:strCache>
            </c:strRef>
          </c:cat>
          <c:val>
            <c:numRef>
              <c:f>'Сводная таблица для диаграмм'!$C$186</c:f>
              <c:numCache>
                <c:formatCode>0</c:formatCode>
                <c:ptCount val="13"/>
                <c:pt idx="0">
                  <c:v>13</c:v>
                </c:pt>
                <c:pt idx="1">
                  <c:v>109</c:v>
                </c:pt>
                <c:pt idx="2">
                  <c:v>106</c:v>
                </c:pt>
                <c:pt idx="3">
                  <c:v>189</c:v>
                </c:pt>
                <c:pt idx="4">
                  <c:v>49</c:v>
                </c:pt>
                <c:pt idx="5">
                  <c:v>31</c:v>
                </c:pt>
                <c:pt idx="6">
                  <c:v>23</c:v>
                </c:pt>
                <c:pt idx="7">
                  <c:v>105</c:v>
                </c:pt>
                <c:pt idx="8">
                  <c:v>197</c:v>
                </c:pt>
                <c:pt idx="9">
                  <c:v>64</c:v>
                </c:pt>
                <c:pt idx="10">
                  <c:v>1586</c:v>
                </c:pt>
                <c:pt idx="11">
                  <c:v>305</c:v>
                </c:pt>
                <c:pt idx="12">
                  <c:v>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FB-47F2-A8EB-3A8DE6FD60EC}"/>
            </c:ext>
          </c:extLst>
        </c:ser>
        <c:ser>
          <c:idx val="1"/>
          <c:order val="1"/>
          <c:tx>
            <c:strRef>
              <c:f>'Сводная таблица для диаграмм'!$C$186</c:f>
              <c:strCache>
                <c:ptCount val="1"/>
                <c:pt idx="0">
                  <c:v>01.04.2024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'Сводная таблица для диаграмм'!$C$186</c:f>
              <c:strCache>
                <c:ptCount val="13"/>
                <c:pt idx="0">
                  <c:v>Боковский район</c:v>
                </c:pt>
                <c:pt idx="1">
                  <c:v>г.о. Азов</c:v>
                </c:pt>
                <c:pt idx="2">
                  <c:v>г.о. Батайск</c:v>
                </c:pt>
                <c:pt idx="3">
                  <c:v>г.о. Волгодонск</c:v>
                </c:pt>
                <c:pt idx="4">
                  <c:v>г.о. Гуково</c:v>
                </c:pt>
                <c:pt idx="5">
                  <c:v>г.о. Донецк</c:v>
                </c:pt>
                <c:pt idx="6">
                  <c:v>г.о. Зверево</c:v>
                </c:pt>
                <c:pt idx="7">
                  <c:v>г.о. Каменск-Шахтинский</c:v>
                </c:pt>
                <c:pt idx="8">
                  <c:v>г.о. Новочеркасск </c:v>
                </c:pt>
                <c:pt idx="9">
                  <c:v>г.о. Новошахтинск</c:v>
                </c:pt>
                <c:pt idx="10">
                  <c:v>г.о. Ростов-на-Дону</c:v>
                </c:pt>
                <c:pt idx="11">
                  <c:v>г.о. Таганрог</c:v>
                </c:pt>
                <c:pt idx="12">
                  <c:v>г.о. Шахты</c:v>
                </c:pt>
              </c:strCache>
            </c:strRef>
          </c:cat>
          <c:val>
            <c:numRef>
              <c:f>'Сводная таблица для диаграмм'!$C$186</c:f>
              <c:numCache>
                <c:formatCode>0</c:formatCode>
                <c:ptCount val="13"/>
                <c:pt idx="0">
                  <c:v>13</c:v>
                </c:pt>
                <c:pt idx="1">
                  <c:v>104</c:v>
                </c:pt>
                <c:pt idx="2">
                  <c:v>110</c:v>
                </c:pt>
                <c:pt idx="3">
                  <c:v>175</c:v>
                </c:pt>
                <c:pt idx="4">
                  <c:v>50</c:v>
                </c:pt>
                <c:pt idx="5">
                  <c:v>32</c:v>
                </c:pt>
                <c:pt idx="6">
                  <c:v>23</c:v>
                </c:pt>
                <c:pt idx="7">
                  <c:v>104</c:v>
                </c:pt>
                <c:pt idx="8">
                  <c:v>192</c:v>
                </c:pt>
                <c:pt idx="9">
                  <c:v>59</c:v>
                </c:pt>
                <c:pt idx="10">
                  <c:v>1543</c:v>
                </c:pt>
                <c:pt idx="11">
                  <c:v>302</c:v>
                </c:pt>
                <c:pt idx="12">
                  <c:v>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EB-44AF-874A-042A2C48483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63"/>
        <c:overlap val="-27"/>
        <c:axId val="262614400"/>
        <c:axId val="191374464"/>
      </c:barChart>
      <c:catAx>
        <c:axId val="262614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D9D9D9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191374464"/>
        <c:crosses val="autoZero"/>
        <c:auto val="1"/>
        <c:lblAlgn val="ctr"/>
        <c:lblOffset val="100"/>
        <c:noMultiLvlLbl val="0"/>
      </c:catAx>
      <c:valAx>
        <c:axId val="191374464"/>
        <c:scaling>
          <c:orientation val="minMax"/>
        </c:scaling>
        <c:delete val="1"/>
        <c:axPos val="l"/>
        <c:numFmt formatCode="0" sourceLinked="1"/>
        <c:majorTickMark val="none"/>
        <c:minorTickMark val="none"/>
        <c:tickLblPos val="nextTo"/>
        <c:crossAx val="26261440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8298883761135474"/>
          <c:y val="2.5653658553990745E-2"/>
          <c:w val="0.19527440600649529"/>
          <c:h val="4.69623672219823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[ЭП_Дашборд.xlsx]Сводная таблица для диаграмм!СводнаяТаблица_мун_ФО</c:name>
    <c:fmtId val="12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2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FFC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2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FFD347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spPr>
          <a:solidFill>
            <a:schemeClr val="bg1">
              <a:lumMod val="85000"/>
            </a:schemeClr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/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bg1">
              <a:lumMod val="85000"/>
            </a:schemeClr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rgbClr val="FFD347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marker>
          <c:symbol val="none"/>
        </c:marker>
      </c:pivotFmt>
      <c:pivotFmt>
        <c:idx val="17"/>
        <c:marker>
          <c:symbol val="none"/>
        </c:marker>
      </c:pivotFmt>
      <c:pivotFmt>
        <c:idx val="18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marker>
          <c:symbol val="none"/>
        </c:marker>
      </c:pivotFmt>
      <c:pivotFmt>
        <c:idx val="20"/>
        <c:marker>
          <c:symbol val="none"/>
        </c:marker>
      </c:pivotFmt>
      <c:pivotFmt>
        <c:idx val="21"/>
        <c:marker>
          <c:symbol val="none"/>
        </c:marker>
      </c:pivotFmt>
      <c:pivotFmt>
        <c:idx val="22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600">
                  <a:solidFill>
                    <a:sysClr val="windowText" lastClr="000000"/>
                  </a:solidFill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26"/>
        <c:spPr>
          <a:solidFill>
            <a:srgbClr val="FFBB44"/>
          </a:solidFill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600"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'Сводная таблица для диаграмм'!$C$370:$C$371</c:f>
              <c:strCache>
                <c:ptCount val="1"/>
                <c:pt idx="0">
                  <c:v>01.04.2023</c:v>
                </c:pt>
              </c:strCache>
            </c:strRef>
          </c:tx>
          <c:spPr>
            <a:solidFill>
              <a:srgbClr val="FFBB44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'Сводная таблица для диаграмм'!$B$372:$B$376</c:f>
              <c:strCache>
                <c:ptCount val="5"/>
                <c:pt idx="0">
                  <c:v>Отделения почтовой связи, ед.</c:v>
                </c:pt>
                <c:pt idx="1">
                  <c:v>Офисы МФО, КПК, СКПК, ед.</c:v>
                </c:pt>
                <c:pt idx="2">
                  <c:v>Офисы страховых компаний, ед.</c:v>
                </c:pt>
                <c:pt idx="3">
                  <c:v>Банковские офисы, ед.</c:v>
                </c:pt>
                <c:pt idx="4">
                  <c:v>Точки обслуживания банков в ОПС, удаленные точки обслуживания, ед.</c:v>
                </c:pt>
              </c:strCache>
            </c:strRef>
          </c:cat>
          <c:val>
            <c:numRef>
              <c:f>'Сводная таблица для диаграмм'!$C$372:$C$376</c:f>
              <c:numCache>
                <c:formatCode>General</c:formatCode>
                <c:ptCount val="5"/>
                <c:pt idx="0">
                  <c:v>61</c:v>
                </c:pt>
                <c:pt idx="1">
                  <c:v>127</c:v>
                </c:pt>
                <c:pt idx="2">
                  <c:v>79</c:v>
                </c:pt>
                <c:pt idx="3">
                  <c:v>214</c:v>
                </c:pt>
                <c:pt idx="4">
                  <c:v>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A9-46B9-B319-9811FFADAB5A}"/>
            </c:ext>
          </c:extLst>
        </c:ser>
        <c:ser>
          <c:idx val="1"/>
          <c:order val="1"/>
          <c:tx>
            <c:strRef>
              <c:f>'Сводная таблица для диаграмм'!$D$370:$D$371</c:f>
              <c:strCache>
                <c:ptCount val="1"/>
                <c:pt idx="0">
                  <c:v>01.04.2024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>
                    <a:solidFill>
                      <a:sysClr val="windowText" lastClr="000000"/>
                    </a:solidFill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'Сводная таблица для диаграмм'!$B$372:$B$376</c:f>
              <c:strCache>
                <c:ptCount val="5"/>
                <c:pt idx="0">
                  <c:v>Отделения почтовой связи, ед.</c:v>
                </c:pt>
                <c:pt idx="1">
                  <c:v>Офисы МФО, КПК, СКПК, ед.</c:v>
                </c:pt>
                <c:pt idx="2">
                  <c:v>Офисы страховых компаний, ед.</c:v>
                </c:pt>
                <c:pt idx="3">
                  <c:v>Банковские офисы, ед.</c:v>
                </c:pt>
                <c:pt idx="4">
                  <c:v>Точки обслуживания банков в ОПС, удаленные точки обслуживания, ед.</c:v>
                </c:pt>
              </c:strCache>
            </c:strRef>
          </c:cat>
          <c:val>
            <c:numRef>
              <c:f>'Сводная таблица для диаграмм'!$D$372:$D$376</c:f>
              <c:numCache>
                <c:formatCode>General</c:formatCode>
                <c:ptCount val="5"/>
                <c:pt idx="0">
                  <c:v>57</c:v>
                </c:pt>
                <c:pt idx="1">
                  <c:v>98</c:v>
                </c:pt>
                <c:pt idx="2">
                  <c:v>76</c:v>
                </c:pt>
                <c:pt idx="3">
                  <c:v>209</c:v>
                </c:pt>
                <c:pt idx="4">
                  <c:v>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93-40C1-84AB-241B879AC1E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7"/>
        <c:axId val="196624384"/>
        <c:axId val="196625920"/>
      </c:barChart>
      <c:catAx>
        <c:axId val="1966243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D9D9D9"/>
            </a:solidFill>
          </a:ln>
        </c:spPr>
        <c:txPr>
          <a:bodyPr/>
          <a:lstStyle/>
          <a:p>
            <a:pPr>
              <a:defRPr sz="20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196625920"/>
        <c:crosses val="autoZero"/>
        <c:auto val="1"/>
        <c:lblAlgn val="ctr"/>
        <c:lblOffset val="100"/>
        <c:noMultiLvlLbl val="0"/>
      </c:catAx>
      <c:valAx>
        <c:axId val="19662592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96624384"/>
        <c:crosses val="autoZero"/>
        <c:crossBetween val="between"/>
      </c:valAx>
      <c:spPr>
        <a:noFill/>
      </c:spPr>
    </c:plotArea>
    <c:legend>
      <c:legendPos val="b"/>
      <c:layout/>
      <c:overlay val="0"/>
      <c:txPr>
        <a:bodyPr/>
        <a:lstStyle/>
        <a:p>
          <a:pPr>
            <a:defRPr sz="1400"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[ЭП_Дашборд.xlsx]Сводная таблица для диаграмм!СводнаяТаблица_мун_банк</c:name>
    <c:fmtId val="12"/>
  </c:pivotSource>
  <c:chart>
    <c:autoTitleDeleted val="1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7"/>
        <c:spPr>
          <a:solidFill>
            <a:schemeClr val="bg1">
              <a:lumMod val="65000"/>
            </a:schemeClr>
          </a:solidFill>
          <a:ln w="19050">
            <a:solidFill>
              <a:schemeClr val="lt1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rgbClr val="FFC000"/>
          </a:solidFill>
          <a:ln w="19050">
            <a:solidFill>
              <a:schemeClr val="lt1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bg1">
              <a:lumMod val="65000"/>
            </a:schemeClr>
          </a:solidFill>
          <a:ln w="19050">
            <a:solidFill>
              <a:schemeClr val="lt1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rgbClr val="FFC000"/>
          </a:solidFill>
          <a:ln w="19050">
            <a:solidFill>
              <a:schemeClr val="lt1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bg1">
              <a:lumMod val="65000"/>
            </a:schemeClr>
          </a:solidFill>
          <a:ln w="19050">
            <a:solidFill>
              <a:schemeClr val="lt1"/>
            </a:solidFill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rgbClr val="FFC000"/>
          </a:solidFill>
          <a:ln w="19050">
            <a:solidFill>
              <a:schemeClr val="lt1"/>
            </a:solidFill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rgbClr val="FFC000"/>
          </a:solidFill>
          <a:ln w="19050">
            <a:solidFill>
              <a:schemeClr val="bg1">
                <a:lumMod val="50000"/>
              </a:schemeClr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rgbClr val="FFC000"/>
          </a:solidFill>
          <a:ln w="19050">
            <a:solidFill>
              <a:schemeClr val="bg1">
                <a:lumMod val="50000"/>
              </a:schemeClr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bg1">
              <a:lumMod val="65000"/>
            </a:schemeClr>
          </a:solidFill>
          <a:ln w="19050">
            <a:solidFill>
              <a:schemeClr val="bg1">
                <a:lumMod val="50000"/>
              </a:schemeClr>
            </a:solidFill>
          </a:ln>
          <a:effectLst/>
        </c:spPr>
      </c:pivotFmt>
      <c:pivotFmt>
        <c:idx val="16"/>
        <c:spPr>
          <a:solidFill>
            <a:srgbClr val="FFC000"/>
          </a:solidFill>
          <a:ln w="19050">
            <a:solidFill>
              <a:schemeClr val="bg1">
                <a:lumMod val="50000"/>
              </a:schemeClr>
            </a:solidFill>
          </a:ln>
          <a:effectLst/>
        </c:spPr>
      </c:pivotFmt>
      <c:pivotFmt>
        <c:idx val="17"/>
        <c:spPr>
          <a:solidFill>
            <a:schemeClr val="bg1">
              <a:lumMod val="65000"/>
            </a:schemeClr>
          </a:solidFill>
          <a:ln w="19050">
            <a:solidFill>
              <a:schemeClr val="bg1">
                <a:lumMod val="50000"/>
              </a:schemeClr>
            </a:solidFill>
          </a:ln>
          <a:effectLst/>
        </c:spPr>
      </c:pivotFmt>
      <c:pivotFmt>
        <c:idx val="18"/>
        <c:spPr>
          <a:solidFill>
            <a:srgbClr val="FFC000"/>
          </a:solidFill>
          <a:ln w="19050">
            <a:solidFill>
              <a:schemeClr val="bg1">
                <a:lumMod val="50000"/>
              </a:schemeClr>
            </a:solidFill>
          </a:ln>
          <a:effectLst/>
        </c:spPr>
      </c:pivotFmt>
      <c:pivotFmt>
        <c:idx val="19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2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2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2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2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2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2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2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2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28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29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3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3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3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3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34"/>
        <c:spPr>
          <a:solidFill>
            <a:srgbClr val="FFC000"/>
          </a:solidFill>
          <a:ln w="19050"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bg1">
              <a:lumMod val="85000"/>
            </a:schemeClr>
          </a:solidFill>
          <a:ln w="19050"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bg1">
              <a:lumMod val="85000"/>
            </a:schemeClr>
          </a:solidFill>
          <a:ln w="19050"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5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solidFill>
            <a:srgbClr val="FFC000"/>
          </a:solidFill>
          <a:ln w="19050"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5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solidFill>
            <a:schemeClr val="bg1">
              <a:lumMod val="65000"/>
            </a:schemeClr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solidFill>
            <a:srgbClr val="FFD347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5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4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4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4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4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4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50"/>
        <c:spPr>
          <a:solidFill>
            <a:schemeClr val="bg1">
              <a:lumMod val="65000"/>
            </a:schemeClr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51"/>
        <c:spPr>
          <a:solidFill>
            <a:srgbClr val="FFC000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'Сводная таблица для диаграмм'!$C$361:$C$362</c:f>
              <c:strCache>
                <c:ptCount val="1"/>
                <c:pt idx="0">
                  <c:v>01.04.2023</c:v>
                </c:pt>
              </c:strCache>
            </c:strRef>
          </c:tx>
          <c:spPr>
            <a:solidFill>
              <a:srgbClr val="FFC000"/>
            </a:solidFill>
            <a:ln w="19050">
              <a:solidFill>
                <a:schemeClr val="lt1"/>
              </a:solidFill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38F9-4E3F-91F9-5E5AA3576E0B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38F9-4E3F-91F9-5E5AA3576E0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'Сводная таблица для диаграмм'!$B$363:$B$364</c:f>
              <c:strCache>
                <c:ptCount val="2"/>
                <c:pt idx="0">
                  <c:v>Банкоматы, ед.</c:v>
                </c:pt>
                <c:pt idx="1">
                  <c:v>Платежные терминалы и кассы БПА, ед.</c:v>
                </c:pt>
              </c:strCache>
            </c:strRef>
          </c:cat>
          <c:val>
            <c:numRef>
              <c:f>'Сводная таблица для диаграмм'!$C$363:$C$364</c:f>
              <c:numCache>
                <c:formatCode>General</c:formatCode>
                <c:ptCount val="2"/>
                <c:pt idx="0">
                  <c:v>1586</c:v>
                </c:pt>
                <c:pt idx="1">
                  <c:v>1480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25-4C28-B743-A9A0D3EDC79F}"/>
            </c:ext>
          </c:extLst>
        </c:ser>
        <c:ser>
          <c:idx val="1"/>
          <c:order val="1"/>
          <c:tx>
            <c:strRef>
              <c:f>'Сводная таблица для диаграмм'!$D$361:$D$362</c:f>
              <c:strCache>
                <c:ptCount val="1"/>
                <c:pt idx="0">
                  <c:v>01.04.2024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19050">
              <a:solidFill>
                <a:schemeClr val="lt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'Сводная таблица для диаграмм'!$B$363:$B$364</c:f>
              <c:strCache>
                <c:ptCount val="2"/>
                <c:pt idx="0">
                  <c:v>Банкоматы, ед.</c:v>
                </c:pt>
                <c:pt idx="1">
                  <c:v>Платежные терминалы и кассы БПА, ед.</c:v>
                </c:pt>
              </c:strCache>
            </c:strRef>
          </c:cat>
          <c:val>
            <c:numRef>
              <c:f>'Сводная таблица для диаграмм'!$D$363:$D$364</c:f>
              <c:numCache>
                <c:formatCode>General</c:formatCode>
                <c:ptCount val="2"/>
                <c:pt idx="0">
                  <c:v>1543</c:v>
                </c:pt>
                <c:pt idx="1">
                  <c:v>1391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1B5-495A-A0E3-8B02CE18579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196800896"/>
        <c:axId val="196802432"/>
      </c:barChart>
      <c:catAx>
        <c:axId val="196800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D9D9D9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196802432"/>
        <c:crosses val="autoZero"/>
        <c:auto val="1"/>
        <c:lblAlgn val="ctr"/>
        <c:lblOffset val="100"/>
        <c:noMultiLvlLbl val="0"/>
      </c:catAx>
      <c:valAx>
        <c:axId val="196802432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96800896"/>
        <c:crosses val="autoZero"/>
        <c:crossBetween val="between"/>
      </c:valAx>
      <c:spPr>
        <a:solidFill>
          <a:sysClr val="window" lastClr="FFFFFF"/>
        </a:solidFill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[ЭП_Дашборд.xlsx]Сводная таблица для диаграмм!СводнаяТаблица_мун_с_накоп</c:name>
    <c:fmtId val="7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bg1">
              <a:lumMod val="8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bg1">
              <a:lumMod val="8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5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5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bg1">
              <a:lumMod val="6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rgbClr val="FFD347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5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</c:pivotFmt>
      <c:pivotFmt>
        <c:idx val="16"/>
        <c:spPr>
          <a:solidFill>
            <a:schemeClr val="bg1">
              <a:lumMod val="65000"/>
            </a:schemeClr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5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bg1">
              <a:lumMod val="6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27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>
        <c:manualLayout>
          <c:layoutTarget val="inner"/>
          <c:xMode val="edge"/>
          <c:yMode val="edge"/>
          <c:x val="0.47996384398340491"/>
          <c:y val="9.5061885491596512E-2"/>
          <c:w val="0.52003615601659514"/>
          <c:h val="0.809876229016807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'Сводная таблица для диаграмм'!$C$296:$C$297</c:f>
              <c:strCache>
                <c:ptCount val="1"/>
                <c:pt idx="0">
                  <c:v>01.04.2023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5B2-4192-8B4D-2D09B9ABBE6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'Сводная таблица для диаграмм'!$B$298</c:f>
              <c:strCache>
                <c:ptCount val="1"/>
                <c:pt idx="0">
                  <c:v>Электронные терминалы, ед.</c:v>
                </c:pt>
              </c:strCache>
            </c:strRef>
          </c:cat>
          <c:val>
            <c:numRef>
              <c:f>'Сводная таблица для диаграмм'!$C$298</c:f>
              <c:numCache>
                <c:formatCode>General</c:formatCode>
                <c:ptCount val="1"/>
                <c:pt idx="0">
                  <c:v>44483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5C-4C50-887F-B8EBD237717F}"/>
            </c:ext>
          </c:extLst>
        </c:ser>
        <c:ser>
          <c:idx val="1"/>
          <c:order val="1"/>
          <c:tx>
            <c:strRef>
              <c:f>'Сводная таблица для диаграмм'!$D$296:$D$297</c:f>
              <c:strCache>
                <c:ptCount val="1"/>
                <c:pt idx="0">
                  <c:v>01.04.2024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'Сводная таблица для диаграмм'!$B$298</c:f>
              <c:strCache>
                <c:ptCount val="1"/>
                <c:pt idx="0">
                  <c:v>Электронные терминалы, ед.</c:v>
                </c:pt>
              </c:strCache>
            </c:strRef>
          </c:cat>
          <c:val>
            <c:numRef>
              <c:f>'Сводная таблица для диаграмм'!$D$298</c:f>
              <c:numCache>
                <c:formatCode>General</c:formatCode>
                <c:ptCount val="1"/>
                <c:pt idx="0">
                  <c:v>50240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E8-4A53-AABC-4E30D0AD6C0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197133824"/>
        <c:axId val="197135360"/>
      </c:barChart>
      <c:catAx>
        <c:axId val="1971338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D9D9D9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197135360"/>
        <c:crosses val="autoZero"/>
        <c:auto val="1"/>
        <c:lblAlgn val="ctr"/>
        <c:lblOffset val="100"/>
        <c:noMultiLvlLbl val="0"/>
      </c:catAx>
      <c:valAx>
        <c:axId val="19713536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971338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[ЭП_Дашборд.xlsx]Сводная таблица для диаграмм!СводнаяТаблица_обеспеч_ТСТ</c:name>
    <c:fmtId val="18"/>
  </c:pivotSource>
  <c:chart>
    <c:autoTitleDeleted val="1"/>
    <c:pivotFmts>
      <c:pivotFmt>
        <c:idx val="0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anchor="ctr" anchorCtr="1">
              <a:noAutofit/>
            </a:bodyPr>
            <a:lstStyle/>
            <a:p>
              <a:pPr>
                <a:defRPr sz="2000" b="0" i="0" u="none" strike="noStrike" kern="1200" baseline="0">
                  <a:solidFill>
                    <a:schemeClr val="tx1"/>
                  </a:solidFill>
                  <a:latin typeface="Arial" pitchFamily="34" charset="0"/>
                  <a:ea typeface="+mn-ea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/>
                  </a:solidFill>
                  <a:latin typeface="Arial" pitchFamily="34" charset="0"/>
                  <a:ea typeface="+mn-ea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dLbl>
          <c:idx val="0"/>
          <c:layout>
            <c:manualLayout>
              <c:x val="-2.9554996583430759E-2"/>
              <c:y val="4.9838194052212244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anchor="ctr" anchorCtr="1">
              <a:noAutofit/>
            </a:bodyPr>
            <a:lstStyle/>
            <a:p>
              <a:pPr>
                <a:defRPr sz="2000" b="0" i="0" u="none" strike="noStrike" kern="1200" baseline="0">
                  <a:solidFill>
                    <a:schemeClr val="tx1"/>
                  </a:solidFill>
                  <a:latin typeface="Arial" pitchFamily="34" charset="0"/>
                  <a:ea typeface="+mn-ea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7.2733072128445556E-2"/>
                  <c:h val="9.2556646096965844E-2"/>
                </c:manualLayout>
              </c15:layout>
            </c:ext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dLbl>
          <c:idx val="0"/>
          <c:layout>
            <c:manualLayout>
              <c:x val="9.2359364323220759E-3"/>
              <c:y val="-3.7378645539159344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anchor="ctr" anchorCtr="1">
              <a:noAutofit/>
            </a:bodyPr>
            <a:lstStyle/>
            <a:p>
              <a:pPr>
                <a:defRPr sz="2000" b="0" i="0" u="none" strike="noStrike" kern="1200" baseline="0">
                  <a:solidFill>
                    <a:schemeClr val="tx1"/>
                  </a:solidFill>
                  <a:latin typeface="Arial" pitchFamily="34" charset="0"/>
                  <a:ea typeface="+mn-ea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8.1073050002923502E-2"/>
                  <c:h val="8.8996775093236391E-2"/>
                </c:manualLayout>
              </c15:layout>
            </c:ext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dLbl>
          <c:idx val="0"/>
          <c:layout>
            <c:manualLayout>
              <c:x val="-3.3249371156359675E-2"/>
              <c:y val="-7.1197420074589112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5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</c:pivotFmt>
      <c:pivotFmt>
        <c:idx val="16"/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dLbl>
          <c:idx val="0"/>
          <c:layout>
            <c:manualLayout>
              <c:x val="-2.1949046527081937E-2"/>
              <c:y val="-0.1358923176434774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5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5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5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</c:pivotFmt>
      <c:pivotFmt>
        <c:idx val="25"/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</c:pivotFmt>
      <c:pivotFmt>
        <c:idx val="28"/>
        <c:marker>
          <c:symbol val="none"/>
        </c:marker>
      </c:pivotFmt>
      <c:pivotFmt>
        <c:idx val="29"/>
        <c:marker>
          <c:symbol val="none"/>
        </c:marker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5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5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5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</c:pivotFmt>
      <c:pivotFmt>
        <c:idx val="35"/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</c:pivotFmt>
      <c:pivotFmt>
        <c:idx val="3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40"/>
        <c:spPr>
          <a:solidFill>
            <a:schemeClr val="accent1"/>
          </a:solidFill>
          <a:ln>
            <a:noFill/>
          </a:ln>
          <a:effectLst/>
        </c:spPr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</c:pivotFmt>
      <c:pivotFmt>
        <c:idx val="42"/>
        <c:spPr>
          <a:solidFill>
            <a:schemeClr val="accent1"/>
          </a:solidFill>
          <a:ln>
            <a:noFill/>
          </a:ln>
          <a:effectLst/>
        </c:spPr>
      </c:pivotFmt>
      <c:pivotFmt>
        <c:idx val="43"/>
        <c:spPr>
          <a:solidFill>
            <a:schemeClr val="bg1">
              <a:lumMod val="65000"/>
            </a:schemeClr>
          </a:solidFill>
          <a:ln>
            <a:noFill/>
          </a:ln>
          <a:effectLst/>
        </c:spPr>
      </c:pivotFmt>
      <c:pivotFmt>
        <c:idx val="44"/>
        <c:spPr>
          <a:solidFill>
            <a:schemeClr val="accent1"/>
          </a:solidFill>
          <a:ln>
            <a:noFill/>
          </a:ln>
          <a:effectLst/>
        </c:spPr>
      </c:pivotFmt>
    </c:pivotFmts>
    <c:plotArea>
      <c:layout/>
      <c:doughnutChart>
        <c:varyColors val="1"/>
        <c:ser>
          <c:idx val="0"/>
          <c:order val="0"/>
          <c:tx>
            <c:strRef>
              <c:f>'Сводная таблица для диаграмм'!$C$470:$C$471</c:f>
              <c:strCache>
                <c:ptCount val="1"/>
                <c:pt idx="0">
                  <c:v>Обеспеченность ОПС,  ед. на 100 тыс. жителей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12C-4F66-9DE5-2DF790E87919}"/>
              </c:ext>
            </c:extLst>
          </c:dPt>
          <c:dPt>
            <c:idx val="1"/>
            <c:bubble3D val="0"/>
            <c:spPr>
              <a:solidFill>
                <a:schemeClr val="bg1">
                  <a:lumMod val="6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758B-4B26-92AC-5A8DEA52712B}"/>
              </c:ext>
            </c:extLst>
          </c:dPt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'Сводная таблица для диаграмм'!$B$472:$B$473</c:f>
              <c:strCache>
                <c:ptCount val="2"/>
                <c:pt idx="0">
                  <c:v>01.04.2023</c:v>
                </c:pt>
                <c:pt idx="1">
                  <c:v>01.04.2024</c:v>
                </c:pt>
              </c:strCache>
            </c:strRef>
          </c:cat>
          <c:val>
            <c:numRef>
              <c:f>'Сводная таблица для диаграмм'!$C$472:$C$473</c:f>
              <c:numCache>
                <c:formatCode>General</c:formatCode>
                <c:ptCount val="2"/>
                <c:pt idx="0">
                  <c:v>5</c:v>
                </c:pt>
                <c:pt idx="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BAB-4DA4-9F50-3D3B9D31F1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[ЭП_Дашборд.xlsx]Сводная таблица для диаграмм!СводнаяТаблица_обесп_безнал</c:name>
    <c:fmtId val="11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ysClr val="window" lastClr="FFFFFF"/>
            </a:solidFill>
            <a:ln>
              <a:solidFill>
                <a:sysClr val="windowText" lastClr="000000">
                  <a:lumMod val="65000"/>
                  <a:lumOff val="35000"/>
                </a:sysClr>
              </a:solidFill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/>
                  </a:solidFill>
                  <a:latin typeface="Arial" pitchFamily="34" charset="0"/>
                  <a:ea typeface="+mn-ea"/>
                  <a:cs typeface="Arial" pitchFamily="34" charset="0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5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spPr>
            <a:solidFill>
              <a:sysClr val="window" lastClr="FFFFFF"/>
            </a:solidFill>
            <a:ln>
              <a:solidFill>
                <a:sysClr val="windowText" lastClr="000000">
                  <a:lumMod val="65000"/>
                  <a:lumOff val="35000"/>
                </a:sysClr>
              </a:solidFill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8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marker>
          <c:symbol val="none"/>
        </c:marker>
      </c:pivotFmt>
      <c:pivotFmt>
        <c:idx val="12"/>
        <c:marker>
          <c:symbol val="none"/>
        </c:marker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5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5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marker>
          <c:symbol val="none"/>
        </c:marker>
      </c:pivotFmt>
      <c:pivotFmt>
        <c:idx val="16"/>
        <c:marker>
          <c:symbol val="none"/>
        </c:marker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5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none" lIns="38100" tIns="19050" rIns="38100" bIns="19050" anchor="ctr" anchorCtr="1">
              <a:spAutoFit/>
            </a:bodyPr>
            <a:lstStyle/>
            <a:p>
              <a:pPr>
                <a:defRPr sz="2400" b="0" i="0" u="none" strike="noStrike" kern="1200" baseline="0">
                  <a:solidFill>
                    <a:schemeClr val="dk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</c:pivotFmt>
      <c:pivotFmt>
        <c:idx val="22"/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</c:pivotFmt>
      <c:pivotFmt>
        <c:idx val="26"/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</c:pivotFmt>
      <c:pivotFmt>
        <c:idx val="32"/>
        <c:spPr>
          <a:solidFill>
            <a:schemeClr val="bg1">
              <a:lumMod val="65000"/>
            </a:schemeClr>
          </a:solidFill>
          <a:ln>
            <a:noFill/>
          </a:ln>
          <a:effectLst/>
        </c:spPr>
      </c:pivotFmt>
    </c:pivotFmts>
    <c:plotArea>
      <c:layout>
        <c:manualLayout>
          <c:layoutTarget val="inner"/>
          <c:xMode val="edge"/>
          <c:yMode val="edge"/>
          <c:x val="0"/>
          <c:y val="2.0329302688910447E-2"/>
          <c:w val="0.9643631842284015"/>
          <c:h val="0.91081606215731592"/>
        </c:manualLayout>
      </c:layout>
      <c:doughnutChart>
        <c:varyColors val="1"/>
        <c:ser>
          <c:idx val="0"/>
          <c:order val="0"/>
          <c:tx>
            <c:strRef>
              <c:f>'Сводная таблица для диаграмм'!$C$443:$C$444</c:f>
              <c:strCache>
                <c:ptCount val="1"/>
                <c:pt idx="0">
                  <c:v>Обеспеченность платежными терминалами и кассами БПА, ед. на 100 тыс. жителей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BAA-447A-B1C5-E3D803A8E7BE}"/>
              </c:ext>
            </c:extLst>
          </c:dPt>
          <c:dPt>
            <c:idx val="1"/>
            <c:bubble3D val="0"/>
            <c:spPr>
              <a:solidFill>
                <a:schemeClr val="bg1">
                  <a:lumMod val="6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BAA-447A-B1C5-E3D803A8E7B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B97-468F-96EE-898AC8F648A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E2C-42CC-8954-3C847E951BFE}"/>
              </c:ext>
            </c:extLst>
          </c:dPt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'Сводная таблица для диаграмм'!$B$445:$B$446</c:f>
              <c:strCache>
                <c:ptCount val="2"/>
                <c:pt idx="0">
                  <c:v>01.04.2023</c:v>
                </c:pt>
                <c:pt idx="1">
                  <c:v>01.04.2024</c:v>
                </c:pt>
              </c:strCache>
            </c:strRef>
          </c:cat>
          <c:val>
            <c:numRef>
              <c:f>'Сводная таблица для диаграмм'!$C$445:$C$446</c:f>
              <c:numCache>
                <c:formatCode>0.0</c:formatCode>
                <c:ptCount val="2"/>
                <c:pt idx="0">
                  <c:v>130</c:v>
                </c:pt>
                <c:pt idx="1">
                  <c:v>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52-4589-9A15-6BCA07D00EB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[ЭП_Дашборд.xlsx]Сводная таблица для диаграмм!СводнаяТаблиц_обеспеч_офис</c:name>
    <c:fmtId val="14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2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FFC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2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</c:pivotFmt>
      <c:pivotFmt>
        <c:idx val="10"/>
        <c:spPr>
          <a:solidFill>
            <a:srgbClr val="FFC000"/>
          </a:solidFill>
        </c:spP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bg1">
              <a:lumMod val="65000"/>
            </a:schemeClr>
          </a:solidFill>
        </c:spP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bg1">
              <a:lumMod val="85000"/>
            </a:schemeClr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/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bg1">
              <a:lumMod val="85000"/>
            </a:schemeClr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rgbClr val="FFD347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marker>
          <c:symbol val="none"/>
        </c:marker>
      </c:pivotFmt>
      <c:pivotFmt>
        <c:idx val="19"/>
        <c:marker>
          <c:symbol val="none"/>
        </c:marker>
      </c:pivotFmt>
      <c:pivotFmt>
        <c:idx val="20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marker>
          <c:symbol val="none"/>
        </c:marker>
      </c:pivotFmt>
      <c:pivotFmt>
        <c:idx val="22"/>
        <c:marker>
          <c:symbol val="none"/>
        </c:marker>
      </c:pivotFmt>
      <c:pivotFmt>
        <c:idx val="23"/>
        <c:marker>
          <c:symbol val="none"/>
        </c:marker>
      </c:pivotFmt>
      <c:pivotFmt>
        <c:idx val="24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marker>
          <c:symbol val="none"/>
        </c:marker>
      </c:pivotFmt>
      <c:pivotFmt>
        <c:idx val="27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layout/>
          <c:numFmt formatCode="#,##0" sourceLinked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600">
                  <a:solidFill>
                    <a:sysClr val="windowText" lastClr="000000"/>
                  </a:solidFill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28"/>
        <c:marker>
          <c:symbol val="none"/>
        </c:marker>
        <c:dLbl>
          <c:idx val="0"/>
          <c:layout/>
          <c:numFmt formatCode="#,##0" sourceLinked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600">
                  <a:solidFill>
                    <a:sysClr val="windowText" lastClr="000000"/>
                  </a:solidFill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>
        <c:manualLayout>
          <c:layoutTarget val="inner"/>
          <c:xMode val="edge"/>
          <c:yMode val="edge"/>
          <c:x val="2.9610249003753954E-2"/>
          <c:y val="2.8635023564964095E-2"/>
          <c:w val="0.94077950199249205"/>
          <c:h val="0.739921969835734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'Сводная таблица для диаграмм'!$C$462:$C$463</c:f>
              <c:strCache>
                <c:ptCount val="1"/>
                <c:pt idx="0">
                  <c:v>01.04.2023</c:v>
                </c:pt>
              </c:strCache>
            </c:strRef>
          </c:tx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>
                    <a:solidFill>
                      <a:sysClr val="windowText" lastClr="000000"/>
                    </a:solidFill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'Сводная таблица для диаграмм'!$B$464</c:f>
              <c:strCache>
                <c:ptCount val="1"/>
                <c:pt idx="0">
                  <c:v>Офисы страховых компаний, ед.</c:v>
                </c:pt>
              </c:strCache>
            </c:strRef>
          </c:cat>
          <c:val>
            <c:numRef>
              <c:f>'Сводная таблица для диаграмм'!$C$464</c:f>
              <c:numCache>
                <c:formatCode>0.0</c:formatCode>
                <c:ptCount val="1"/>
                <c:pt idx="0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7F-449A-B2B7-6649FB1F3985}"/>
            </c:ext>
          </c:extLst>
        </c:ser>
        <c:ser>
          <c:idx val="1"/>
          <c:order val="1"/>
          <c:tx>
            <c:strRef>
              <c:f>'Сводная таблица для диаграмм'!$D$462:$D$463</c:f>
              <c:strCache>
                <c:ptCount val="1"/>
                <c:pt idx="0">
                  <c:v>01.04.2024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>
                    <a:solidFill>
                      <a:sysClr val="windowText" lastClr="000000"/>
                    </a:solidFill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'Сводная таблица для диаграмм'!$B$464</c:f>
              <c:strCache>
                <c:ptCount val="1"/>
                <c:pt idx="0">
                  <c:v>Офисы страховых компаний, ед.</c:v>
                </c:pt>
              </c:strCache>
            </c:strRef>
          </c:cat>
          <c:val>
            <c:numRef>
              <c:f>'Сводная таблица для диаграмм'!$D$464</c:f>
              <c:numCache>
                <c:formatCode>0.0</c:formatCode>
                <c:ptCount val="1"/>
                <c:pt idx="0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37-4337-8BE7-9861CFE90D6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7"/>
        <c:axId val="197510272"/>
        <c:axId val="197511808"/>
      </c:barChart>
      <c:catAx>
        <c:axId val="197510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D9D9D9"/>
            </a:solidFill>
          </a:ln>
        </c:spPr>
        <c:txPr>
          <a:bodyPr/>
          <a:lstStyle/>
          <a:p>
            <a:pPr>
              <a:defRPr sz="20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197511808"/>
        <c:crosses val="autoZero"/>
        <c:auto val="1"/>
        <c:lblAlgn val="ctr"/>
        <c:lblOffset val="100"/>
        <c:noMultiLvlLbl val="0"/>
      </c:catAx>
      <c:valAx>
        <c:axId val="197511808"/>
        <c:scaling>
          <c:orientation val="minMax"/>
        </c:scaling>
        <c:delete val="1"/>
        <c:axPos val="l"/>
        <c:numFmt formatCode="0.0" sourceLinked="1"/>
        <c:majorTickMark val="out"/>
        <c:minorTickMark val="none"/>
        <c:tickLblPos val="nextTo"/>
        <c:crossAx val="197510272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[ЭП_Дашборд.xlsx]Сводная таблица для диаграмм!СводнаяТаблица_обеспеч_БООПС</c:name>
    <c:fmtId val="17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marker>
          <c:symbol val="none"/>
        </c:marker>
      </c:pivotFmt>
      <c:pivotFmt>
        <c:idx val="11"/>
        <c:marker>
          <c:symbol val="none"/>
        </c:marker>
      </c:pivotFmt>
      <c:pivotFmt>
        <c:idx val="12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/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bg1">
              <a:lumMod val="85000"/>
            </a:schemeClr>
          </a:solidFill>
        </c:spPr>
      </c:pivotFmt>
      <c:pivotFmt>
        <c:idx val="16"/>
        <c:spPr>
          <a:solidFill>
            <a:schemeClr val="bg1">
              <a:lumMod val="85000"/>
            </a:schemeClr>
          </a:solidFill>
        </c:spPr>
      </c:pivotFmt>
      <c:pivotFmt>
        <c:idx val="17"/>
        <c:spPr>
          <a:solidFill>
            <a:schemeClr val="bg1">
              <a:lumMod val="85000"/>
            </a:schemeClr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bg1">
              <a:lumMod val="85000"/>
            </a:schemeClr>
          </a:solidFill>
        </c:spPr>
      </c:pivotFmt>
      <c:pivotFmt>
        <c:idx val="19"/>
        <c:spPr>
          <a:solidFill>
            <a:schemeClr val="bg1">
              <a:lumMod val="85000"/>
            </a:schemeClr>
          </a:solidFill>
        </c:spPr>
      </c:pivotFmt>
      <c:pivotFmt>
        <c:idx val="20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rgbClr val="FFD347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marker>
          <c:symbol val="none"/>
        </c:marker>
      </c:pivotFmt>
      <c:pivotFmt>
        <c:idx val="23"/>
        <c:marker>
          <c:symbol val="none"/>
        </c:marker>
      </c:pivotFmt>
      <c:pivotFmt>
        <c:idx val="24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marker>
          <c:symbol val="none"/>
        </c:marker>
      </c:pivotFmt>
      <c:pivotFmt>
        <c:idx val="26"/>
        <c:marker>
          <c:symbol val="none"/>
        </c:marker>
      </c:pivotFmt>
      <c:pivotFmt>
        <c:idx val="27"/>
        <c:marker>
          <c:symbol val="none"/>
        </c:marker>
      </c:pivotFmt>
      <c:pivotFmt>
        <c:idx val="28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layout/>
          <c:numFmt formatCode="#,##0" sourceLinked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600">
                  <a:solidFill>
                    <a:sysClr val="windowText" lastClr="000000"/>
                  </a:solidFill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32"/>
        <c:marker>
          <c:symbol val="none"/>
        </c:marker>
        <c:dLbl>
          <c:idx val="0"/>
          <c:layout/>
          <c:numFmt formatCode="#,##0" sourceLinked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600">
                  <a:solidFill>
                    <a:sysClr val="windowText" lastClr="000000"/>
                  </a:solidFill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>
        <c:manualLayout>
          <c:layoutTarget val="inner"/>
          <c:xMode val="edge"/>
          <c:yMode val="edge"/>
          <c:x val="2.2609677977979435E-2"/>
          <c:y val="2.5639918866150357E-2"/>
          <c:w val="0.95478064404404117"/>
          <c:h val="0.74116482369090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'Сводная таблица для диаграмм'!$C$508:$C$509</c:f>
              <c:strCache>
                <c:ptCount val="1"/>
                <c:pt idx="0">
                  <c:v>01.04.2023</c:v>
                </c:pt>
              </c:strCache>
            </c:strRef>
          </c:tx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4E-4B96-B2ED-38C063B39A5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24E-4B96-B2ED-38C063B39A50}"/>
              </c:ext>
            </c:extLst>
          </c:dPt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>
                    <a:solidFill>
                      <a:sysClr val="windowText" lastClr="000000"/>
                    </a:solidFill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'Сводная таблица для диаграмм'!$B$510</c:f>
              <c:strCache>
                <c:ptCount val="1"/>
                <c:pt idx="0">
                  <c:v>Отделения почтовой связи, ед.</c:v>
                </c:pt>
              </c:strCache>
            </c:strRef>
          </c:cat>
          <c:val>
            <c:numRef>
              <c:f>'Сводная таблица для диаграмм'!$C$510</c:f>
              <c:numCache>
                <c:formatCode>0.0</c:formatCode>
                <c:ptCount val="1"/>
                <c:pt idx="0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5D-4044-BAC3-0E4316A4DF54}"/>
            </c:ext>
          </c:extLst>
        </c:ser>
        <c:ser>
          <c:idx val="1"/>
          <c:order val="1"/>
          <c:tx>
            <c:strRef>
              <c:f>'Сводная таблица для диаграмм'!$D$508:$D$509</c:f>
              <c:strCache>
                <c:ptCount val="1"/>
                <c:pt idx="0">
                  <c:v>01.04.2024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>
                    <a:solidFill>
                      <a:sysClr val="windowText" lastClr="000000"/>
                    </a:solidFill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'Сводная таблица для диаграмм'!$B$510</c:f>
              <c:strCache>
                <c:ptCount val="1"/>
                <c:pt idx="0">
                  <c:v>Отделения почтовой связи, ед.</c:v>
                </c:pt>
              </c:strCache>
            </c:strRef>
          </c:cat>
          <c:val>
            <c:numRef>
              <c:f>'Сводная таблица для диаграмм'!$D$510</c:f>
              <c:numCache>
                <c:formatCode>0.0</c:formatCode>
                <c:ptCount val="1"/>
                <c:pt idx="0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F06-44F0-AF8E-BF524A8D242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7"/>
        <c:axId val="197622400"/>
        <c:axId val="197632384"/>
      </c:barChart>
      <c:catAx>
        <c:axId val="1976224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D9D9D9"/>
            </a:solidFill>
          </a:ln>
        </c:spPr>
        <c:txPr>
          <a:bodyPr/>
          <a:lstStyle/>
          <a:p>
            <a:pPr>
              <a:defRPr sz="20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197632384"/>
        <c:crosses val="autoZero"/>
        <c:auto val="1"/>
        <c:lblAlgn val="ctr"/>
        <c:lblOffset val="100"/>
        <c:noMultiLvlLbl val="0"/>
      </c:catAx>
      <c:valAx>
        <c:axId val="197632384"/>
        <c:scaling>
          <c:orientation val="minMax"/>
        </c:scaling>
        <c:delete val="1"/>
        <c:axPos val="l"/>
        <c:numFmt formatCode="0.0" sourceLinked="1"/>
        <c:majorTickMark val="out"/>
        <c:minorTickMark val="none"/>
        <c:tickLblPos val="nextTo"/>
        <c:crossAx val="197622400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40531784700605694"/>
          <c:y val="0.92857149999989996"/>
          <c:w val="0.59305201520691009"/>
          <c:h val="6.6447409793291765E-2"/>
        </c:manualLayout>
      </c:layout>
      <c:overlay val="0"/>
      <c:txPr>
        <a:bodyPr/>
        <a:lstStyle/>
        <a:p>
          <a:pPr>
            <a:defRPr sz="2000">
              <a:latin typeface="Arial" panose="020B0604020202020204" pitchFamily="34" charset="0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gif"/><Relationship Id="rId3" Type="http://schemas.openxmlformats.org/officeDocument/2006/relationships/hyperlink" Target="#&#1052;&#1091;&#1085;&#1080;&#1094;&#1080;&#1087;&#1072;&#1083;&#1080;&#1090;&#1077;&#1090;&#1099;!A1"/><Relationship Id="rId7" Type="http://schemas.openxmlformats.org/officeDocument/2006/relationships/image" Target="../media/image3.gif"/><Relationship Id="rId2" Type="http://schemas.openxmlformats.org/officeDocument/2006/relationships/hyperlink" Target="#'&#1044;&#1072;&#1085;&#1085;&#1099;&#1077; &#1087;&#1086; &#1088;&#1077;&#1075;&#1080;&#1086;&#1085;&#1091;'!A1"/><Relationship Id="rId1" Type="http://schemas.openxmlformats.org/officeDocument/2006/relationships/image" Target="../media/image1.png"/><Relationship Id="rId6" Type="http://schemas.openxmlformats.org/officeDocument/2006/relationships/image" Target="../media/image2.gif"/><Relationship Id="rId5" Type="http://schemas.openxmlformats.org/officeDocument/2006/relationships/hyperlink" Target="#'&#1056;&#1077;&#1081;&#1090;&#1080;&#1085;&#1075; &#1087;&#1086; &#1087;&#1086;&#1082;&#1072;&#1079;&#1072;&#1090;&#1077;&#1083;&#1103;&#1084;'!A1"/><Relationship Id="rId4" Type="http://schemas.openxmlformats.org/officeDocument/2006/relationships/hyperlink" Target="#&#1054;&#1073;&#1077;&#1089;&#1087;&#1077;&#1095;&#1077;&#1085;&#1085;&#1086;&#1089;&#1090;&#1100;!A1"/><Relationship Id="rId9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&#1058;&#1080;&#1090;&#1091;&#1083;&#1100;&#1085;&#1099;&#1081;!A1"/><Relationship Id="rId2" Type="http://schemas.openxmlformats.org/officeDocument/2006/relationships/image" Target="../media/image1.png"/><Relationship Id="rId1" Type="http://schemas.openxmlformats.org/officeDocument/2006/relationships/hyperlink" Target="#&#1043;&#1083;&#1086;&#1089;&#1089;&#1072;&#1088;&#1080;&#1081;!A1"/><Relationship Id="rId5" Type="http://schemas.openxmlformats.org/officeDocument/2006/relationships/chart" Target="../charts/chart1.xml"/><Relationship Id="rId4" Type="http://schemas.openxmlformats.org/officeDocument/2006/relationships/hyperlink" Target="#'&#1044;&#1072;&#1085;&#1085;&#1099;&#1077; &#1087;&#1086; &#1088;&#1077;&#1075;&#1080;&#1086;&#1085;&#1091; (&#1076;&#1077;&#1090;&#1072;&#1083;&#1100;&#1085;&#1086;)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7" Type="http://schemas.openxmlformats.org/officeDocument/2006/relationships/hyperlink" Target="#'&#1044;&#1072;&#1085;&#1085;&#1099;&#1077; &#1087;&#1086; &#1088;&#1077;&#1075;&#1080;&#1086;&#1085;&#1091;'!A1"/><Relationship Id="rId2" Type="http://schemas.openxmlformats.org/officeDocument/2006/relationships/hyperlink" Target="#&#1043;&#1083;&#1086;&#1089;&#1089;&#1072;&#1088;&#1080;&#1081;!A1"/><Relationship Id="rId1" Type="http://schemas.openxmlformats.org/officeDocument/2006/relationships/chart" Target="../charts/chart2.xml"/><Relationship Id="rId6" Type="http://schemas.openxmlformats.org/officeDocument/2006/relationships/hyperlink" Target="#&#1052;&#1091;&#1085;&#1080;&#1094;&#1080;&#1087;&#1072;&#1083;&#1080;&#1090;&#1077;&#1090;&#1099;!A1"/><Relationship Id="rId5" Type="http://schemas.openxmlformats.org/officeDocument/2006/relationships/hyperlink" Target="#&#1058;&#1080;&#1090;&#1091;&#1083;&#1100;&#1085;&#1099;&#1081;!A1"/><Relationship Id="rId4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8" Type="http://schemas.microsoft.com/office/2007/relationships/hdphoto" Target="../media/hdphoto1.wdp"/><Relationship Id="rId13" Type="http://schemas.microsoft.com/office/2007/relationships/hdphoto" Target="../media/hdphoto3.wdp"/><Relationship Id="rId18" Type="http://schemas.openxmlformats.org/officeDocument/2006/relationships/image" Target="../media/image13.png"/><Relationship Id="rId26" Type="http://schemas.openxmlformats.org/officeDocument/2006/relationships/hyperlink" Target="#&#1054;&#1073;&#1077;&#1089;&#1087;&#1077;&#1095;&#1077;&#1085;&#1085;&#1086;&#1089;&#1090;&#1100;!A1"/><Relationship Id="rId3" Type="http://schemas.openxmlformats.org/officeDocument/2006/relationships/chart" Target="../charts/chart4.xml"/><Relationship Id="rId21" Type="http://schemas.microsoft.com/office/2007/relationships/hdphoto" Target="../media/hdphoto7.wdp"/><Relationship Id="rId7" Type="http://schemas.openxmlformats.org/officeDocument/2006/relationships/image" Target="../media/image7.png"/><Relationship Id="rId12" Type="http://schemas.openxmlformats.org/officeDocument/2006/relationships/image" Target="../media/image10.png"/><Relationship Id="rId17" Type="http://schemas.microsoft.com/office/2007/relationships/hdphoto" Target="../media/hdphoto5.wdp"/><Relationship Id="rId25" Type="http://schemas.openxmlformats.org/officeDocument/2006/relationships/hyperlink" Target="#&#1058;&#1080;&#1090;&#1091;&#1083;&#1100;&#1085;&#1099;&#1081;!A1"/><Relationship Id="rId2" Type="http://schemas.openxmlformats.org/officeDocument/2006/relationships/chart" Target="../charts/chart3.xml"/><Relationship Id="rId16" Type="http://schemas.openxmlformats.org/officeDocument/2006/relationships/image" Target="../media/image12.png"/><Relationship Id="rId20" Type="http://schemas.openxmlformats.org/officeDocument/2006/relationships/image" Target="../media/image14.png"/><Relationship Id="rId1" Type="http://schemas.openxmlformats.org/officeDocument/2006/relationships/hyperlink" Target="#&#1043;&#1083;&#1086;&#1089;&#1089;&#1072;&#1088;&#1080;&#1081;!A120"/><Relationship Id="rId6" Type="http://schemas.openxmlformats.org/officeDocument/2006/relationships/hyperlink" Target="#'&#1056;&#1077;&#1077;&#1089;&#1090;&#1088; &#1058;&#1057;&#1055; &#1089; Cash-Out'!A1"/><Relationship Id="rId11" Type="http://schemas.microsoft.com/office/2007/relationships/hdphoto" Target="../media/hdphoto2.wdp"/><Relationship Id="rId24" Type="http://schemas.openxmlformats.org/officeDocument/2006/relationships/image" Target="../media/image1.png"/><Relationship Id="rId5" Type="http://schemas.openxmlformats.org/officeDocument/2006/relationships/hyperlink" Target="#&#1043;&#1083;&#1086;&#1089;&#1089;&#1072;&#1088;&#1080;&#1081;!A1"/><Relationship Id="rId15" Type="http://schemas.microsoft.com/office/2007/relationships/hdphoto" Target="../media/hdphoto4.wdp"/><Relationship Id="rId23" Type="http://schemas.microsoft.com/office/2007/relationships/hdphoto" Target="../media/hdphoto8.wdp"/><Relationship Id="rId10" Type="http://schemas.openxmlformats.org/officeDocument/2006/relationships/image" Target="../media/image9.png"/><Relationship Id="rId19" Type="http://schemas.microsoft.com/office/2007/relationships/hdphoto" Target="../media/hdphoto6.wdp"/><Relationship Id="rId4" Type="http://schemas.openxmlformats.org/officeDocument/2006/relationships/chart" Target="../charts/chart5.xml"/><Relationship Id="rId9" Type="http://schemas.openxmlformats.org/officeDocument/2006/relationships/image" Target="../media/image8.png"/><Relationship Id="rId14" Type="http://schemas.openxmlformats.org/officeDocument/2006/relationships/image" Target="../media/image11.png"/><Relationship Id="rId22" Type="http://schemas.openxmlformats.org/officeDocument/2006/relationships/image" Target="../media/image15.png"/><Relationship Id="rId27" Type="http://schemas.openxmlformats.org/officeDocument/2006/relationships/hyperlink" Target="#'&#1056;&#1077;&#1077;&#1089;&#1090;&#1088; &#1058;&#1057;&#1058;'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7.png"/><Relationship Id="rId18" Type="http://schemas.openxmlformats.org/officeDocument/2006/relationships/hyperlink" Target="#'&#1056;&#1077;&#1077;&#1089;&#1090;&#1088; &#1058;&#1057;&#1058;'!A1"/><Relationship Id="rId3" Type="http://schemas.openxmlformats.org/officeDocument/2006/relationships/chart" Target="../charts/chart7.xml"/><Relationship Id="rId7" Type="http://schemas.microsoft.com/office/2007/relationships/hdphoto" Target="../media/hdphoto1.wdp"/><Relationship Id="rId12" Type="http://schemas.microsoft.com/office/2007/relationships/hdphoto" Target="../media/hdphoto9.wdp"/><Relationship Id="rId17" Type="http://schemas.openxmlformats.org/officeDocument/2006/relationships/hyperlink" Target="#'&#1056;&#1077;&#1081;&#1090;&#1080;&#1085;&#1075; &#1087;&#1086; &#1087;&#1086;&#1082;&#1072;&#1079;&#1072;&#1090;&#1077;&#1083;&#1103;&#1084;'!A1"/><Relationship Id="rId2" Type="http://schemas.openxmlformats.org/officeDocument/2006/relationships/hyperlink" Target="#&#1043;&#1083;&#1086;&#1089;&#1089;&#1072;&#1088;&#1080;&#1081;!A1"/><Relationship Id="rId16" Type="http://schemas.openxmlformats.org/officeDocument/2006/relationships/hyperlink" Target="#&#1058;&#1080;&#1090;&#1091;&#1083;&#1100;&#1085;&#1099;&#1081;!A1"/><Relationship Id="rId1" Type="http://schemas.openxmlformats.org/officeDocument/2006/relationships/chart" Target="../charts/chart6.xml"/><Relationship Id="rId6" Type="http://schemas.openxmlformats.org/officeDocument/2006/relationships/image" Target="../media/image7.png"/><Relationship Id="rId11" Type="http://schemas.openxmlformats.org/officeDocument/2006/relationships/image" Target="../media/image16.png"/><Relationship Id="rId5" Type="http://schemas.openxmlformats.org/officeDocument/2006/relationships/chart" Target="../charts/chart9.xml"/><Relationship Id="rId15" Type="http://schemas.openxmlformats.org/officeDocument/2006/relationships/image" Target="../media/image1.png"/><Relationship Id="rId10" Type="http://schemas.microsoft.com/office/2007/relationships/hdphoto" Target="../media/hdphoto2.wdp"/><Relationship Id="rId4" Type="http://schemas.openxmlformats.org/officeDocument/2006/relationships/chart" Target="../charts/chart8.xml"/><Relationship Id="rId9" Type="http://schemas.openxmlformats.org/officeDocument/2006/relationships/image" Target="../media/image9.png"/><Relationship Id="rId14" Type="http://schemas.microsoft.com/office/2007/relationships/hdphoto" Target="../media/hdphoto10.wdp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73;&#1077;&#1089;&#1087;&#1077;&#1095;&#1077;&#1085;&#1085;&#1086;&#1089;&#1090;&#1100;!A1"/><Relationship Id="rId2" Type="http://schemas.openxmlformats.org/officeDocument/2006/relationships/hyperlink" Target="#&#1052;&#1091;&#1085;&#1080;&#1094;&#1080;&#1087;&#1072;&#1083;&#1080;&#1090;&#1077;&#1090;&#1099;!A1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&#1054;&#1073;&#1077;&#1089;&#1087;&#1077;&#1095;&#1077;&#1085;&#1085;&#1086;&#1089;&#1090;&#1100;!A1"/><Relationship Id="rId3" Type="http://schemas.openxmlformats.org/officeDocument/2006/relationships/hyperlink" Target="#&#1043;&#1083;&#1086;&#1089;&#1089;&#1072;&#1088;&#1080;&#1081;!A1"/><Relationship Id="rId7" Type="http://schemas.openxmlformats.org/officeDocument/2006/relationships/hyperlink" Target="#&#1058;&#1080;&#1090;&#1091;&#1083;&#1100;&#1085;&#1099;&#1081;!A1"/><Relationship Id="rId2" Type="http://schemas.openxmlformats.org/officeDocument/2006/relationships/chart" Target="../charts/chart10.xml"/><Relationship Id="rId1" Type="http://schemas.openxmlformats.org/officeDocument/2006/relationships/hyperlink" Target="#&#1043;&#1083;&#1086;&#1089;&#1089;&#1072;&#1088;&#1080;&#1081;!A133"/><Relationship Id="rId6" Type="http://schemas.openxmlformats.org/officeDocument/2006/relationships/image" Target="../media/image1.png"/><Relationship Id="rId5" Type="http://schemas.microsoft.com/office/2007/relationships/hdphoto" Target="../media/hdphoto11.wdp"/><Relationship Id="rId4" Type="http://schemas.openxmlformats.org/officeDocument/2006/relationships/image" Target="../media/image18.png"/></Relationships>
</file>

<file path=xl/drawings/_rels/drawing8.xml.rels><?xml version="1.0" encoding="UTF-8" standalone="yes"?>
<Relationships xmlns="http://schemas.openxmlformats.org/package/2006/relationships"><Relationship Id="rId8" Type="http://schemas.microsoft.com/office/2007/relationships/hdphoto" Target="../media/hdphoto12.wdp"/><Relationship Id="rId13" Type="http://schemas.microsoft.com/office/2007/relationships/hdphoto" Target="../media/hdphoto13.wdp"/><Relationship Id="rId18" Type="http://schemas.openxmlformats.org/officeDocument/2006/relationships/image" Target="../media/image24.png"/><Relationship Id="rId3" Type="http://schemas.openxmlformats.org/officeDocument/2006/relationships/hyperlink" Target="#&#1054;&#1073;&#1077;&#1089;&#1087;&#1077;&#1095;&#1077;&#1085;&#1085;&#1086;&#1089;&#1090;&#1100;!A1"/><Relationship Id="rId21" Type="http://schemas.microsoft.com/office/2007/relationships/hdphoto" Target="../media/hdphoto17.wdp"/><Relationship Id="rId7" Type="http://schemas.openxmlformats.org/officeDocument/2006/relationships/image" Target="../media/image19.png"/><Relationship Id="rId12" Type="http://schemas.openxmlformats.org/officeDocument/2006/relationships/image" Target="../media/image21.png"/><Relationship Id="rId17" Type="http://schemas.microsoft.com/office/2007/relationships/hdphoto" Target="../media/hdphoto15.wdp"/><Relationship Id="rId2" Type="http://schemas.openxmlformats.org/officeDocument/2006/relationships/hyperlink" Target="#&#1052;&#1091;&#1085;&#1080;&#1094;&#1080;&#1087;&#1072;&#1083;&#1080;&#1090;&#1077;&#1090;&#1099;!A1"/><Relationship Id="rId16" Type="http://schemas.openxmlformats.org/officeDocument/2006/relationships/image" Target="../media/image23.png"/><Relationship Id="rId20" Type="http://schemas.openxmlformats.org/officeDocument/2006/relationships/image" Target="../media/image25.png"/><Relationship Id="rId1" Type="http://schemas.openxmlformats.org/officeDocument/2006/relationships/hyperlink" Target="#'&#1050;&#1088;&#1072;&#1089;&#1085;&#1086;&#1076;&#1072;&#1088;&#1089;&#1082;&#1080;&#1081; &#1082;&#1088;&#1072;&#1081;'!A1"/><Relationship Id="rId6" Type="http://schemas.openxmlformats.org/officeDocument/2006/relationships/hyperlink" Target="#'&#1044;&#1072;&#1085;&#1085;&#1099;&#1077; &#1087;&#1086; &#1088;&#1077;&#1075;&#1080;&#1086;&#1085;&#1091;'!A1"/><Relationship Id="rId11" Type="http://schemas.microsoft.com/office/2007/relationships/hdphoto" Target="../media/hdphoto2.wdp"/><Relationship Id="rId5" Type="http://schemas.openxmlformats.org/officeDocument/2006/relationships/hyperlink" Target="#&#1043;&#1083;&#1086;&#1089;&#1089;&#1072;&#1088;&#1080;&#1081;!A1"/><Relationship Id="rId15" Type="http://schemas.microsoft.com/office/2007/relationships/hdphoto" Target="../media/hdphoto14.wdp"/><Relationship Id="rId23" Type="http://schemas.openxmlformats.org/officeDocument/2006/relationships/image" Target="../media/image26.png"/><Relationship Id="rId10" Type="http://schemas.openxmlformats.org/officeDocument/2006/relationships/image" Target="../media/image9.png"/><Relationship Id="rId19" Type="http://schemas.microsoft.com/office/2007/relationships/hdphoto" Target="../media/hdphoto16.wdp"/><Relationship Id="rId4" Type="http://schemas.openxmlformats.org/officeDocument/2006/relationships/hyperlink" Target="#'&#1056;&#1077;&#1081;&#1090;&#1080;&#1085;&#1075; &#1087;&#1086; &#1087;&#1086;&#1082;&#1072;&#1079;&#1072;&#1090;&#1077;&#1083;&#1103;&#1084;'!A1"/><Relationship Id="rId9" Type="http://schemas.openxmlformats.org/officeDocument/2006/relationships/image" Target="../media/image20.png"/><Relationship Id="rId14" Type="http://schemas.openxmlformats.org/officeDocument/2006/relationships/image" Target="../media/image22.png"/><Relationship Id="rId22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48986</xdr:colOff>
      <xdr:row>0</xdr:row>
      <xdr:rowOff>57151</xdr:rowOff>
    </xdr:from>
    <xdr:to>
      <xdr:col>4</xdr:col>
      <xdr:colOff>324758</xdr:colOff>
      <xdr:row>5</xdr:row>
      <xdr:rowOff>140107</xdr:rowOff>
    </xdr:to>
    <xdr:pic>
      <xdr:nvPicPr>
        <xdr:cNvPr id="35" name="Рисунок 34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7274" t="14121" r="73986" b="74071"/>
        <a:stretch/>
      </xdr:blipFill>
      <xdr:spPr>
        <a:xfrm>
          <a:off x="48986" y="57151"/>
          <a:ext cx="2725058" cy="899385"/>
        </a:xfrm>
        <a:prstGeom prst="rect">
          <a:avLst/>
        </a:prstGeom>
      </xdr:spPr>
    </xdr:pic>
    <xdr:clientData/>
  </xdr:twoCellAnchor>
  <xdr:twoCellAnchor>
    <xdr:from>
      <xdr:col>18</xdr:col>
      <xdr:colOff>396586</xdr:colOff>
      <xdr:row>21</xdr:row>
      <xdr:rowOff>51954</xdr:rowOff>
    </xdr:from>
    <xdr:to>
      <xdr:col>19</xdr:col>
      <xdr:colOff>396586</xdr:colOff>
      <xdr:row>25</xdr:row>
      <xdr:rowOff>124690</xdr:rowOff>
    </xdr:to>
    <xdr:sp macro="" textlink="">
      <xdr:nvSpPr>
        <xdr:cNvPr id="26" name="TextBox 25"/>
        <xdr:cNvSpPr txBox="1"/>
      </xdr:nvSpPr>
      <xdr:spPr>
        <a:xfrm>
          <a:off x="11307041" y="3325090"/>
          <a:ext cx="606136" cy="6961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3200" b="1">
              <a:latin typeface="Arial" panose="020B0604020202020204" pitchFamily="34" charset="0"/>
              <a:cs typeface="Arial" panose="020B0604020202020204" pitchFamily="34" charset="0"/>
            </a:rPr>
            <a:t>2</a:t>
          </a:r>
        </a:p>
      </xdr:txBody>
    </xdr:sp>
    <xdr:clientData/>
  </xdr:twoCellAnchor>
  <xdr:twoCellAnchor>
    <xdr:from>
      <xdr:col>18</xdr:col>
      <xdr:colOff>375803</xdr:colOff>
      <xdr:row>31</xdr:row>
      <xdr:rowOff>34636</xdr:rowOff>
    </xdr:from>
    <xdr:to>
      <xdr:col>19</xdr:col>
      <xdr:colOff>375803</xdr:colOff>
      <xdr:row>36</xdr:row>
      <xdr:rowOff>17318</xdr:rowOff>
    </xdr:to>
    <xdr:sp macro="" textlink="">
      <xdr:nvSpPr>
        <xdr:cNvPr id="27" name="TextBox 26"/>
        <xdr:cNvSpPr txBox="1"/>
      </xdr:nvSpPr>
      <xdr:spPr>
        <a:xfrm>
          <a:off x="11286258" y="4866409"/>
          <a:ext cx="606136" cy="762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3200" b="1">
              <a:latin typeface="Arial" panose="020B0604020202020204" pitchFamily="34" charset="0"/>
              <a:cs typeface="Arial" panose="020B0604020202020204" pitchFamily="34" charset="0"/>
            </a:rPr>
            <a:t>3</a:t>
          </a:r>
        </a:p>
      </xdr:txBody>
    </xdr:sp>
    <xdr:clientData/>
  </xdr:twoCellAnchor>
  <xdr:twoCellAnchor>
    <xdr:from>
      <xdr:col>18</xdr:col>
      <xdr:colOff>381000</xdr:colOff>
      <xdr:row>40</xdr:row>
      <xdr:rowOff>150668</xdr:rowOff>
    </xdr:from>
    <xdr:to>
      <xdr:col>19</xdr:col>
      <xdr:colOff>381000</xdr:colOff>
      <xdr:row>45</xdr:row>
      <xdr:rowOff>133349</xdr:rowOff>
    </xdr:to>
    <xdr:sp macro="" textlink="">
      <xdr:nvSpPr>
        <xdr:cNvPr id="28" name="TextBox 27"/>
        <xdr:cNvSpPr txBox="1"/>
      </xdr:nvSpPr>
      <xdr:spPr>
        <a:xfrm>
          <a:off x="11291455" y="6385213"/>
          <a:ext cx="606136" cy="762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3200" b="1">
              <a:latin typeface="Arial" panose="020B0604020202020204" pitchFamily="34" charset="0"/>
              <a:cs typeface="Arial" panose="020B0604020202020204" pitchFamily="34" charset="0"/>
            </a:rPr>
            <a:t>4</a:t>
          </a:r>
        </a:p>
      </xdr:txBody>
    </xdr:sp>
    <xdr:clientData/>
  </xdr:twoCellAnchor>
  <xdr:twoCellAnchor>
    <xdr:from>
      <xdr:col>0</xdr:col>
      <xdr:colOff>351847</xdr:colOff>
      <xdr:row>5</xdr:row>
      <xdr:rowOff>121202</xdr:rowOff>
    </xdr:from>
    <xdr:to>
      <xdr:col>36</xdr:col>
      <xdr:colOff>44670</xdr:colOff>
      <xdr:row>63</xdr:row>
      <xdr:rowOff>110514</xdr:rowOff>
    </xdr:to>
    <xdr:grpSp>
      <xdr:nvGrpSpPr>
        <xdr:cNvPr id="13" name="Группа 12"/>
        <xdr:cNvGrpSpPr/>
      </xdr:nvGrpSpPr>
      <xdr:grpSpPr>
        <a:xfrm>
          <a:off x="351847" y="914952"/>
          <a:ext cx="21409823" cy="9196812"/>
          <a:chOff x="662011" y="343186"/>
          <a:chExt cx="21389579" cy="15408562"/>
        </a:xfrm>
      </xdr:grpSpPr>
      <xdr:sp macro="" textlink="">
        <xdr:nvSpPr>
          <xdr:cNvPr id="3" name="Прямоугольник 2"/>
          <xdr:cNvSpPr/>
        </xdr:nvSpPr>
        <xdr:spPr>
          <a:xfrm>
            <a:off x="662011" y="2618692"/>
            <a:ext cx="17183346" cy="12737913"/>
          </a:xfrm>
          <a:prstGeom prst="rect">
            <a:avLst/>
          </a:prstGeom>
          <a:solidFill>
            <a:schemeClr val="bg1"/>
          </a:solidFill>
          <a:ln w="57150">
            <a:solidFill>
              <a:srgbClr val="FFBB44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[0]!TextBox17_Щелчок" textlink="">
        <xdr:nvSpPr>
          <xdr:cNvPr id="18" name="TextBox 17">
            <a:hlinkClick xmlns:r="http://schemas.openxmlformats.org/officeDocument/2006/relationships" r:id="rId2"/>
          </xdr:cNvPr>
          <xdr:cNvSpPr txBox="1"/>
        </xdr:nvSpPr>
        <xdr:spPr>
          <a:xfrm>
            <a:off x="10879224" y="3839490"/>
            <a:ext cx="6344916" cy="1932262"/>
          </a:xfrm>
          <a:prstGeom prst="roundRect">
            <a:avLst>
              <a:gd name="adj" fmla="val 50000"/>
            </a:avLst>
          </a:prstGeom>
          <a:solidFill>
            <a:srgbClr val="FFBB44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ru-RU" sz="4000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  </a:t>
            </a:r>
            <a:r>
              <a:rPr lang="en-US" sz="4000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	</a:t>
            </a:r>
            <a:r>
              <a:rPr lang="ru-RU" sz="36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Ростовская</a:t>
            </a:r>
            <a:r>
              <a:rPr lang="ru-RU" sz="36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область</a:t>
            </a:r>
            <a:r>
              <a:rPr lang="ru-RU" sz="4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      </a:t>
            </a:r>
            <a:endParaRPr lang="ru-RU" sz="24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[0]!TextBox17_Щелчок" textlink="">
        <xdr:nvSpPr>
          <xdr:cNvPr id="8" name="TextBox 7">
            <a:hlinkClick xmlns:r="http://schemas.openxmlformats.org/officeDocument/2006/relationships" r:id="rId3"/>
          </xdr:cNvPr>
          <xdr:cNvSpPr txBox="1"/>
        </xdr:nvSpPr>
        <xdr:spPr>
          <a:xfrm>
            <a:off x="10888392" y="6895127"/>
            <a:ext cx="6344395" cy="1933987"/>
          </a:xfrm>
          <a:prstGeom prst="roundRect">
            <a:avLst>
              <a:gd name="adj" fmla="val 50000"/>
            </a:avLst>
          </a:prstGeom>
          <a:solidFill>
            <a:srgbClr val="FFBB44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ru-RU" sz="3600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  </a:t>
            </a:r>
            <a:r>
              <a:rPr lang="en-US" sz="3600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 </a:t>
            </a:r>
            <a:r>
              <a:rPr lang="ru-RU" sz="36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Муниципалитеты</a:t>
            </a:r>
          </a:p>
        </xdr:txBody>
      </xdr:sp>
      <xdr:sp macro="[0]!TextBox17_Щелчок" textlink="">
        <xdr:nvSpPr>
          <xdr:cNvPr id="10" name="TextBox 9">
            <a:hlinkClick xmlns:r="http://schemas.openxmlformats.org/officeDocument/2006/relationships" r:id="rId4"/>
          </xdr:cNvPr>
          <xdr:cNvSpPr txBox="1"/>
        </xdr:nvSpPr>
        <xdr:spPr>
          <a:xfrm>
            <a:off x="10864140" y="9739067"/>
            <a:ext cx="6344395" cy="1933987"/>
          </a:xfrm>
          <a:prstGeom prst="roundRect">
            <a:avLst>
              <a:gd name="adj" fmla="val 50000"/>
            </a:avLst>
          </a:prstGeom>
          <a:solidFill>
            <a:srgbClr val="FFBB44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ru-RU" sz="4800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  </a:t>
            </a:r>
            <a:r>
              <a:rPr lang="ru-RU" sz="36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Обеспеченность</a:t>
            </a:r>
            <a:endParaRPr lang="ru-RU" sz="4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[0]!TextBox17_Щелчок" textlink="">
        <xdr:nvSpPr>
          <xdr:cNvPr id="12" name="TextBox 11">
            <a:hlinkClick xmlns:r="http://schemas.openxmlformats.org/officeDocument/2006/relationships" r:id="rId5"/>
          </xdr:cNvPr>
          <xdr:cNvSpPr txBox="1"/>
        </xdr:nvSpPr>
        <xdr:spPr>
          <a:xfrm>
            <a:off x="10835087" y="12493914"/>
            <a:ext cx="6344395" cy="1933987"/>
          </a:xfrm>
          <a:prstGeom prst="roundRect">
            <a:avLst>
              <a:gd name="adj" fmla="val 50000"/>
            </a:avLst>
          </a:prstGeom>
          <a:solidFill>
            <a:srgbClr val="FFBB44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ru-RU" sz="36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  Рейтинги МО</a:t>
            </a:r>
          </a:p>
        </xdr:txBody>
      </xdr:sp>
      <xdr:sp macro="" textlink="">
        <xdr:nvSpPr>
          <xdr:cNvPr id="15" name="Прямоугольник: скругленные углы 58">
            <a:extLst>
              <a:ext uri="{FF2B5EF4-FFF2-40B4-BE49-F238E27FC236}">
                <a16:creationId xmlns:a16="http://schemas.microsoft.com/office/drawing/2014/main" id="{00000000-0008-0000-0400-00003B000000}"/>
              </a:ext>
            </a:extLst>
          </xdr:cNvPr>
          <xdr:cNvSpPr/>
        </xdr:nvSpPr>
        <xdr:spPr>
          <a:xfrm>
            <a:off x="680957" y="343186"/>
            <a:ext cx="21370633" cy="1467283"/>
          </a:xfrm>
          <a:prstGeom prst="roundRect">
            <a:avLst>
              <a:gd name="adj" fmla="val 50000"/>
            </a:avLst>
          </a:prstGeom>
          <a:solidFill>
            <a:srgbClr val="FFCC88"/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ru-RU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</xdr:txBody>
      </xdr:sp>
      <xdr:sp macro="" textlink="">
        <xdr:nvSpPr>
          <xdr:cNvPr id="21" name="Прямоугольник 20">
            <a:extLst>
              <a:ext uri="{FF2B5EF4-FFF2-40B4-BE49-F238E27FC236}">
                <a16:creationId xmlns:a16="http://schemas.microsoft.com/office/drawing/2014/main" id="{00000000-0008-0000-0400-00003E000000}"/>
              </a:ext>
            </a:extLst>
          </xdr:cNvPr>
          <xdr:cNvSpPr/>
        </xdr:nvSpPr>
        <xdr:spPr>
          <a:xfrm>
            <a:off x="1358514" y="370151"/>
            <a:ext cx="20663201" cy="1387670"/>
          </a:xfrm>
          <a:prstGeom prst="rect">
            <a:avLst/>
          </a:prstGeom>
          <a:ln>
            <a:noFill/>
          </a:ln>
        </xdr:spPr>
        <xdr:txBody>
          <a:bodyPr wrap="square" anchor="ctr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ru-RU" sz="24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Доступность финансовых услуг на территории Ростовской области</a:t>
            </a:r>
          </a:p>
        </xdr:txBody>
      </xdr:sp>
      <xdr:sp macro="" textlink="">
        <xdr:nvSpPr>
          <xdr:cNvPr id="23" name="Овал 22">
            <a:extLst>
              <a:ext uri="{FF2B5EF4-FFF2-40B4-BE49-F238E27FC236}">
                <a16:creationId xmlns:a16="http://schemas.microsoft.com/office/drawing/2014/main" id="{00000000-0008-0000-0400-00003D000000}"/>
              </a:ext>
            </a:extLst>
          </xdr:cNvPr>
          <xdr:cNvSpPr/>
        </xdr:nvSpPr>
        <xdr:spPr>
          <a:xfrm>
            <a:off x="10648948" y="6882252"/>
            <a:ext cx="1440000" cy="1905564"/>
          </a:xfrm>
          <a:prstGeom prst="ellipse">
            <a:avLst/>
          </a:prstGeom>
          <a:solidFill>
            <a:sysClr val="window" lastClr="FFFFFF"/>
          </a:solidFill>
          <a:ln w="28575" cap="flat" cmpd="sng" algn="ctr">
            <a:solidFill>
              <a:sysClr val="windowText" lastClr="000000">
                <a:lumMod val="50000"/>
                <a:lumOff val="50000"/>
              </a:sysClr>
            </a:solidFill>
            <a:prstDash val="solid"/>
            <a:miter lim="800000"/>
          </a:ln>
          <a:effectLst/>
        </xdr:spPr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ru-RU" sz="32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2</a:t>
            </a:r>
          </a:p>
        </xdr:txBody>
      </xdr:sp>
      <xdr:sp macro="" textlink="">
        <xdr:nvSpPr>
          <xdr:cNvPr id="22" name="Овал 21">
            <a:extLst>
              <a:ext uri="{FF2B5EF4-FFF2-40B4-BE49-F238E27FC236}">
                <a16:creationId xmlns:a16="http://schemas.microsoft.com/office/drawing/2014/main" id="{00000000-0008-0000-0400-00003D000000}"/>
              </a:ext>
            </a:extLst>
          </xdr:cNvPr>
          <xdr:cNvSpPr/>
        </xdr:nvSpPr>
        <xdr:spPr>
          <a:xfrm>
            <a:off x="10631631" y="3853829"/>
            <a:ext cx="1439138" cy="1905564"/>
          </a:xfrm>
          <a:prstGeom prst="ellipse">
            <a:avLst/>
          </a:prstGeom>
          <a:solidFill>
            <a:sysClr val="window" lastClr="FFFFFF"/>
          </a:solidFill>
          <a:ln w="28575" cap="flat" cmpd="sng" algn="ctr">
            <a:solidFill>
              <a:sysClr val="windowText" lastClr="000000">
                <a:lumMod val="50000"/>
                <a:lumOff val="50000"/>
              </a:sysClr>
            </a:solidFill>
            <a:prstDash val="solid"/>
            <a:miter lim="800000"/>
          </a:ln>
          <a:effectLst/>
        </xdr:spPr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ru-RU" sz="32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1</a:t>
            </a:r>
          </a:p>
        </xdr:txBody>
      </xdr:sp>
      <xdr:sp macro="" textlink="">
        <xdr:nvSpPr>
          <xdr:cNvPr id="24" name="Овал 23">
            <a:extLst>
              <a:ext uri="{FF2B5EF4-FFF2-40B4-BE49-F238E27FC236}">
                <a16:creationId xmlns:a16="http://schemas.microsoft.com/office/drawing/2014/main" id="{00000000-0008-0000-0400-00003D000000}"/>
              </a:ext>
            </a:extLst>
          </xdr:cNvPr>
          <xdr:cNvSpPr/>
        </xdr:nvSpPr>
        <xdr:spPr>
          <a:xfrm>
            <a:off x="10689689" y="12509723"/>
            <a:ext cx="1440000" cy="1905564"/>
          </a:xfrm>
          <a:prstGeom prst="ellipse">
            <a:avLst/>
          </a:prstGeom>
          <a:solidFill>
            <a:sysClr val="window" lastClr="FFFFFF"/>
          </a:solidFill>
          <a:ln w="28575" cap="flat" cmpd="sng" algn="ctr">
            <a:solidFill>
              <a:sysClr val="windowText" lastClr="000000">
                <a:lumMod val="50000"/>
                <a:lumOff val="50000"/>
              </a:sysClr>
            </a:solidFill>
            <a:prstDash val="solid"/>
            <a:miter lim="800000"/>
          </a:ln>
          <a:effectLst/>
        </xdr:spPr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ru-RU" sz="32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4</a:t>
            </a:r>
          </a:p>
        </xdr:txBody>
      </xdr:sp>
      <xdr:sp macro="" textlink="">
        <xdr:nvSpPr>
          <xdr:cNvPr id="25" name="Овал 24">
            <a:extLst>
              <a:ext uri="{FF2B5EF4-FFF2-40B4-BE49-F238E27FC236}">
                <a16:creationId xmlns:a16="http://schemas.microsoft.com/office/drawing/2014/main" id="{00000000-0008-0000-0400-00003D000000}"/>
              </a:ext>
            </a:extLst>
          </xdr:cNvPr>
          <xdr:cNvSpPr/>
        </xdr:nvSpPr>
        <xdr:spPr>
          <a:xfrm>
            <a:off x="10700354" y="9751348"/>
            <a:ext cx="1440000" cy="1905564"/>
          </a:xfrm>
          <a:prstGeom prst="ellipse">
            <a:avLst/>
          </a:prstGeom>
          <a:solidFill>
            <a:sysClr val="window" lastClr="FFFFFF"/>
          </a:solidFill>
          <a:ln w="28575" cap="flat" cmpd="sng" algn="ctr">
            <a:solidFill>
              <a:sysClr val="windowText" lastClr="000000">
                <a:lumMod val="50000"/>
                <a:lumOff val="50000"/>
              </a:sysClr>
            </a:solidFill>
            <a:prstDash val="solid"/>
            <a:miter lim="800000"/>
          </a:ln>
          <a:effectLst/>
        </xdr:spPr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ru-RU" sz="32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3</a:t>
            </a:r>
          </a:p>
        </xdr:txBody>
      </xdr:sp>
      <xdr:grpSp>
        <xdr:nvGrpSpPr>
          <xdr:cNvPr id="4" name="Группа 3"/>
          <xdr:cNvGrpSpPr/>
        </xdr:nvGrpSpPr>
        <xdr:grpSpPr>
          <a:xfrm>
            <a:off x="18329129" y="2403340"/>
            <a:ext cx="3615865" cy="13348408"/>
            <a:chOff x="18881023" y="2229449"/>
            <a:chExt cx="3693348" cy="15142653"/>
          </a:xfrm>
        </xdr:grpSpPr>
        <xdr:sp macro="" textlink="">
          <xdr:nvSpPr>
            <xdr:cNvPr id="6" name="TextBox 5"/>
            <xdr:cNvSpPr txBox="1"/>
          </xdr:nvSpPr>
          <xdr:spPr>
            <a:xfrm>
              <a:off x="18881024" y="2229449"/>
              <a:ext cx="3677143" cy="1441134"/>
            </a:xfrm>
            <a:prstGeom prst="roundRect">
              <a:avLst/>
            </a:prstGeom>
            <a:solidFill>
              <a:srgbClr val="FFBB44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lang="ru-RU" sz="1800" b="1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Статистика национальной платежной системы </a:t>
              </a:r>
            </a:p>
          </xdr:txBody>
        </xdr:sp>
        <xdr:pic>
          <xdr:nvPicPr>
            <xdr:cNvPr id="31" name="Рисунок 30"/>
            <xdr:cNvPicPr>
              <a:picLocks noChangeAspect="1"/>
            </xdr:cNvPicPr>
          </xdr:nvPicPr>
          <xdr:blipFill>
            <a:blip xmlns:r="http://schemas.openxmlformats.org/officeDocument/2006/relationships" r:embed="rId6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9792826" y="8985346"/>
              <a:ext cx="1838571" cy="2845936"/>
            </a:xfrm>
            <a:prstGeom prst="rect">
              <a:avLst/>
            </a:prstGeom>
          </xdr:spPr>
        </xdr:pic>
        <xdr:sp macro="" textlink="">
          <xdr:nvSpPr>
            <xdr:cNvPr id="32" name="TextBox 31"/>
            <xdr:cNvSpPr txBox="1"/>
          </xdr:nvSpPr>
          <xdr:spPr>
            <a:xfrm>
              <a:off x="18881023" y="7255677"/>
              <a:ext cx="3677143" cy="1441134"/>
            </a:xfrm>
            <a:prstGeom prst="roundRect">
              <a:avLst/>
            </a:prstGeom>
            <a:solidFill>
              <a:srgbClr val="FFBB44"/>
            </a:solidFill>
            <a:ln w="9525" cmpd="sng">
              <a:noFill/>
            </a:ln>
            <a:effectLst/>
          </xdr:spPr>
          <xdr:txBody>
            <a:bodyPr vertOverflow="clip" horzOverflow="clip" wrap="square" rtlCol="0" anchor="ctr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ru-RU" sz="1800" b="1" i="0" u="none" strike="noStrike" kern="0" cap="none" spc="0" normalizeH="0" baseline="0" noProof="0" smtClean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СБП: основные показатели</a:t>
              </a:r>
            </a:p>
          </xdr:txBody>
        </xdr:sp>
        <xdr:pic>
          <xdr:nvPicPr>
            <xdr:cNvPr id="33" name="Рисунок 32"/>
            <xdr:cNvPicPr>
              <a:picLocks noChangeAspect="1"/>
            </xdr:cNvPicPr>
          </xdr:nvPicPr>
          <xdr:blipFill>
            <a:blip xmlns:r="http://schemas.openxmlformats.org/officeDocument/2006/relationships" r:embed="rId7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9882015" y="14136193"/>
              <a:ext cx="1838571" cy="3235909"/>
            </a:xfrm>
            <a:prstGeom prst="rect">
              <a:avLst/>
            </a:prstGeom>
          </xdr:spPr>
        </xdr:pic>
        <xdr:pic>
          <xdr:nvPicPr>
            <xdr:cNvPr id="29" name="Рисунок 28"/>
            <xdr:cNvPicPr>
              <a:picLocks noChangeAspect="1"/>
            </xdr:cNvPicPr>
          </xdr:nvPicPr>
          <xdr:blipFill>
            <a:blip xmlns:r="http://schemas.openxmlformats.org/officeDocument/2006/relationships" r:embed="rId8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9808290" y="3962632"/>
              <a:ext cx="1838571" cy="2981075"/>
            </a:xfrm>
            <a:prstGeom prst="rect">
              <a:avLst/>
            </a:prstGeom>
          </xdr:spPr>
        </xdr:pic>
        <xdr:sp macro="" textlink="">
          <xdr:nvSpPr>
            <xdr:cNvPr id="30" name="TextBox 29"/>
            <xdr:cNvSpPr txBox="1"/>
          </xdr:nvSpPr>
          <xdr:spPr>
            <a:xfrm>
              <a:off x="18897228" y="12192226"/>
              <a:ext cx="3677143" cy="1887563"/>
            </a:xfrm>
            <a:prstGeom prst="roundRect">
              <a:avLst/>
            </a:prstGeom>
            <a:solidFill>
              <a:srgbClr val="FFBB44"/>
            </a:solidFill>
            <a:ln w="9525" cmpd="sng">
              <a:noFill/>
            </a:ln>
            <a:effectLst/>
          </xdr:spPr>
          <xdr:txBody>
            <a:bodyPr vertOverflow="clip" horzOverflow="clip" wrap="square" rtlCol="0" anchor="ctr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ru-RU" sz="1800" b="1" i="0" u="none" strike="noStrike" kern="0" cap="none" spc="0" normalizeH="0" baseline="0" noProof="0" smtClean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Сервисы и программы лояльности на картах </a:t>
              </a:r>
              <a:br>
                <a:rPr kumimoji="0" lang="ru-RU" sz="1800" b="1" i="0" u="none" strike="noStrike" kern="0" cap="none" spc="0" normalizeH="0" baseline="0" noProof="0" smtClean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</a:br>
              <a:r>
                <a:rPr kumimoji="0" lang="ru-RU" sz="1800" b="1" i="0" u="none" strike="noStrike" kern="0" cap="none" spc="0" normalizeH="0" baseline="0" noProof="0" smtClean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ПС "Мир"</a:t>
              </a:r>
            </a:p>
          </xdr:txBody>
        </xdr:sp>
      </xdr:grpSp>
    </xdr:grpSp>
    <xdr:clientData/>
  </xdr:twoCellAnchor>
  <xdr:twoCellAnchor editAs="oneCell">
    <xdr:from>
      <xdr:col>0</xdr:col>
      <xdr:colOff>396875</xdr:colOff>
      <xdr:row>14</xdr:row>
      <xdr:rowOff>111125</xdr:rowOff>
    </xdr:from>
    <xdr:to>
      <xdr:col>17</xdr:col>
      <xdr:colOff>0</xdr:colOff>
      <xdr:row>61</xdr:row>
      <xdr:rowOff>111125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875" y="2333625"/>
          <a:ext cx="9858375" cy="74612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45</xdr:col>
      <xdr:colOff>95252</xdr:colOff>
      <xdr:row>63</xdr:row>
      <xdr:rowOff>127000</xdr:rowOff>
    </xdr:to>
    <xdr:grpSp>
      <xdr:nvGrpSpPr>
        <xdr:cNvPr id="5" name="Группа 4"/>
        <xdr:cNvGrpSpPr/>
      </xdr:nvGrpSpPr>
      <xdr:grpSpPr>
        <a:xfrm>
          <a:off x="0" y="0"/>
          <a:ext cx="30324594" cy="11790947"/>
          <a:chOff x="64629" y="-708097"/>
          <a:chExt cx="25178468" cy="9914665"/>
        </a:xfrm>
      </xdr:grpSpPr>
      <xdr:sp macro="" textlink="">
        <xdr:nvSpPr>
          <xdr:cNvPr id="2" name="Прямоугольник 1"/>
          <xdr:cNvSpPr/>
        </xdr:nvSpPr>
        <xdr:spPr>
          <a:xfrm>
            <a:off x="64629" y="-708097"/>
            <a:ext cx="17615776" cy="9914665"/>
          </a:xfrm>
          <a:prstGeom prst="rect">
            <a:avLst/>
          </a:prstGeom>
          <a:solidFill>
            <a:sysClr val="window" lastClr="FFFFFF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5" name="Прямоугольник: скругленные углы 58">
            <a:extLst>
              <a:ext uri="{FF2B5EF4-FFF2-40B4-BE49-F238E27FC236}">
                <a16:creationId xmlns:a16="http://schemas.microsoft.com/office/drawing/2014/main" id="{00000000-0008-0000-0400-00003B000000}"/>
              </a:ext>
            </a:extLst>
          </xdr:cNvPr>
          <xdr:cNvSpPr/>
        </xdr:nvSpPr>
        <xdr:spPr>
          <a:xfrm>
            <a:off x="451078" y="141620"/>
            <a:ext cx="17192328" cy="889011"/>
          </a:xfrm>
          <a:prstGeom prst="roundRect">
            <a:avLst>
              <a:gd name="adj" fmla="val 50000"/>
            </a:avLst>
          </a:prstGeom>
          <a:solidFill>
            <a:srgbClr val="FFCC88"/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ru-RU" sz="1100" b="0" i="0" u="none" strike="noStrike" kern="0" cap="none" spc="0" normalizeH="0" baseline="0" noProof="0">
                <a:ln>
                  <a:noFill/>
                </a:ln>
                <a:solidFill>
                  <a:sysClr val="window" lastClr="FFFFFF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	</a:t>
            </a:r>
          </a:p>
        </xdr:txBody>
      </xdr:sp>
      <xdr:sp macro="" textlink="">
        <xdr:nvSpPr>
          <xdr:cNvPr id="18" name="Прямоугольник 17">
            <a:extLst>
              <a:ext uri="{FF2B5EF4-FFF2-40B4-BE49-F238E27FC236}">
                <a16:creationId xmlns:a16="http://schemas.microsoft.com/office/drawing/2014/main" id="{00000000-0008-0000-0400-00003E000000}"/>
              </a:ext>
            </a:extLst>
          </xdr:cNvPr>
          <xdr:cNvSpPr/>
        </xdr:nvSpPr>
        <xdr:spPr>
          <a:xfrm>
            <a:off x="1243706" y="141620"/>
            <a:ext cx="16413154" cy="849718"/>
          </a:xfrm>
          <a:prstGeom prst="rect">
            <a:avLst/>
          </a:prstGeom>
        </xdr:spPr>
        <xdr:txBody>
          <a:bodyPr wrap="square" anchor="ctr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ru-RU" sz="24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Ростовская область (в разрезе муниципалитетов)</a:t>
            </a:r>
          </a:p>
        </xdr:txBody>
      </xdr:sp>
      <xdr:sp macro="" textlink="">
        <xdr:nvSpPr>
          <xdr:cNvPr id="14" name="Прямоугольник 13"/>
          <xdr:cNvSpPr/>
        </xdr:nvSpPr>
        <xdr:spPr>
          <a:xfrm>
            <a:off x="383268" y="1197332"/>
            <a:ext cx="17269785" cy="7916576"/>
          </a:xfrm>
          <a:prstGeom prst="rect">
            <a:avLst/>
          </a:prstGeom>
          <a:noFill/>
          <a:ln w="57150">
            <a:solidFill>
              <a:srgbClr val="FFBB44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16" name="Показатель"/>
              <xdr:cNvGraphicFramePr>
                <a:graphicFrameLocks/>
              </xdr:cNvGraphicFramePr>
            </xdr:nvGraphicFramePr>
            <xdr:xfrm>
              <a:off x="17765769" y="3983689"/>
              <a:ext cx="7477328" cy="4413519"/>
            </xdr:xfrm>
            <a:graphic>
              <a:graphicData uri="http://schemas.microsoft.com/office/drawing/2010/slicer">
                <sle:slicer xmlns:sle="http://schemas.microsoft.com/office/drawing/2010/slicer" name="Показатель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21319005" y="5579674"/>
                <a:ext cx="9005589" cy="5248747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ru-RU" sz="1100"/>
  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  </a:r>
              </a:p>
            </xdr:txBody>
          </xdr:sp>
        </mc:Fallback>
      </mc:AlternateContent>
    </xdr:grpSp>
    <xdr:clientData/>
  </xdr:twoCellAnchor>
  <xdr:twoCellAnchor>
    <xdr:from>
      <xdr:col>33</xdr:col>
      <xdr:colOff>523876</xdr:colOff>
      <xdr:row>22</xdr:row>
      <xdr:rowOff>29925</xdr:rowOff>
    </xdr:from>
    <xdr:to>
      <xdr:col>45</xdr:col>
      <xdr:colOff>31750</xdr:colOff>
      <xdr:row>24</xdr:row>
      <xdr:rowOff>151067</xdr:rowOff>
    </xdr:to>
    <xdr:sp macro="" textlink="">
      <xdr:nvSpPr>
        <xdr:cNvPr id="21" name="TextBox 20">
          <a:hlinkClick xmlns:r="http://schemas.openxmlformats.org/officeDocument/2006/relationships" r:id="rId1" tooltip="Описание отдельных показателей приведено в разделе &quot;Глоссарий&quot;"/>
        </xdr:cNvPr>
        <xdr:cNvSpPr txBox="1"/>
      </xdr:nvSpPr>
      <xdr:spPr>
        <a:xfrm>
          <a:off x="21288376" y="4570175"/>
          <a:ext cx="8747124" cy="4386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2400">
              <a:latin typeface="Arial" panose="020B0604020202020204" pitchFamily="34" charset="0"/>
              <a:cs typeface="Arial" panose="020B0604020202020204" pitchFamily="34" charset="0"/>
            </a:rPr>
            <a:t>Выбо</a:t>
          </a:r>
          <a:r>
            <a:rPr lang="ru-RU" sz="2400" baseline="0">
              <a:latin typeface="Arial" panose="020B0604020202020204" pitchFamily="34" charset="0"/>
              <a:cs typeface="Arial" panose="020B0604020202020204" pitchFamily="34" charset="0"/>
            </a:rPr>
            <a:t>р показателя (единственный выбор)</a:t>
          </a:r>
          <a:endParaRPr lang="ru-RU" sz="2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449035</xdr:colOff>
      <xdr:row>6</xdr:row>
      <xdr:rowOff>40821</xdr:rowOff>
    </xdr:from>
    <xdr:to>
      <xdr:col>27</xdr:col>
      <xdr:colOff>476250</xdr:colOff>
      <xdr:row>10</xdr:row>
      <xdr:rowOff>40821</xdr:rowOff>
    </xdr:to>
    <xdr:sp macro="" textlink="">
      <xdr:nvSpPr>
        <xdr:cNvPr id="3" name="Скругленный прямоугольник 2">
          <a:hlinkClick xmlns:r="http://schemas.openxmlformats.org/officeDocument/2006/relationships" r:id="rId1" tooltip="Описание отдельных показателей приведено в разделе &quot;Глоссарий&quot;"/>
        </xdr:cNvPr>
        <xdr:cNvSpPr/>
      </xdr:nvSpPr>
      <xdr:spPr>
        <a:xfrm>
          <a:off x="4671785" y="993321"/>
          <a:ext cx="12092215" cy="635000"/>
        </a:xfrm>
        <a:prstGeom prst="round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28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78922</xdr:colOff>
      <xdr:row>0</xdr:row>
      <xdr:rowOff>0</xdr:rowOff>
    </xdr:from>
    <xdr:to>
      <xdr:col>3</xdr:col>
      <xdr:colOff>994683</xdr:colOff>
      <xdr:row>5</xdr:row>
      <xdr:rowOff>60277</xdr:rowOff>
    </xdr:to>
    <xdr:pic>
      <xdr:nvPicPr>
        <xdr:cNvPr id="17" name="Рисунок 16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7274" t="14121" r="73986" b="74071"/>
        <a:stretch/>
      </xdr:blipFill>
      <xdr:spPr>
        <a:xfrm>
          <a:off x="78922" y="0"/>
          <a:ext cx="2714172" cy="876706"/>
        </a:xfrm>
        <a:prstGeom prst="rect">
          <a:avLst/>
        </a:prstGeom>
      </xdr:spPr>
    </xdr:pic>
    <xdr:clientData/>
  </xdr:twoCellAnchor>
  <xdr:twoCellAnchor>
    <xdr:from>
      <xdr:col>35</xdr:col>
      <xdr:colOff>460372</xdr:colOff>
      <xdr:row>2</xdr:row>
      <xdr:rowOff>158748</xdr:rowOff>
    </xdr:from>
    <xdr:to>
      <xdr:col>39</xdr:col>
      <xdr:colOff>603247</xdr:colOff>
      <xdr:row>10</xdr:row>
      <xdr:rowOff>91697</xdr:rowOff>
    </xdr:to>
    <xdr:grpSp>
      <xdr:nvGrpSpPr>
        <xdr:cNvPr id="12" name="Группа 11"/>
        <xdr:cNvGrpSpPr/>
      </xdr:nvGrpSpPr>
      <xdr:grpSpPr>
        <a:xfrm>
          <a:off x="22668661" y="492959"/>
          <a:ext cx="2549191" cy="1269791"/>
          <a:chOff x="20748622" y="730248"/>
          <a:chExt cx="2555875" cy="1202949"/>
        </a:xfrm>
      </xdr:grpSpPr>
      <xdr:sp macro="" textlink="">
        <xdr:nvSpPr>
          <xdr:cNvPr id="25" name="Скругленный прямоугольник 24">
            <a:hlinkClick xmlns:r="http://schemas.openxmlformats.org/officeDocument/2006/relationships" r:id="rId3"/>
          </xdr:cNvPr>
          <xdr:cNvSpPr/>
        </xdr:nvSpPr>
        <xdr:spPr>
          <a:xfrm>
            <a:off x="20828001" y="783655"/>
            <a:ext cx="2190750" cy="1149542"/>
          </a:xfrm>
          <a:prstGeom prst="roundRect">
            <a:avLst>
              <a:gd name="adj" fmla="val 0"/>
            </a:avLst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ru-RU" sz="2400">
                <a:solidFill>
                  <a:sysClr val="windowText" lastClr="000000"/>
                </a:solidFill>
                <a:effectLst/>
                <a:latin typeface="Arial" pitchFamily="34" charset="0"/>
                <a:ea typeface="+mn-ea"/>
                <a:cs typeface="Arial" pitchFamily="34" charset="0"/>
              </a:rPr>
              <a:t>вернуться </a:t>
            </a:r>
            <a:br>
              <a:rPr lang="ru-RU" sz="2400">
                <a:solidFill>
                  <a:sysClr val="windowText" lastClr="000000"/>
                </a:solidFill>
                <a:effectLst/>
                <a:latin typeface="Arial" pitchFamily="34" charset="0"/>
                <a:ea typeface="+mn-ea"/>
                <a:cs typeface="Arial" pitchFamily="34" charset="0"/>
              </a:rPr>
            </a:br>
            <a:r>
              <a:rPr lang="ru-RU" sz="2400">
                <a:solidFill>
                  <a:sysClr val="windowText" lastClr="000000"/>
                </a:solidFill>
                <a:effectLst/>
                <a:latin typeface="Arial" pitchFamily="34" charset="0"/>
                <a:ea typeface="+mn-ea"/>
                <a:cs typeface="Arial" pitchFamily="34" charset="0"/>
              </a:rPr>
              <a:t>к оглавлению</a:t>
            </a:r>
            <a:endParaRPr lang="ru-RU" sz="2400">
              <a:solidFill>
                <a:sysClr val="windowText" lastClr="000000"/>
              </a:solidFill>
              <a:effectLst/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7" name="Развернутая стрелка 6"/>
          <xdr:cNvSpPr/>
        </xdr:nvSpPr>
        <xdr:spPr>
          <a:xfrm rot="16200000" flipV="1">
            <a:off x="21439184" y="39686"/>
            <a:ext cx="1174751" cy="2555875"/>
          </a:xfrm>
          <a:prstGeom prst="uturnArrow">
            <a:avLst>
              <a:gd name="adj1" fmla="val 10906"/>
              <a:gd name="adj2" fmla="val 12584"/>
              <a:gd name="adj3" fmla="val 30369"/>
              <a:gd name="adj4" fmla="val 45092"/>
              <a:gd name="adj5" fmla="val 100000"/>
            </a:avLst>
          </a:prstGeom>
          <a:solidFill>
            <a:srgbClr val="FFBB44"/>
          </a:solidFill>
          <a:ln w="12700" cap="sq" cmpd="sng">
            <a:solidFill>
              <a:srgbClr val="FFBB44"/>
            </a:solidFill>
            <a:round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>
              <a:solidFill>
                <a:schemeClr val="tx1"/>
              </a:solidFill>
            </a:endParaRPr>
          </a:p>
        </xdr:txBody>
      </xdr:sp>
    </xdr:grpSp>
    <xdr:clientData/>
  </xdr:twoCellAnchor>
  <xdr:twoCellAnchor>
    <xdr:from>
      <xdr:col>40</xdr:col>
      <xdr:colOff>358772</xdr:colOff>
      <xdr:row>9</xdr:row>
      <xdr:rowOff>104772</xdr:rowOff>
    </xdr:from>
    <xdr:to>
      <xdr:col>43</xdr:col>
      <xdr:colOff>380999</xdr:colOff>
      <xdr:row>18</xdr:row>
      <xdr:rowOff>37722</xdr:rowOff>
    </xdr:to>
    <xdr:grpSp>
      <xdr:nvGrpSpPr>
        <xdr:cNvPr id="27" name="Группа 26"/>
        <xdr:cNvGrpSpPr/>
      </xdr:nvGrpSpPr>
      <xdr:grpSpPr>
        <a:xfrm rot="10800000" flipV="1">
          <a:off x="25574956" y="1608719"/>
          <a:ext cx="3832227" cy="2305845"/>
          <a:chOff x="19472270" y="730247"/>
          <a:chExt cx="3832227" cy="1218825"/>
        </a:xfrm>
      </xdr:grpSpPr>
      <xdr:sp macro="" textlink="">
        <xdr:nvSpPr>
          <xdr:cNvPr id="28" name="Скругленный прямоугольник 27">
            <a:hlinkClick xmlns:r="http://schemas.openxmlformats.org/officeDocument/2006/relationships" r:id="rId4"/>
          </xdr:cNvPr>
          <xdr:cNvSpPr/>
        </xdr:nvSpPr>
        <xdr:spPr>
          <a:xfrm>
            <a:off x="19472270" y="799530"/>
            <a:ext cx="3609984" cy="1149542"/>
          </a:xfrm>
          <a:prstGeom prst="roundRect">
            <a:avLst>
              <a:gd name="adj" fmla="val 0"/>
            </a:avLst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ru-RU" sz="2400">
                <a:solidFill>
                  <a:sysClr val="windowText" lastClr="000000"/>
                </a:solidFill>
                <a:effectLst/>
                <a:latin typeface="Arial" pitchFamily="34" charset="0"/>
                <a:ea typeface="+mn-ea"/>
                <a:cs typeface="Arial" pitchFamily="34" charset="0"/>
              </a:rPr>
              <a:t>детальная информация по региону</a:t>
            </a:r>
            <a:endParaRPr lang="ru-RU" sz="2400">
              <a:solidFill>
                <a:sysClr val="windowText" lastClr="000000"/>
              </a:solidFill>
              <a:effectLst/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29" name="Развернутая стрелка 28"/>
          <xdr:cNvSpPr/>
        </xdr:nvSpPr>
        <xdr:spPr>
          <a:xfrm rot="16200000" flipV="1">
            <a:off x="20824820" y="-574679"/>
            <a:ext cx="1174751" cy="3784603"/>
          </a:xfrm>
          <a:prstGeom prst="uturnArrow">
            <a:avLst>
              <a:gd name="adj1" fmla="val 10906"/>
              <a:gd name="adj2" fmla="val 12584"/>
              <a:gd name="adj3" fmla="val 30369"/>
              <a:gd name="adj4" fmla="val 45092"/>
              <a:gd name="adj5" fmla="val 100000"/>
            </a:avLst>
          </a:prstGeom>
          <a:solidFill>
            <a:srgbClr val="FFBB44"/>
          </a:solidFill>
          <a:ln w="12700" cap="sq" cmpd="sng">
            <a:solidFill>
              <a:srgbClr val="FFBB44"/>
            </a:solidFill>
            <a:round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>
              <a:solidFill>
                <a:schemeClr val="tx1"/>
              </a:solidFill>
            </a:endParaRPr>
          </a:p>
        </xdr:txBody>
      </xdr:sp>
    </xdr:grpSp>
    <xdr:clientData/>
  </xdr:twoCellAnchor>
  <xdr:twoCellAnchor editAs="oneCell">
    <xdr:from>
      <xdr:col>34</xdr:col>
      <xdr:colOff>126999</xdr:colOff>
      <xdr:row>18</xdr:row>
      <xdr:rowOff>111125</xdr:rowOff>
    </xdr:from>
    <xdr:to>
      <xdr:col>39</xdr:col>
      <xdr:colOff>285750</xdr:colOff>
      <xdr:row>20</xdr:row>
      <xdr:rowOff>111125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6" name="Дата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Дата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748749" y="3873500"/>
              <a:ext cx="3175001" cy="4603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0</xdr:colOff>
      <xdr:row>18</xdr:row>
      <xdr:rowOff>47625</xdr:rowOff>
    </xdr:from>
    <xdr:to>
      <xdr:col>32</xdr:col>
      <xdr:colOff>762000</xdr:colOff>
      <xdr:row>62</xdr:row>
      <xdr:rowOff>47625</xdr:rowOff>
    </xdr:to>
    <xdr:graphicFrame macro="">
      <xdr:nvGraphicFramePr>
        <xdr:cNvPr id="22" name="Диаграмма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254000</xdr:colOff>
      <xdr:row>14</xdr:row>
      <xdr:rowOff>47625</xdr:rowOff>
    </xdr:from>
    <xdr:to>
      <xdr:col>22</xdr:col>
      <xdr:colOff>539750</xdr:colOff>
      <xdr:row>17</xdr:row>
      <xdr:rowOff>15875</xdr:rowOff>
    </xdr:to>
    <xdr:sp macro="" textlink="">
      <xdr:nvSpPr>
        <xdr:cNvPr id="4" name="Скругленный прямоугольник 3"/>
        <xdr:cNvSpPr/>
      </xdr:nvSpPr>
      <xdr:spPr>
        <a:xfrm>
          <a:off x="9302750" y="2270125"/>
          <a:ext cx="4508500" cy="444500"/>
        </a:xfrm>
        <a:prstGeom prst="round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</xdr:col>
      <xdr:colOff>126999</xdr:colOff>
      <xdr:row>15</xdr:row>
      <xdr:rowOff>95250</xdr:rowOff>
    </xdr:from>
    <xdr:to>
      <xdr:col>24</xdr:col>
      <xdr:colOff>254000</xdr:colOff>
      <xdr:row>17</xdr:row>
      <xdr:rowOff>285750</xdr:rowOff>
    </xdr:to>
    <xdr:sp macro="" textlink="'Сводная таблица для диаграмм'!$C$2">
      <xdr:nvSpPr>
        <xdr:cNvPr id="6" name="Скругленный прямоугольник 5"/>
        <xdr:cNvSpPr/>
      </xdr:nvSpPr>
      <xdr:spPr>
        <a:xfrm>
          <a:off x="4984749" y="2619375"/>
          <a:ext cx="10541001" cy="1127125"/>
        </a:xfrm>
        <a:prstGeom prst="round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B164B5BA-968C-431C-995A-36674C1B4638}" type="TxLink">
            <a:rPr lang="ru-RU" sz="240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Банкоматы, ед.</a:t>
          </a:fld>
          <a:endParaRPr lang="ru-RU" sz="72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329702</xdr:colOff>
      <xdr:row>5</xdr:row>
      <xdr:rowOff>145515</xdr:rowOff>
    </xdr:from>
    <xdr:to>
      <xdr:col>28</xdr:col>
      <xdr:colOff>367392</xdr:colOff>
      <xdr:row>11</xdr:row>
      <xdr:rowOff>104352</xdr:rowOff>
    </xdr:to>
    <xdr:sp macro="" textlink="">
      <xdr:nvSpPr>
        <xdr:cNvPr id="12" name="Прямоугольник: скругленные углы 58">
          <a:extLst>
            <a:ext uri="{FF2B5EF4-FFF2-40B4-BE49-F238E27FC236}">
              <a16:creationId xmlns:a16="http://schemas.microsoft.com/office/drawing/2014/main" id="{00000000-0008-0000-0400-00003B000000}"/>
            </a:ext>
          </a:extLst>
        </xdr:cNvPr>
        <xdr:cNvSpPr/>
      </xdr:nvSpPr>
      <xdr:spPr>
        <a:xfrm>
          <a:off x="329702" y="145515"/>
          <a:ext cx="16563565" cy="911337"/>
        </a:xfrm>
        <a:prstGeom prst="roundRect">
          <a:avLst>
            <a:gd name="adj" fmla="val 50000"/>
          </a:avLst>
        </a:prstGeom>
        <a:solidFill>
          <a:srgbClr val="FFCC88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ru-RU" sz="11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557893</xdr:colOff>
      <xdr:row>5</xdr:row>
      <xdr:rowOff>149679</xdr:rowOff>
    </xdr:from>
    <xdr:to>
      <xdr:col>28</xdr:col>
      <xdr:colOff>353786</xdr:colOff>
      <xdr:row>11</xdr:row>
      <xdr:rowOff>108856</xdr:rowOff>
    </xdr:to>
    <xdr:sp macro="" textlink="">
      <xdr:nvSpPr>
        <xdr:cNvPr id="13" name="Прямоугольник 12">
          <a:extLst>
            <a:ext uri="{FF2B5EF4-FFF2-40B4-BE49-F238E27FC236}">
              <a16:creationId xmlns:a16="http://schemas.microsoft.com/office/drawing/2014/main" id="{00000000-0008-0000-0400-00003E000000}"/>
            </a:ext>
          </a:extLst>
        </xdr:cNvPr>
        <xdr:cNvSpPr/>
      </xdr:nvSpPr>
      <xdr:spPr>
        <a:xfrm>
          <a:off x="1170214" y="149679"/>
          <a:ext cx="15947572" cy="938891"/>
        </a:xfrm>
        <a:prstGeom prst="rect">
          <a:avLst/>
        </a:prstGeom>
      </xdr:spPr>
      <xdr:txBody>
        <a:bodyPr wrap="square" anchor="ctr"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1pPr>
          <a:lvl2pPr marL="4572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2pPr>
          <a:lvl3pPr marL="9144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3pPr>
          <a:lvl4pPr marL="13716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4pPr>
          <a:lvl5pPr marL="18288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5pPr>
          <a:lvl6pPr marL="22860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6pPr>
          <a:lvl7pPr marL="27432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7pPr>
          <a:lvl8pPr marL="32004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8pPr>
          <a:lvl9pPr marL="36576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 panose="020F0502020204030204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2400" b="1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cs typeface="Arial" panose="020B0604020202020204" pitchFamily="34" charset="0"/>
            </a:rPr>
            <a:t>Ростовская область (в разрезе муниципалитетов)</a:t>
          </a:r>
        </a:p>
      </xdr:txBody>
    </xdr:sp>
    <xdr:clientData/>
  </xdr:twoCellAnchor>
  <xdr:twoCellAnchor editAs="oneCell">
    <xdr:from>
      <xdr:col>0</xdr:col>
      <xdr:colOff>130995</xdr:colOff>
      <xdr:row>16</xdr:row>
      <xdr:rowOff>31399</xdr:rowOff>
    </xdr:from>
    <xdr:to>
      <xdr:col>6</xdr:col>
      <xdr:colOff>206374</xdr:colOff>
      <xdr:row>60</xdr:row>
      <xdr:rowOff>61308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7" name="Муниципальное образование"/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Муниципальное образование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0995" y="3333399"/>
              <a:ext cx="3694879" cy="845872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29</xdr:col>
      <xdr:colOff>313153</xdr:colOff>
      <xdr:row>26</xdr:row>
      <xdr:rowOff>223595</xdr:rowOff>
    </xdr:from>
    <xdr:to>
      <xdr:col>43</xdr:col>
      <xdr:colOff>386423</xdr:colOff>
      <xdr:row>59</xdr:row>
      <xdr:rowOff>80720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1" name="Показатель 1"/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Показатель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025992" y="6487493"/>
              <a:ext cx="8661914" cy="53138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>
    <xdr:from>
      <xdr:col>10</xdr:col>
      <xdr:colOff>997684</xdr:colOff>
      <xdr:row>13</xdr:row>
      <xdr:rowOff>68015</xdr:rowOff>
    </xdr:from>
    <xdr:to>
      <xdr:col>15</xdr:col>
      <xdr:colOff>32291</xdr:colOff>
      <xdr:row>15</xdr:row>
      <xdr:rowOff>80720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2" name="Дата 1"/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Дата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1921" y="2166744"/>
              <a:ext cx="1407785" cy="90062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>
    <xdr:from>
      <xdr:col>6</xdr:col>
      <xdr:colOff>333374</xdr:colOff>
      <xdr:row>21</xdr:row>
      <xdr:rowOff>96865</xdr:rowOff>
    </xdr:from>
    <xdr:to>
      <xdr:col>29</xdr:col>
      <xdr:colOff>186836</xdr:colOff>
      <xdr:row>60</xdr:row>
      <xdr:rowOff>32288</xdr:rowOff>
    </xdr:to>
    <xdr:graphicFrame macro="">
      <xdr:nvGraphicFramePr>
        <xdr:cNvPr id="23" name="Диаграмма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126999</xdr:colOff>
      <xdr:row>11</xdr:row>
      <xdr:rowOff>95251</xdr:rowOff>
    </xdr:from>
    <xdr:to>
      <xdr:col>6</xdr:col>
      <xdr:colOff>206374</xdr:colOff>
      <xdr:row>16</xdr:row>
      <xdr:rowOff>31751</xdr:rowOff>
    </xdr:to>
    <xdr:sp macro="" textlink="">
      <xdr:nvSpPr>
        <xdr:cNvPr id="2" name="TextBox 1"/>
        <xdr:cNvSpPr txBox="1"/>
      </xdr:nvSpPr>
      <xdr:spPr>
        <a:xfrm>
          <a:off x="126999" y="1841501"/>
          <a:ext cx="3698875" cy="14922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2400" baseline="0">
              <a:latin typeface="Arial" panose="020B0604020202020204" pitchFamily="34" charset="0"/>
              <a:cs typeface="Arial" panose="020B0604020202020204" pitchFamily="34" charset="0"/>
            </a:rPr>
            <a:t>Муниципалитеты</a:t>
          </a:r>
          <a:br>
            <a:rPr lang="ru-RU" sz="2400" baseline="0"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ru-RU" sz="2400" baseline="0">
              <a:latin typeface="Arial" panose="020B0604020202020204" pitchFamily="34" charset="0"/>
              <a:cs typeface="Arial" panose="020B0604020202020204" pitchFamily="34" charset="0"/>
            </a:rPr>
            <a:t>(множественный выбор)</a:t>
          </a:r>
          <a:endParaRPr lang="ru-RU" sz="2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32</xdr:col>
      <xdr:colOff>156865</xdr:colOff>
      <xdr:row>22</xdr:row>
      <xdr:rowOff>64574</xdr:rowOff>
    </xdr:from>
    <xdr:to>
      <xdr:col>40</xdr:col>
      <xdr:colOff>16144</xdr:colOff>
      <xdr:row>26</xdr:row>
      <xdr:rowOff>13722</xdr:rowOff>
    </xdr:to>
    <xdr:sp macro="" textlink="">
      <xdr:nvSpPr>
        <xdr:cNvPr id="29" name="TextBox 28">
          <a:hlinkClick xmlns:r="http://schemas.openxmlformats.org/officeDocument/2006/relationships" r:id="rId2" tooltip="Описание отдельных показателей приведено в разделе &quot;Глоссарий&quot;"/>
        </xdr:cNvPr>
        <xdr:cNvSpPr txBox="1"/>
      </xdr:nvSpPr>
      <xdr:spPr>
        <a:xfrm>
          <a:off x="22710128" y="5166099"/>
          <a:ext cx="4767075" cy="111152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2800">
              <a:latin typeface="Arial" panose="020B0604020202020204" pitchFamily="34" charset="0"/>
              <a:cs typeface="Arial" panose="020B0604020202020204" pitchFamily="34" charset="0"/>
            </a:rPr>
            <a:t>Выбо</a:t>
          </a:r>
          <a:r>
            <a:rPr lang="ru-RU" sz="2800" baseline="0">
              <a:latin typeface="Arial" panose="020B0604020202020204" pitchFamily="34" charset="0"/>
              <a:cs typeface="Arial" panose="020B0604020202020204" pitchFamily="34" charset="0"/>
            </a:rPr>
            <a:t>р показателя </a:t>
          </a:r>
          <a:br>
            <a:rPr lang="ru-RU" sz="2800" baseline="0"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ru-RU" sz="2800" baseline="0">
              <a:latin typeface="Arial" panose="020B0604020202020204" pitchFamily="34" charset="0"/>
              <a:cs typeface="Arial" panose="020B0604020202020204" pitchFamily="34" charset="0"/>
            </a:rPr>
            <a:t>(единственный выбор)</a:t>
          </a:r>
          <a:endParaRPr lang="ru-RU" sz="28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20</xdr:col>
      <xdr:colOff>321860</xdr:colOff>
      <xdr:row>0</xdr:row>
      <xdr:rowOff>72571</xdr:rowOff>
    </xdr:from>
    <xdr:to>
      <xdr:col>25</xdr:col>
      <xdr:colOff>31749</xdr:colOff>
      <xdr:row>5</xdr:row>
      <xdr:rowOff>142875</xdr:rowOff>
    </xdr:to>
    <xdr:sp macro="" textlink="">
      <xdr:nvSpPr>
        <xdr:cNvPr id="3" name="Скругленный прямоугольник 2">
          <a:hlinkClick xmlns:r="http://schemas.openxmlformats.org/officeDocument/2006/relationships" r:id="rId2" tooltip="Описание показателя приведено в разделе &quot;Глоссарий&quot;"/>
        </xdr:cNvPr>
        <xdr:cNvSpPr/>
      </xdr:nvSpPr>
      <xdr:spPr>
        <a:xfrm>
          <a:off x="14117235" y="72571"/>
          <a:ext cx="3456389" cy="864054"/>
        </a:xfrm>
        <a:prstGeom prst="round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8</xdr:col>
      <xdr:colOff>302314</xdr:colOff>
      <xdr:row>13</xdr:row>
      <xdr:rowOff>116321</xdr:rowOff>
    </xdr:from>
    <xdr:to>
      <xdr:col>10</xdr:col>
      <xdr:colOff>193729</xdr:colOff>
      <xdr:row>19</xdr:row>
      <xdr:rowOff>15876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5661" y="2215050"/>
          <a:ext cx="2232305" cy="2030572"/>
        </a:xfrm>
        <a:prstGeom prst="rect">
          <a:avLst/>
        </a:prstGeom>
      </xdr:spPr>
    </xdr:pic>
    <xdr:clientData/>
  </xdr:twoCellAnchor>
  <xdr:twoCellAnchor editAs="oneCell">
    <xdr:from>
      <xdr:col>0</xdr:col>
      <xdr:colOff>42651</xdr:colOff>
      <xdr:row>0</xdr:row>
      <xdr:rowOff>42649</xdr:rowOff>
    </xdr:from>
    <xdr:to>
      <xdr:col>4</xdr:col>
      <xdr:colOff>311599</xdr:colOff>
      <xdr:row>5</xdr:row>
      <xdr:rowOff>137452</xdr:rowOff>
    </xdr:to>
    <xdr:pic>
      <xdr:nvPicPr>
        <xdr:cNvPr id="15" name="Рисунок 14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7274" t="14121" r="73986" b="74071"/>
        <a:stretch/>
      </xdr:blipFill>
      <xdr:spPr>
        <a:xfrm>
          <a:off x="42651" y="199030"/>
          <a:ext cx="2714172" cy="876706"/>
        </a:xfrm>
        <a:prstGeom prst="rect">
          <a:avLst/>
        </a:prstGeom>
      </xdr:spPr>
    </xdr:pic>
    <xdr:clientData/>
  </xdr:twoCellAnchor>
  <xdr:twoCellAnchor>
    <xdr:from>
      <xdr:col>9</xdr:col>
      <xdr:colOff>1088704</xdr:colOff>
      <xdr:row>5</xdr:row>
      <xdr:rowOff>136340</xdr:rowOff>
    </xdr:from>
    <xdr:to>
      <xdr:col>20</xdr:col>
      <xdr:colOff>629619</xdr:colOff>
      <xdr:row>11</xdr:row>
      <xdr:rowOff>93251</xdr:rowOff>
    </xdr:to>
    <xdr:sp macro="" textlink="">
      <xdr:nvSpPr>
        <xdr:cNvPr id="18" name="Скругленный прямоугольник 17">
          <a:hlinkClick xmlns:r="http://schemas.openxmlformats.org/officeDocument/2006/relationships" r:id="rId2" tooltip="Описание показателя приведено в разделе &quot;Глоссарий&quot;"/>
        </xdr:cNvPr>
        <xdr:cNvSpPr/>
      </xdr:nvSpPr>
      <xdr:spPr>
        <a:xfrm>
          <a:off x="6609975" y="943543"/>
          <a:ext cx="8048839" cy="925555"/>
        </a:xfrm>
        <a:prstGeom prst="round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29</xdr:col>
      <xdr:colOff>514727</xdr:colOff>
      <xdr:row>4</xdr:row>
      <xdr:rowOff>94980</xdr:rowOff>
    </xdr:from>
    <xdr:to>
      <xdr:col>34</xdr:col>
      <xdr:colOff>44127</xdr:colOff>
      <xdr:row>12</xdr:row>
      <xdr:rowOff>27929</xdr:rowOff>
    </xdr:to>
    <xdr:grpSp>
      <xdr:nvGrpSpPr>
        <xdr:cNvPr id="26" name="Группа 25"/>
        <xdr:cNvGrpSpPr/>
      </xdr:nvGrpSpPr>
      <xdr:grpSpPr>
        <a:xfrm>
          <a:off x="21227566" y="740743"/>
          <a:ext cx="2596773" cy="1224474"/>
          <a:chOff x="20748622" y="730248"/>
          <a:chExt cx="2555875" cy="1202949"/>
        </a:xfrm>
      </xdr:grpSpPr>
      <xdr:sp macro="" textlink="">
        <xdr:nvSpPr>
          <xdr:cNvPr id="27" name="Скругленный прямоугольник 26">
            <a:hlinkClick xmlns:r="http://schemas.openxmlformats.org/officeDocument/2006/relationships" r:id="rId5"/>
          </xdr:cNvPr>
          <xdr:cNvSpPr/>
        </xdr:nvSpPr>
        <xdr:spPr>
          <a:xfrm>
            <a:off x="20828001" y="783655"/>
            <a:ext cx="2190750" cy="1149542"/>
          </a:xfrm>
          <a:prstGeom prst="roundRect">
            <a:avLst>
              <a:gd name="adj" fmla="val 0"/>
            </a:avLst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ru-RU" sz="2400">
                <a:solidFill>
                  <a:sysClr val="windowText" lastClr="000000"/>
                </a:solidFill>
                <a:effectLst/>
                <a:latin typeface="Arial" pitchFamily="34" charset="0"/>
                <a:ea typeface="+mn-ea"/>
                <a:cs typeface="Arial" pitchFamily="34" charset="0"/>
              </a:rPr>
              <a:t>вернуться </a:t>
            </a:r>
            <a:br>
              <a:rPr lang="ru-RU" sz="2400">
                <a:solidFill>
                  <a:sysClr val="windowText" lastClr="000000"/>
                </a:solidFill>
                <a:effectLst/>
                <a:latin typeface="Arial" pitchFamily="34" charset="0"/>
                <a:ea typeface="+mn-ea"/>
                <a:cs typeface="Arial" pitchFamily="34" charset="0"/>
              </a:rPr>
            </a:br>
            <a:r>
              <a:rPr lang="ru-RU" sz="2400">
                <a:solidFill>
                  <a:sysClr val="windowText" lastClr="000000"/>
                </a:solidFill>
                <a:effectLst/>
                <a:latin typeface="Arial" pitchFamily="34" charset="0"/>
                <a:ea typeface="+mn-ea"/>
                <a:cs typeface="Arial" pitchFamily="34" charset="0"/>
              </a:rPr>
              <a:t>к оглавлению</a:t>
            </a:r>
            <a:endParaRPr lang="ru-RU" sz="2400">
              <a:solidFill>
                <a:sysClr val="windowText" lastClr="000000"/>
              </a:solidFill>
              <a:effectLst/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28" name="Развернутая стрелка 27"/>
          <xdr:cNvSpPr/>
        </xdr:nvSpPr>
        <xdr:spPr>
          <a:xfrm rot="16200000" flipV="1">
            <a:off x="21439184" y="39686"/>
            <a:ext cx="1174751" cy="2555875"/>
          </a:xfrm>
          <a:prstGeom prst="uturnArrow">
            <a:avLst>
              <a:gd name="adj1" fmla="val 10906"/>
              <a:gd name="adj2" fmla="val 12584"/>
              <a:gd name="adj3" fmla="val 30369"/>
              <a:gd name="adj4" fmla="val 45092"/>
              <a:gd name="adj5" fmla="val 100000"/>
            </a:avLst>
          </a:prstGeom>
          <a:solidFill>
            <a:srgbClr val="FFBB44"/>
          </a:solidFill>
          <a:ln w="12700" cap="sq" cmpd="sng">
            <a:solidFill>
              <a:srgbClr val="FFBB44"/>
            </a:solidFill>
            <a:round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>
              <a:solidFill>
                <a:schemeClr val="tx1"/>
              </a:solidFill>
            </a:endParaRPr>
          </a:p>
        </xdr:txBody>
      </xdr:sp>
    </xdr:grpSp>
    <xdr:clientData/>
  </xdr:twoCellAnchor>
  <xdr:twoCellAnchor>
    <xdr:from>
      <xdr:col>37</xdr:col>
      <xdr:colOff>30942</xdr:colOff>
      <xdr:row>17</xdr:row>
      <xdr:rowOff>108972</xdr:rowOff>
    </xdr:from>
    <xdr:to>
      <xdr:col>43</xdr:col>
      <xdr:colOff>196045</xdr:colOff>
      <xdr:row>20</xdr:row>
      <xdr:rowOff>185067</xdr:rowOff>
    </xdr:to>
    <xdr:grpSp>
      <xdr:nvGrpSpPr>
        <xdr:cNvPr id="43" name="Группа 42"/>
        <xdr:cNvGrpSpPr/>
      </xdr:nvGrpSpPr>
      <xdr:grpSpPr>
        <a:xfrm rot="10800000" flipV="1">
          <a:off x="25651578" y="3741387"/>
          <a:ext cx="3845950" cy="947875"/>
          <a:chOff x="19519894" y="1015996"/>
          <a:chExt cx="3784603" cy="933076"/>
        </a:xfrm>
      </xdr:grpSpPr>
      <xdr:sp macro="" textlink="">
        <xdr:nvSpPr>
          <xdr:cNvPr id="44" name="Скругленный прямоугольник 43">
            <a:hlinkClick xmlns:r="http://schemas.openxmlformats.org/officeDocument/2006/relationships" r:id="rId6"/>
          </xdr:cNvPr>
          <xdr:cNvSpPr/>
        </xdr:nvSpPr>
        <xdr:spPr>
          <a:xfrm>
            <a:off x="19694521" y="1031872"/>
            <a:ext cx="3387733" cy="917200"/>
          </a:xfrm>
          <a:prstGeom prst="roundRect">
            <a:avLst>
              <a:gd name="adj" fmla="val 0"/>
            </a:avLst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ru-RU" sz="2400">
                <a:solidFill>
                  <a:sysClr val="windowText" lastClr="000000"/>
                </a:solidFill>
                <a:effectLst/>
                <a:latin typeface="Arial" pitchFamily="34" charset="0"/>
                <a:ea typeface="+mn-ea"/>
                <a:cs typeface="Arial" pitchFamily="34" charset="0"/>
              </a:rPr>
              <a:t>муниципалитеты</a:t>
            </a:r>
            <a:endParaRPr lang="ru-RU" sz="2400">
              <a:solidFill>
                <a:sysClr val="windowText" lastClr="000000"/>
              </a:solidFill>
              <a:effectLst/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45" name="Развернутая стрелка 44"/>
          <xdr:cNvSpPr/>
        </xdr:nvSpPr>
        <xdr:spPr>
          <a:xfrm rot="16200000" flipV="1">
            <a:off x="20967695" y="-431805"/>
            <a:ext cx="889001" cy="3784603"/>
          </a:xfrm>
          <a:prstGeom prst="uturnArrow">
            <a:avLst>
              <a:gd name="adj1" fmla="val 10906"/>
              <a:gd name="adj2" fmla="val 12584"/>
              <a:gd name="adj3" fmla="val 30369"/>
              <a:gd name="adj4" fmla="val 45092"/>
              <a:gd name="adj5" fmla="val 100000"/>
            </a:avLst>
          </a:prstGeom>
          <a:solidFill>
            <a:srgbClr val="FFBB44"/>
          </a:solidFill>
          <a:ln w="41275" cap="sq" cmpd="sng">
            <a:solidFill>
              <a:srgbClr val="FFBB44"/>
            </a:solidFill>
            <a:round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>
              <a:solidFill>
                <a:schemeClr val="tx1"/>
              </a:solidFill>
            </a:endParaRPr>
          </a:p>
        </xdr:txBody>
      </xdr:sp>
    </xdr:grpSp>
    <xdr:clientData/>
  </xdr:twoCellAnchor>
  <xdr:twoCellAnchor>
    <xdr:from>
      <xdr:col>34</xdr:col>
      <xdr:colOff>544594</xdr:colOff>
      <xdr:row>13</xdr:row>
      <xdr:rowOff>157672</xdr:rowOff>
    </xdr:from>
    <xdr:to>
      <xdr:col>43</xdr:col>
      <xdr:colOff>191473</xdr:colOff>
      <xdr:row>15</xdr:row>
      <xdr:rowOff>173548</xdr:rowOff>
    </xdr:to>
    <xdr:grpSp>
      <xdr:nvGrpSpPr>
        <xdr:cNvPr id="49" name="Группа 48"/>
        <xdr:cNvGrpSpPr/>
      </xdr:nvGrpSpPr>
      <xdr:grpSpPr>
        <a:xfrm>
          <a:off x="24324806" y="2256401"/>
          <a:ext cx="5168150" cy="903800"/>
          <a:chOff x="18708359" y="1015995"/>
          <a:chExt cx="4596138" cy="889001"/>
        </a:xfrm>
      </xdr:grpSpPr>
      <xdr:sp macro="" textlink="">
        <xdr:nvSpPr>
          <xdr:cNvPr id="50" name="Скругленный прямоугольник 49">
            <a:hlinkClick xmlns:r="http://schemas.openxmlformats.org/officeDocument/2006/relationships" r:id="rId7"/>
          </xdr:cNvPr>
          <xdr:cNvSpPr/>
        </xdr:nvSpPr>
        <xdr:spPr>
          <a:xfrm>
            <a:off x="18708359" y="1127122"/>
            <a:ext cx="4373895" cy="698500"/>
          </a:xfrm>
          <a:prstGeom prst="roundRect">
            <a:avLst>
              <a:gd name="adj" fmla="val 0"/>
            </a:avLst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ru-RU" sz="2400">
                <a:solidFill>
                  <a:sysClr val="windowText" lastClr="000000"/>
                </a:solidFill>
                <a:effectLst/>
                <a:latin typeface="Arial" pitchFamily="34" charset="0"/>
                <a:ea typeface="+mn-ea"/>
                <a:cs typeface="Arial" pitchFamily="34" charset="0"/>
              </a:rPr>
              <a:t>вернуться</a:t>
            </a:r>
            <a:r>
              <a:rPr lang="ru-RU" sz="2400" baseline="0">
                <a:solidFill>
                  <a:sysClr val="windowText" lastClr="000000"/>
                </a:solidFill>
                <a:effectLst/>
                <a:latin typeface="Arial" pitchFamily="34" charset="0"/>
                <a:ea typeface="+mn-ea"/>
                <a:cs typeface="Arial" pitchFamily="34" charset="0"/>
              </a:rPr>
              <a:t> к данным по региону</a:t>
            </a:r>
            <a:endParaRPr lang="ru-RU" sz="2400">
              <a:solidFill>
                <a:sysClr val="windowText" lastClr="000000"/>
              </a:solidFill>
              <a:effectLst/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51" name="Развернутая стрелка 50"/>
          <xdr:cNvSpPr/>
        </xdr:nvSpPr>
        <xdr:spPr>
          <a:xfrm rot="16200000" flipV="1">
            <a:off x="20562882" y="-836618"/>
            <a:ext cx="889001" cy="4594228"/>
          </a:xfrm>
          <a:prstGeom prst="uturnArrow">
            <a:avLst>
              <a:gd name="adj1" fmla="val 10906"/>
              <a:gd name="adj2" fmla="val 12584"/>
              <a:gd name="adj3" fmla="val 30369"/>
              <a:gd name="adj4" fmla="val 45092"/>
              <a:gd name="adj5" fmla="val 100000"/>
            </a:avLst>
          </a:prstGeom>
          <a:solidFill>
            <a:srgbClr val="FFBB44"/>
          </a:solidFill>
          <a:ln w="41275" cap="sq" cmpd="sng">
            <a:solidFill>
              <a:srgbClr val="FFBB44"/>
            </a:solidFill>
            <a:round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>
              <a:solidFill>
                <a:schemeClr val="tx1"/>
              </a:solidFill>
            </a:endParaRP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394606</xdr:colOff>
      <xdr:row>23</xdr:row>
      <xdr:rowOff>158749</xdr:rowOff>
    </xdr:from>
    <xdr:to>
      <xdr:col>27</xdr:col>
      <xdr:colOff>163284</xdr:colOff>
      <xdr:row>35</xdr:row>
      <xdr:rowOff>285749</xdr:rowOff>
    </xdr:to>
    <xdr:sp macro="" textlink="">
      <xdr:nvSpPr>
        <xdr:cNvPr id="47" name="Скругленный прямоугольник 46">
          <a:hlinkClick xmlns:r="http://schemas.openxmlformats.org/officeDocument/2006/relationships" r:id="rId1" tooltip="Описание показателя приведено в разделе &quot;Глоссарий&quot;"/>
        </xdr:cNvPr>
        <xdr:cNvSpPr/>
      </xdr:nvSpPr>
      <xdr:spPr>
        <a:xfrm>
          <a:off x="12981213" y="3914320"/>
          <a:ext cx="3510642" cy="2249715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ru-RU"/>
        </a:p>
      </xdr:txBody>
    </xdr:sp>
    <xdr:clientData/>
  </xdr:twoCellAnchor>
  <xdr:twoCellAnchor>
    <xdr:from>
      <xdr:col>9</xdr:col>
      <xdr:colOff>585107</xdr:colOff>
      <xdr:row>26</xdr:row>
      <xdr:rowOff>131536</xdr:rowOff>
    </xdr:from>
    <xdr:to>
      <xdr:col>23</xdr:col>
      <xdr:colOff>81643</xdr:colOff>
      <xdr:row>37</xdr:row>
      <xdr:rowOff>54428</xdr:rowOff>
    </xdr:to>
    <xdr:sp macro="" textlink="">
      <xdr:nvSpPr>
        <xdr:cNvPr id="44" name="Скругленный прямоугольник 43">
          <a:hlinkClick xmlns:r="http://schemas.openxmlformats.org/officeDocument/2006/relationships" r:id="rId1" tooltip="Описание показателя приведено в разделе &quot;Глоссарий&quot;"/>
        </xdr:cNvPr>
        <xdr:cNvSpPr/>
      </xdr:nvSpPr>
      <xdr:spPr>
        <a:xfrm>
          <a:off x="6109607" y="4540250"/>
          <a:ext cx="7783286" cy="1882321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ru-RU"/>
        </a:p>
      </xdr:txBody>
    </xdr:sp>
    <xdr:clientData/>
  </xdr:twoCellAnchor>
  <xdr:oneCellAnchor>
    <xdr:from>
      <xdr:col>0</xdr:col>
      <xdr:colOff>295152</xdr:colOff>
      <xdr:row>6</xdr:row>
      <xdr:rowOff>0</xdr:rowOff>
    </xdr:from>
    <xdr:ext cx="18156133" cy="819665"/>
    <xdr:sp macro="" textlink="'Сводная таблица для диаграмм'!C294">
      <xdr:nvSpPr>
        <xdr:cNvPr id="5" name="TextBox 4"/>
        <xdr:cNvSpPr txBox="1"/>
      </xdr:nvSpPr>
      <xdr:spPr>
        <a:xfrm>
          <a:off x="295152" y="979714"/>
          <a:ext cx="18156133" cy="819665"/>
        </a:xfrm>
        <a:prstGeom prst="roundRect">
          <a:avLst>
            <a:gd name="adj" fmla="val 50000"/>
          </a:avLst>
        </a:prstGeom>
        <a:solidFill>
          <a:srgbClr val="FFCC88"/>
        </a:solidFill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fld id="{0DB82139-D9A9-420C-82F3-8D7A3ED52B07}" type="TxLink">
            <a:rPr lang="ru-RU" sz="2400" b="1" i="0" u="none" strike="noStrike">
              <a:solidFill>
                <a:sysClr val="windowText" lastClr="000000"/>
              </a:solidFill>
              <a:latin typeface="Arial"/>
              <a:cs typeface="Arial"/>
            </a:rPr>
            <a:pPr algn="ctr"/>
            <a:t>г.о. Ростов-на-Дону</a:t>
          </a:fld>
          <a:endParaRPr lang="ru-RU" sz="24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>
    <xdr:from>
      <xdr:col>2</xdr:col>
      <xdr:colOff>176892</xdr:colOff>
      <xdr:row>52</xdr:row>
      <xdr:rowOff>43542</xdr:rowOff>
    </xdr:from>
    <xdr:to>
      <xdr:col>6</xdr:col>
      <xdr:colOff>5442</xdr:colOff>
      <xdr:row>55</xdr:row>
      <xdr:rowOff>119742</xdr:rowOff>
    </xdr:to>
    <xdr:sp macro="" textlink="">
      <xdr:nvSpPr>
        <xdr:cNvPr id="15" name="TextBox 14"/>
        <xdr:cNvSpPr txBox="1"/>
      </xdr:nvSpPr>
      <xdr:spPr>
        <a:xfrm>
          <a:off x="1389165" y="7369133"/>
          <a:ext cx="2253095" cy="543791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ru-RU" sz="1100"/>
        </a:p>
      </xdr:txBody>
    </xdr:sp>
    <xdr:clientData/>
  </xdr:twoCellAnchor>
  <xdr:twoCellAnchor>
    <xdr:from>
      <xdr:col>0</xdr:col>
      <xdr:colOff>207818</xdr:colOff>
      <xdr:row>36</xdr:row>
      <xdr:rowOff>95251</xdr:rowOff>
    </xdr:from>
    <xdr:to>
      <xdr:col>28</xdr:col>
      <xdr:colOff>501493</xdr:colOff>
      <xdr:row>61</xdr:row>
      <xdr:rowOff>76200</xdr:rowOff>
    </xdr:to>
    <xdr:graphicFrame macro="">
      <xdr:nvGraphicFramePr>
        <xdr:cNvPr id="28" name="Диаграмма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31</xdr:col>
      <xdr:colOff>12783</xdr:colOff>
      <xdr:row>24</xdr:row>
      <xdr:rowOff>74841</xdr:rowOff>
    </xdr:from>
    <xdr:to>
      <xdr:col>37</xdr:col>
      <xdr:colOff>498927</xdr:colOff>
      <xdr:row>59</xdr:row>
      <xdr:rowOff>68035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0" name="Муниципальное образование 1"/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Муниципальное образование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790640" y="3993698"/>
              <a:ext cx="4160073" cy="603476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31</xdr:col>
      <xdr:colOff>18087</xdr:colOff>
      <xdr:row>60</xdr:row>
      <xdr:rowOff>13606</xdr:rowOff>
    </xdr:from>
    <xdr:to>
      <xdr:col>37</xdr:col>
      <xdr:colOff>503208</xdr:colOff>
      <xdr:row>62</xdr:row>
      <xdr:rowOff>68035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1" name="Дата 2"/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Дата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795944" y="10137320"/>
              <a:ext cx="4159050" cy="38100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>
    <xdr:from>
      <xdr:col>0</xdr:col>
      <xdr:colOff>557893</xdr:colOff>
      <xdr:row>13</xdr:row>
      <xdr:rowOff>85354</xdr:rowOff>
    </xdr:from>
    <xdr:to>
      <xdr:col>9</xdr:col>
      <xdr:colOff>108857</xdr:colOff>
      <xdr:row>20</xdr:row>
      <xdr:rowOff>68035</xdr:rowOff>
    </xdr:to>
    <xdr:sp macro="" textlink="'Сводная таблица для диаграмм'!F306">
      <xdr:nvSpPr>
        <xdr:cNvPr id="6" name="Скругленный прямоугольник 5"/>
        <xdr:cNvSpPr/>
      </xdr:nvSpPr>
      <xdr:spPr>
        <a:xfrm>
          <a:off x="557893" y="2208068"/>
          <a:ext cx="5075464" cy="1125681"/>
        </a:xfrm>
        <a:prstGeom prst="roundRect">
          <a:avLst>
            <a:gd name="adj" fmla="val 50000"/>
          </a:avLst>
        </a:prstGeom>
        <a:solidFill>
          <a:srgbClr val="FFBB44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E3BB048B-6514-40DE-9D0E-D43D1D6FC86E}" type="TxLink">
            <a:rPr lang="ru-RU" sz="18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pPr algn="ctr"/>
            <a:t>Численность населения: 1140,9 тыс. чел.</a:t>
          </a:fld>
          <a:endParaRPr lang="ru-RU" sz="18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571501</xdr:colOff>
      <xdr:row>21</xdr:row>
      <xdr:rowOff>57114</xdr:rowOff>
    </xdr:from>
    <xdr:to>
      <xdr:col>9</xdr:col>
      <xdr:colOff>108857</xdr:colOff>
      <xdr:row>28</xdr:row>
      <xdr:rowOff>39794</xdr:rowOff>
    </xdr:to>
    <xdr:sp macro="" textlink="'Сводная таблица для диаграмм'!F325">
      <xdr:nvSpPr>
        <xdr:cNvPr id="36" name="Скругленный прямоугольник 35"/>
        <xdr:cNvSpPr/>
      </xdr:nvSpPr>
      <xdr:spPr>
        <a:xfrm>
          <a:off x="571501" y="3486114"/>
          <a:ext cx="5061856" cy="1288966"/>
        </a:xfrm>
        <a:prstGeom prst="roundRect">
          <a:avLst>
            <a:gd name="adj" fmla="val 50000"/>
          </a:avLst>
        </a:prstGeom>
        <a:solidFill>
          <a:srgbClr val="FFBB44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548A0FE1-04DC-47A8-AC51-AD9D0143E837}" type="TxLink">
            <a:rPr lang="ru-RU" sz="18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pPr algn="ctr"/>
            <a:t>Доля интернета со стандартом 3G: 57 %</a:t>
          </a:fld>
          <a:endParaRPr lang="ru-RU" sz="18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10</xdr:col>
      <xdr:colOff>399144</xdr:colOff>
      <xdr:row>18</xdr:row>
      <xdr:rowOff>149679</xdr:rowOff>
    </xdr:from>
    <xdr:to>
      <xdr:col>19</xdr:col>
      <xdr:colOff>154215</xdr:colOff>
      <xdr:row>37</xdr:row>
      <xdr:rowOff>89806</xdr:rowOff>
    </xdr:to>
    <xdr:graphicFrame macro="">
      <xdr:nvGraphicFramePr>
        <xdr:cNvPr id="39" name="Диаграмма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122464</xdr:colOff>
      <xdr:row>27</xdr:row>
      <xdr:rowOff>122466</xdr:rowOff>
    </xdr:from>
    <xdr:to>
      <xdr:col>8</xdr:col>
      <xdr:colOff>585108</xdr:colOff>
      <xdr:row>36</xdr:row>
      <xdr:rowOff>122464</xdr:rowOff>
    </xdr:to>
    <xdr:graphicFrame macro="">
      <xdr:nvGraphicFramePr>
        <xdr:cNvPr id="41" name="Диаграмма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381000</xdr:colOff>
      <xdr:row>21</xdr:row>
      <xdr:rowOff>58962</xdr:rowOff>
    </xdr:from>
    <xdr:to>
      <xdr:col>27</xdr:col>
      <xdr:colOff>386700</xdr:colOff>
      <xdr:row>28</xdr:row>
      <xdr:rowOff>38756</xdr:rowOff>
    </xdr:to>
    <xdr:sp macro="" textlink="'База данных_основная'!AC1">
      <xdr:nvSpPr>
        <xdr:cNvPr id="46" name="Скругленный прямоугольник 45">
          <a:hlinkClick xmlns:r="http://schemas.openxmlformats.org/officeDocument/2006/relationships" r:id="rId5" tooltip="Описание показателя приведено в разделе &quot;Глоссарий&quot;"/>
        </xdr:cNvPr>
        <xdr:cNvSpPr/>
      </xdr:nvSpPr>
      <xdr:spPr>
        <a:xfrm>
          <a:off x="12967607" y="3487962"/>
          <a:ext cx="3679629" cy="1286080"/>
        </a:xfrm>
        <a:prstGeom prst="roundRect">
          <a:avLst>
            <a:gd name="adj" fmla="val 50000"/>
          </a:avLst>
        </a:prstGeom>
        <a:solidFill>
          <a:srgbClr val="FFBB44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2A8A46C8-E125-4ABA-8B54-DD63E472269F}" type="TxLink">
            <a:rPr lang="ru-RU" sz="180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ТСТ с сервисом 
«наличные на кассе» по состоянию на 01.04.2024:</a:t>
          </a:fld>
          <a:endParaRPr lang="en-US" sz="4400" b="0" i="0" u="none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27</xdr:col>
      <xdr:colOff>489856</xdr:colOff>
      <xdr:row>23</xdr:row>
      <xdr:rowOff>149678</xdr:rowOff>
    </xdr:from>
    <xdr:to>
      <xdr:col>28</xdr:col>
      <xdr:colOff>680357</xdr:colOff>
      <xdr:row>25</xdr:row>
      <xdr:rowOff>136070</xdr:rowOff>
    </xdr:to>
    <xdr:sp macro="" textlink="'Сводная таблица для диаграмм'!E381">
      <xdr:nvSpPr>
        <xdr:cNvPr id="4" name="Прямоугольник 3">
          <a:hlinkClick xmlns:r="http://schemas.openxmlformats.org/officeDocument/2006/relationships" r:id="rId6"/>
        </xdr:cNvPr>
        <xdr:cNvSpPr/>
      </xdr:nvSpPr>
      <xdr:spPr>
        <a:xfrm>
          <a:off x="16818427" y="3905249"/>
          <a:ext cx="802823" cy="4762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fld id="{B93CD6FA-8DA9-4D88-BCB6-2F7CE473ED80}" type="TxLink">
            <a:rPr lang="en-US" sz="2000" b="1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316</a:t>
          </a:fld>
          <a:endParaRPr lang="ru-RU" sz="2000" b="1"/>
        </a:p>
      </xdr:txBody>
    </xdr:sp>
    <xdr:clientData/>
  </xdr:twoCellAnchor>
  <xdr:twoCellAnchor>
    <xdr:from>
      <xdr:col>0</xdr:col>
      <xdr:colOff>449036</xdr:colOff>
      <xdr:row>28</xdr:row>
      <xdr:rowOff>27214</xdr:rowOff>
    </xdr:from>
    <xdr:to>
      <xdr:col>4</xdr:col>
      <xdr:colOff>108857</xdr:colOff>
      <xdr:row>36</xdr:row>
      <xdr:rowOff>136071</xdr:rowOff>
    </xdr:to>
    <xdr:sp macro="" textlink="">
      <xdr:nvSpPr>
        <xdr:cNvPr id="50" name="Скругленный прямоугольник 49">
          <a:hlinkClick xmlns:r="http://schemas.openxmlformats.org/officeDocument/2006/relationships" r:id="rId1" tooltip="Описание показателя приведено в разделе &quot;Глоссарий&quot;"/>
        </xdr:cNvPr>
        <xdr:cNvSpPr/>
      </xdr:nvSpPr>
      <xdr:spPr>
        <a:xfrm>
          <a:off x="449036" y="4762500"/>
          <a:ext cx="2109107" cy="1415142"/>
        </a:xfrm>
        <a:prstGeom prst="round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ru-RU"/>
        </a:p>
      </xdr:txBody>
    </xdr:sp>
    <xdr:clientData/>
  </xdr:twoCellAnchor>
  <xdr:twoCellAnchor>
    <xdr:from>
      <xdr:col>0</xdr:col>
      <xdr:colOff>272143</xdr:colOff>
      <xdr:row>53</xdr:row>
      <xdr:rowOff>122465</xdr:rowOff>
    </xdr:from>
    <xdr:to>
      <xdr:col>28</xdr:col>
      <xdr:colOff>353786</xdr:colOff>
      <xdr:row>57</xdr:row>
      <xdr:rowOff>54429</xdr:rowOff>
    </xdr:to>
    <xdr:sp macro="" textlink="">
      <xdr:nvSpPr>
        <xdr:cNvPr id="8" name="Скругленный прямоугольник 7">
          <a:hlinkClick xmlns:r="http://schemas.openxmlformats.org/officeDocument/2006/relationships" r:id="rId5" tooltip="Описание показателя приведено в разделе &quot;Глоссарий&quot;"/>
        </xdr:cNvPr>
        <xdr:cNvSpPr/>
      </xdr:nvSpPr>
      <xdr:spPr>
        <a:xfrm>
          <a:off x="272143" y="8123465"/>
          <a:ext cx="16954500" cy="585107"/>
        </a:xfrm>
        <a:prstGeom prst="round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absolute">
    <xdr:from>
      <xdr:col>19</xdr:col>
      <xdr:colOff>176893</xdr:colOff>
      <xdr:row>58</xdr:row>
      <xdr:rowOff>1064</xdr:rowOff>
    </xdr:from>
    <xdr:to>
      <xdr:col>21</xdr:col>
      <xdr:colOff>0</xdr:colOff>
      <xdr:row>62</xdr:row>
      <xdr:rowOff>112762</xdr:rowOff>
    </xdr:to>
    <xdr:pic>
      <xdr:nvPicPr>
        <xdr:cNvPr id="29" name="Рисунок 2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prstClr val="black"/>
            <a:schemeClr val="accent6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ackgroundRemoval t="2622" b="97753" l="3371" r="97753">
                      <a14:foregroundMark x1="24345" y1="22472" x2="47940" y2="18727"/>
                      <a14:foregroundMark x1="20225" y1="28090" x2="79775" y2="28090"/>
                      <a14:foregroundMark x1="8989" y1="92509" x2="80899" y2="92509"/>
                      <a14:foregroundMark x1="38951" y1="14981" x2="51311" y2="8989"/>
                      <a14:foregroundMark x1="20599" y1="81648" x2="20599" y2="51311"/>
                      <a14:foregroundMark x1="50562" y1="52060" x2="50562" y2="78652"/>
                      <a14:foregroundMark x1="80524" y1="50936" x2="79026" y2="79775"/>
                      <a14:foregroundMark x1="14981" y1="41948" x2="25094" y2="43446"/>
                      <a14:foregroundMark x1="46442" y1="41948" x2="52809" y2="42322"/>
                      <a14:foregroundMark x1="79026" y1="43446" x2="82397" y2="43071"/>
                      <a14:foregroundMark x1="17978" y1="86891" x2="25094" y2="87640"/>
                      <a14:foregroundMark x1="47566" y1="86517" x2="53184" y2="86517"/>
                      <a14:foregroundMark x1="76779" y1="86891" x2="84644" y2="87640"/>
                    </a14:backgroundRemoval>
                  </a14:imgEffect>
                  <a14:imgEffect>
                    <a14:colorTemperature colorTemp="112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24607" y="9798207"/>
          <a:ext cx="762000" cy="7648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585106</xdr:colOff>
      <xdr:row>58</xdr:row>
      <xdr:rowOff>18366</xdr:rowOff>
    </xdr:from>
    <xdr:to>
      <xdr:col>4</xdr:col>
      <xdr:colOff>81642</xdr:colOff>
      <xdr:row>62</xdr:row>
      <xdr:rowOff>154187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prstClr val="black"/>
            <a:schemeClr val="accent6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49" y="9815509"/>
          <a:ext cx="721179" cy="788964"/>
        </a:xfrm>
        <a:prstGeom prst="rect">
          <a:avLst/>
        </a:prstGeom>
      </xdr:spPr>
    </xdr:pic>
    <xdr:clientData/>
  </xdr:twoCellAnchor>
  <xdr:twoCellAnchor editAs="oneCell">
    <xdr:from>
      <xdr:col>24</xdr:col>
      <xdr:colOff>13608</xdr:colOff>
      <xdr:row>58</xdr:row>
      <xdr:rowOff>123528</xdr:rowOff>
    </xdr:from>
    <xdr:to>
      <xdr:col>25</xdr:col>
      <xdr:colOff>163286</xdr:colOff>
      <xdr:row>63</xdr:row>
      <xdr:rowOff>71941</xdr:rowOff>
    </xdr:to>
    <xdr:pic>
      <xdr:nvPicPr>
        <xdr:cNvPr id="34" name="Рисунок 3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prstClr val="black"/>
            <a:schemeClr val="accent6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ackgroundRemoval t="2622" b="97753" l="3371" r="97753">
                      <a14:foregroundMark x1="24345" y1="22472" x2="47940" y2="18727"/>
                      <a14:foregroundMark x1="20225" y1="28090" x2="79775" y2="28090"/>
                      <a14:foregroundMark x1="8989" y1="92509" x2="80899" y2="92509"/>
                      <a14:foregroundMark x1="38951" y1="14981" x2="51311" y2="8989"/>
                      <a14:foregroundMark x1="20599" y1="81648" x2="20599" y2="51311"/>
                      <a14:foregroundMark x1="50562" y1="52060" x2="50562" y2="78652"/>
                      <a14:foregroundMark x1="80524" y1="50936" x2="79026" y2="79775"/>
                      <a14:foregroundMark x1="14981" y1="41948" x2="25094" y2="43446"/>
                      <a14:foregroundMark x1="46442" y1="41948" x2="52809" y2="42322"/>
                      <a14:foregroundMark x1="79026" y1="43446" x2="82397" y2="43071"/>
                      <a14:foregroundMark x1="17978" y1="86891" x2="25094" y2="87640"/>
                      <a14:foregroundMark x1="47566" y1="86517" x2="53184" y2="86517"/>
                      <a14:foregroundMark x1="76779" y1="86891" x2="84644" y2="87640"/>
                    </a14:backgroundRemoval>
                  </a14:imgEffect>
                  <a14:imgEffect>
                    <a14:colorTemperature colorTemp="112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05215" y="9920671"/>
          <a:ext cx="762000" cy="7648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190500</xdr:colOff>
      <xdr:row>58</xdr:row>
      <xdr:rowOff>86401</xdr:rowOff>
    </xdr:from>
    <xdr:to>
      <xdr:col>26</xdr:col>
      <xdr:colOff>299358</xdr:colOff>
      <xdr:row>63</xdr:row>
      <xdr:rowOff>58937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prstClr val="black"/>
            <a:schemeClr val="accent6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94429" y="9883544"/>
          <a:ext cx="721179" cy="788964"/>
        </a:xfrm>
        <a:prstGeom prst="rect">
          <a:avLst/>
        </a:prstGeom>
      </xdr:spPr>
    </xdr:pic>
    <xdr:clientData/>
  </xdr:twoCellAnchor>
  <xdr:twoCellAnchor editAs="oneCell">
    <xdr:from>
      <xdr:col>8</xdr:col>
      <xdr:colOff>212083</xdr:colOff>
      <xdr:row>58</xdr:row>
      <xdr:rowOff>11916</xdr:rowOff>
    </xdr:from>
    <xdr:to>
      <xdr:col>9</xdr:col>
      <xdr:colOff>322348</xdr:colOff>
      <xdr:row>63</xdr:row>
      <xdr:rowOff>64563</xdr:rowOff>
    </xdr:to>
    <xdr:pic>
      <xdr:nvPicPr>
        <xdr:cNvPr id="42" name="Рисунок 41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2062" b="100000" l="1235" r="97531">
                      <a14:foregroundMark x1="14815" y1="41237" x2="24691" y2="39175"/>
                      <a14:foregroundMark x1="9877" y1="63918" x2="11111" y2="58763"/>
                      <a14:foregroundMark x1="38272" y1="68041" x2="37037" y2="59794"/>
                      <a14:foregroundMark x1="62963" y1="69072" x2="59259" y2="60825"/>
                      <a14:foregroundMark x1="87654" y1="70103" x2="82716" y2="61856"/>
                      <a14:foregroundMark x1="19753" y1="91753" x2="39506" y2="9175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4262" y="9809059"/>
          <a:ext cx="722586" cy="86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231321</xdr:colOff>
      <xdr:row>14</xdr:row>
      <xdr:rowOff>155936</xdr:rowOff>
    </xdr:from>
    <xdr:to>
      <xdr:col>10</xdr:col>
      <xdr:colOff>585107</xdr:colOff>
      <xdr:row>19</xdr:row>
      <xdr:rowOff>46264</xdr:rowOff>
    </xdr:to>
    <xdr:pic>
      <xdr:nvPicPr>
        <xdr:cNvPr id="43" name="Рисунок 42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0" b="100000" l="0" r="96992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5821" y="2441936"/>
          <a:ext cx="966107" cy="7067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326572</xdr:colOff>
      <xdr:row>22</xdr:row>
      <xdr:rowOff>158166</xdr:rowOff>
    </xdr:from>
    <xdr:to>
      <xdr:col>10</xdr:col>
      <xdr:colOff>381000</xdr:colOff>
      <xdr:row>27</xdr:row>
      <xdr:rowOff>32654</xdr:rowOff>
    </xdr:to>
    <xdr:pic>
      <xdr:nvPicPr>
        <xdr:cNvPr id="51" name="Рисунок 50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backgroundRemoval t="0" b="97788" l="565" r="100000">
                      <a14:foregroundMark x1="92090" y1="12832" x2="93220" y2="16814"/>
                      <a14:foregroundMark x1="81356" y1="15487" x2="83616" y2="17699"/>
                      <a14:foregroundMark x1="18644" y1="12389" x2="16949" y2="16372"/>
                      <a14:foregroundMark x1="9040" y1="9735" x2="5650" y2="12832"/>
                      <a14:backgroundMark x1="37853" y1="6637" x2="39548" y2="6637"/>
                      <a14:backgroundMark x1="59322" y1="5310" x2="60452" y2="7080"/>
                      <a14:backgroundMark x1="59887" y1="34513" x2="60452" y2="33186"/>
                      <a14:backgroundMark x1="37853" y1="32743" x2="39548" y2="32743"/>
                      <a14:backgroundMark x1="44633" y1="55310" x2="45763" y2="51770"/>
                      <a14:backgroundMark x1="54237" y1="52655" x2="55932" y2="5442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1072" y="3750452"/>
          <a:ext cx="666749" cy="854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174626</xdr:colOff>
      <xdr:row>11</xdr:row>
      <xdr:rowOff>20700</xdr:rowOff>
    </xdr:from>
    <xdr:to>
      <xdr:col>13</xdr:col>
      <xdr:colOff>351518</xdr:colOff>
      <xdr:row>19</xdr:row>
      <xdr:rowOff>120196</xdr:rowOff>
    </xdr:to>
    <xdr:pic>
      <xdr:nvPicPr>
        <xdr:cNvPr id="55" name="Рисунок 54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backgroundRemoval t="0" b="95648" l="2906" r="99316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1" y="973200"/>
          <a:ext cx="780142" cy="13694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585106</xdr:colOff>
      <xdr:row>29</xdr:row>
      <xdr:rowOff>81644</xdr:rowOff>
    </xdr:from>
    <xdr:to>
      <xdr:col>10</xdr:col>
      <xdr:colOff>435429</xdr:colOff>
      <xdr:row>35</xdr:row>
      <xdr:rowOff>71525</xdr:rowOff>
    </xdr:to>
    <xdr:pic>
      <xdr:nvPicPr>
        <xdr:cNvPr id="56" name="Рисунок 55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backgroundRemoval t="868" b="100000" l="260" r="98440">
                      <a14:foregroundMark x1="28479" y1="57019" x2="53706" y2="31114"/>
                      <a14:foregroundMark x1="45124" y1="65991" x2="73992" y2="32417"/>
                      <a14:foregroundMark x1="19116" y1="51809" x2="38882" y2="63386"/>
                      <a14:foregroundMark x1="21456" y1="50507" x2="52926" y2="12880"/>
                      <a14:foregroundMark x1="56437" y1="11722" x2="60338" y2="13314"/>
                      <a14:foregroundMark x1="82575" y1="13314" x2="91547" y2="20695"/>
                      <a14:foregroundMark x1="89207" y1="18958" x2="93368" y2="18958"/>
                      <a14:foregroundMark x1="64239" y1="7815" x2="77503" y2="9986"/>
                      <a14:foregroundMark x1="77113" y1="10854" x2="81795" y2="12446"/>
                      <a14:foregroundMark x1="59168" y1="8683" x2="68140" y2="6078"/>
                      <a14:foregroundMark x1="68921" y1="7381" x2="77503" y2="8249"/>
                      <a14:foregroundMark x1="77893" y1="7381" x2="90377" y2="14616"/>
                      <a14:backgroundMark x1="57997" y1="87988" x2="66580" y2="73372"/>
                      <a14:backgroundMark x1="60728" y1="74674" x2="80624" y2="50507"/>
                      <a14:backgroundMark x1="76723" y1="52677" x2="82965" y2="48770"/>
                      <a14:backgroundMark x1="38492" y1="91896" x2="50195" y2="95803"/>
                      <a14:backgroundMark x1="95066" y1="10219" x2="82895" y2="474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7285" y="4980215"/>
          <a:ext cx="1074965" cy="9695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101824</xdr:colOff>
      <xdr:row>22</xdr:row>
      <xdr:rowOff>64081</xdr:rowOff>
    </xdr:from>
    <xdr:to>
      <xdr:col>21</xdr:col>
      <xdr:colOff>435428</xdr:colOff>
      <xdr:row>26</xdr:row>
      <xdr:rowOff>95250</xdr:rowOff>
    </xdr:to>
    <xdr:pic>
      <xdr:nvPicPr>
        <xdr:cNvPr id="57" name="Рисунок 56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599" b="100000" l="1186" r="100000">
                      <a14:foregroundMark x1="88538" y1="18563" x2="65217" y2="85030"/>
                      <a14:foregroundMark x1="63241" y1="17365" x2="88538" y2="89820"/>
                      <a14:foregroundMark x1="67589" y1="17365" x2="86166" y2="17365"/>
                      <a14:foregroundMark x1="63241" y1="25749" x2="62846" y2="86826"/>
                      <a14:foregroundMark x1="62055" y1="31138" x2="62055" y2="86826"/>
                      <a14:foregroundMark x1="64032" y1="91018" x2="88933" y2="92216"/>
                      <a14:foregroundMark x1="62055" y1="88024" x2="62846" y2="92216"/>
                      <a14:backgroundMark x1="47826" y1="10778" x2="56126" y2="4491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49538" y="3656367"/>
          <a:ext cx="1272497" cy="8475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337912</xdr:colOff>
      <xdr:row>11</xdr:row>
      <xdr:rowOff>74840</xdr:rowOff>
    </xdr:from>
    <xdr:to>
      <xdr:col>17</xdr:col>
      <xdr:colOff>330103</xdr:colOff>
      <xdr:row>19</xdr:row>
      <xdr:rowOff>117928</xdr:rowOff>
    </xdr:to>
    <xdr:pic>
      <xdr:nvPicPr>
        <xdr:cNvPr id="58" name="Рисунок 57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23">
                  <a14:imgEffect>
                    <a14:backgroundRemoval t="0" b="100000" l="0" r="96278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5787" y="1027340"/>
          <a:ext cx="595441" cy="13130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127000</xdr:rowOff>
    </xdr:from>
    <xdr:to>
      <xdr:col>4</xdr:col>
      <xdr:colOff>313872</xdr:colOff>
      <xdr:row>6</xdr:row>
      <xdr:rowOff>13106</xdr:rowOff>
    </xdr:to>
    <xdr:pic>
      <xdr:nvPicPr>
        <xdr:cNvPr id="45" name="Рисунок 44"/>
        <xdr:cNvPicPr>
          <a:picLocks noChangeAspect="1"/>
        </xdr:cNvPicPr>
      </xdr:nvPicPr>
      <xdr:blipFill rotWithShape="1">
        <a:blip xmlns:r="http://schemas.openxmlformats.org/officeDocument/2006/relationships" r:embed="rId24"/>
        <a:srcRect l="7274" t="14121" r="73986" b="74071"/>
        <a:stretch/>
      </xdr:blipFill>
      <xdr:spPr>
        <a:xfrm>
          <a:off x="38100" y="292100"/>
          <a:ext cx="2714172" cy="876706"/>
        </a:xfrm>
        <a:prstGeom prst="rect">
          <a:avLst/>
        </a:prstGeom>
      </xdr:spPr>
    </xdr:pic>
    <xdr:clientData/>
  </xdr:twoCellAnchor>
  <xdr:twoCellAnchor>
    <xdr:from>
      <xdr:col>31</xdr:col>
      <xdr:colOff>612320</xdr:colOff>
      <xdr:row>3</xdr:row>
      <xdr:rowOff>68035</xdr:rowOff>
    </xdr:from>
    <xdr:to>
      <xdr:col>36</xdr:col>
      <xdr:colOff>106588</xdr:colOff>
      <xdr:row>10</xdr:row>
      <xdr:rowOff>127984</xdr:rowOff>
    </xdr:to>
    <xdr:grpSp>
      <xdr:nvGrpSpPr>
        <xdr:cNvPr id="59" name="Группа 58"/>
        <xdr:cNvGrpSpPr/>
      </xdr:nvGrpSpPr>
      <xdr:grpSpPr>
        <a:xfrm>
          <a:off x="19390177" y="557892"/>
          <a:ext cx="2555875" cy="1202949"/>
          <a:chOff x="20748622" y="730248"/>
          <a:chExt cx="2555875" cy="1202949"/>
        </a:xfrm>
      </xdr:grpSpPr>
      <xdr:sp macro="" textlink="">
        <xdr:nvSpPr>
          <xdr:cNvPr id="60" name="Скругленный прямоугольник 59">
            <a:hlinkClick xmlns:r="http://schemas.openxmlformats.org/officeDocument/2006/relationships" r:id="rId25"/>
          </xdr:cNvPr>
          <xdr:cNvSpPr/>
        </xdr:nvSpPr>
        <xdr:spPr>
          <a:xfrm>
            <a:off x="20828001" y="783655"/>
            <a:ext cx="2190750" cy="1149542"/>
          </a:xfrm>
          <a:prstGeom prst="roundRect">
            <a:avLst>
              <a:gd name="adj" fmla="val 0"/>
            </a:avLst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ru-RU" sz="2400">
                <a:solidFill>
                  <a:sysClr val="windowText" lastClr="000000"/>
                </a:solidFill>
                <a:effectLst/>
                <a:latin typeface="Arial" pitchFamily="34" charset="0"/>
                <a:ea typeface="+mn-ea"/>
                <a:cs typeface="Arial" pitchFamily="34" charset="0"/>
              </a:rPr>
              <a:t>вернуться </a:t>
            </a:r>
            <a:br>
              <a:rPr lang="ru-RU" sz="2400">
                <a:solidFill>
                  <a:sysClr val="windowText" lastClr="000000"/>
                </a:solidFill>
                <a:effectLst/>
                <a:latin typeface="Arial" pitchFamily="34" charset="0"/>
                <a:ea typeface="+mn-ea"/>
                <a:cs typeface="Arial" pitchFamily="34" charset="0"/>
              </a:rPr>
            </a:br>
            <a:r>
              <a:rPr lang="ru-RU" sz="2400">
                <a:solidFill>
                  <a:sysClr val="windowText" lastClr="000000"/>
                </a:solidFill>
                <a:effectLst/>
                <a:latin typeface="Arial" pitchFamily="34" charset="0"/>
                <a:ea typeface="+mn-ea"/>
                <a:cs typeface="Arial" pitchFamily="34" charset="0"/>
              </a:rPr>
              <a:t>к оглавлению</a:t>
            </a:r>
            <a:endParaRPr lang="ru-RU" sz="2400">
              <a:solidFill>
                <a:sysClr val="windowText" lastClr="000000"/>
              </a:solidFill>
              <a:effectLst/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61" name="Развернутая стрелка 60"/>
          <xdr:cNvSpPr/>
        </xdr:nvSpPr>
        <xdr:spPr>
          <a:xfrm rot="16200000" flipV="1">
            <a:off x="21439184" y="39686"/>
            <a:ext cx="1174751" cy="2555875"/>
          </a:xfrm>
          <a:prstGeom prst="uturnArrow">
            <a:avLst>
              <a:gd name="adj1" fmla="val 10906"/>
              <a:gd name="adj2" fmla="val 12584"/>
              <a:gd name="adj3" fmla="val 30369"/>
              <a:gd name="adj4" fmla="val 45092"/>
              <a:gd name="adj5" fmla="val 100000"/>
            </a:avLst>
          </a:prstGeom>
          <a:solidFill>
            <a:srgbClr val="FFBB44"/>
          </a:solidFill>
          <a:ln w="6350" cap="rnd" cmpd="sng">
            <a:solidFill>
              <a:srgbClr val="FFBB44"/>
            </a:solidFill>
            <a:round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>
              <a:solidFill>
                <a:schemeClr val="tx1"/>
              </a:solidFill>
            </a:endParaRPr>
          </a:p>
        </xdr:txBody>
      </xdr:sp>
    </xdr:grpSp>
    <xdr:clientData/>
  </xdr:twoCellAnchor>
  <xdr:twoCellAnchor>
    <xdr:from>
      <xdr:col>30</xdr:col>
      <xdr:colOff>530678</xdr:colOff>
      <xdr:row>12</xdr:row>
      <xdr:rowOff>68033</xdr:rowOff>
    </xdr:from>
    <xdr:to>
      <xdr:col>37</xdr:col>
      <xdr:colOff>29031</xdr:colOff>
      <xdr:row>17</xdr:row>
      <xdr:rowOff>72570</xdr:rowOff>
    </xdr:to>
    <xdr:grpSp>
      <xdr:nvGrpSpPr>
        <xdr:cNvPr id="62" name="Группа 61"/>
        <xdr:cNvGrpSpPr/>
      </xdr:nvGrpSpPr>
      <xdr:grpSpPr>
        <a:xfrm rot="10800000" flipV="1">
          <a:off x="18696214" y="2027462"/>
          <a:ext cx="3784603" cy="820965"/>
          <a:chOff x="19519894" y="1084032"/>
          <a:chExt cx="3784603" cy="820965"/>
        </a:xfrm>
      </xdr:grpSpPr>
      <xdr:sp macro="" textlink="">
        <xdr:nvSpPr>
          <xdr:cNvPr id="63" name="Скругленный прямоугольник 62">
            <a:hlinkClick xmlns:r="http://schemas.openxmlformats.org/officeDocument/2006/relationships" r:id="rId26"/>
          </xdr:cNvPr>
          <xdr:cNvSpPr/>
        </xdr:nvSpPr>
        <xdr:spPr>
          <a:xfrm>
            <a:off x="19708128" y="1138462"/>
            <a:ext cx="3387733" cy="728967"/>
          </a:xfrm>
          <a:prstGeom prst="roundRect">
            <a:avLst>
              <a:gd name="adj" fmla="val 0"/>
            </a:avLst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ru-RU" sz="2400">
                <a:solidFill>
                  <a:sysClr val="windowText" lastClr="000000"/>
                </a:solidFill>
                <a:effectLst/>
                <a:latin typeface="Arial" pitchFamily="34" charset="0"/>
                <a:ea typeface="+mn-ea"/>
                <a:cs typeface="Arial" pitchFamily="34" charset="0"/>
              </a:rPr>
              <a:t>обеспеченность</a:t>
            </a:r>
            <a:endParaRPr lang="ru-RU" sz="2400">
              <a:solidFill>
                <a:sysClr val="windowText" lastClr="000000"/>
              </a:solidFill>
              <a:effectLst/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64" name="Развернутая стрелка 63"/>
          <xdr:cNvSpPr/>
        </xdr:nvSpPr>
        <xdr:spPr>
          <a:xfrm rot="16200000" flipV="1">
            <a:off x="21001713" y="-397787"/>
            <a:ext cx="820965" cy="3784603"/>
          </a:xfrm>
          <a:prstGeom prst="uturnArrow">
            <a:avLst>
              <a:gd name="adj1" fmla="val 10906"/>
              <a:gd name="adj2" fmla="val 12584"/>
              <a:gd name="adj3" fmla="val 30369"/>
              <a:gd name="adj4" fmla="val 45092"/>
              <a:gd name="adj5" fmla="val 100000"/>
            </a:avLst>
          </a:prstGeom>
          <a:solidFill>
            <a:srgbClr val="FFBB44"/>
          </a:solidFill>
          <a:ln w="38100" cap="sq" cmpd="sng">
            <a:solidFill>
              <a:srgbClr val="FFBB44"/>
            </a:solidFill>
            <a:round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>
              <a:solidFill>
                <a:schemeClr val="tx1"/>
              </a:solidFill>
            </a:endParaRPr>
          </a:p>
        </xdr:txBody>
      </xdr:sp>
    </xdr:grpSp>
    <xdr:clientData/>
  </xdr:twoCellAnchor>
  <xdr:twoCellAnchor>
    <xdr:from>
      <xdr:col>31</xdr:col>
      <xdr:colOff>1</xdr:colOff>
      <xdr:row>17</xdr:row>
      <xdr:rowOff>108857</xdr:rowOff>
    </xdr:from>
    <xdr:to>
      <xdr:col>37</xdr:col>
      <xdr:colOff>462644</xdr:colOff>
      <xdr:row>24</xdr:row>
      <xdr:rowOff>68036</xdr:rowOff>
    </xdr:to>
    <xdr:sp macro="" textlink="">
      <xdr:nvSpPr>
        <xdr:cNvPr id="65" name="TextBox 64"/>
        <xdr:cNvSpPr txBox="1"/>
      </xdr:nvSpPr>
      <xdr:spPr>
        <a:xfrm>
          <a:off x="18777858" y="2884714"/>
          <a:ext cx="4136572" cy="11021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2400" baseline="0">
              <a:latin typeface="Arial" panose="020B0604020202020204" pitchFamily="34" charset="0"/>
              <a:cs typeface="Arial" panose="020B0604020202020204" pitchFamily="34" charset="0"/>
            </a:rPr>
            <a:t>Муниципалитеты</a:t>
          </a:r>
          <a:br>
            <a:rPr lang="ru-RU" sz="2400" baseline="0"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ru-RU" sz="2400" baseline="0">
              <a:latin typeface="Arial" panose="020B0604020202020204" pitchFamily="34" charset="0"/>
              <a:cs typeface="Arial" panose="020B0604020202020204" pitchFamily="34" charset="0"/>
            </a:rPr>
            <a:t>(единственный выбор)</a:t>
          </a:r>
          <a:endParaRPr lang="ru-RU" sz="2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28</xdr:col>
      <xdr:colOff>530678</xdr:colOff>
      <xdr:row>21</xdr:row>
      <xdr:rowOff>149678</xdr:rowOff>
    </xdr:from>
    <xdr:to>
      <xdr:col>30</xdr:col>
      <xdr:colOff>585105</xdr:colOff>
      <xdr:row>28</xdr:row>
      <xdr:rowOff>-1</xdr:rowOff>
    </xdr:to>
    <xdr:sp macro="" textlink="">
      <xdr:nvSpPr>
        <xdr:cNvPr id="38" name="Скругленный прямоугольник 37">
          <a:hlinkClick xmlns:r="http://schemas.openxmlformats.org/officeDocument/2006/relationships" r:id="rId27"/>
        </xdr:cNvPr>
        <xdr:cNvSpPr/>
      </xdr:nvSpPr>
      <xdr:spPr>
        <a:xfrm>
          <a:off x="17471571" y="3578678"/>
          <a:ext cx="1279070" cy="1156607"/>
        </a:xfrm>
        <a:prstGeom prst="roundRect">
          <a:avLst>
            <a:gd name="adj" fmla="val 14368"/>
          </a:avLst>
        </a:prstGeom>
        <a:solidFill>
          <a:srgbClr val="FFBB44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horz" rtlCol="0" anchor="ctr"/>
        <a:lstStyle/>
        <a:p>
          <a:pPr algn="ctr"/>
          <a:r>
            <a:rPr lang="ru-RU" sz="16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Детализированная</a:t>
          </a:r>
          <a:r>
            <a:rPr lang="ru-RU" sz="16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инф-ция по </a:t>
          </a:r>
          <a:r>
            <a:rPr lang="ru-RU" sz="16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ТСТ</a:t>
          </a:r>
        </a:p>
      </xdr:txBody>
    </xdr:sp>
    <xdr:clientData/>
  </xdr:twoCellAnchor>
  <xdr:twoCellAnchor>
    <xdr:from>
      <xdr:col>27</xdr:col>
      <xdr:colOff>217714</xdr:colOff>
      <xdr:row>21</xdr:row>
      <xdr:rowOff>149678</xdr:rowOff>
    </xdr:from>
    <xdr:to>
      <xdr:col>29</xdr:col>
      <xdr:colOff>421822</xdr:colOff>
      <xdr:row>24</xdr:row>
      <xdr:rowOff>190500</xdr:rowOff>
    </xdr:to>
    <xdr:cxnSp macro="">
      <xdr:nvCxnSpPr>
        <xdr:cNvPr id="40" name="Скругленная соединительная линия 39"/>
        <xdr:cNvCxnSpPr/>
      </xdr:nvCxnSpPr>
      <xdr:spPr>
        <a:xfrm flipV="1">
          <a:off x="16546285" y="3578678"/>
          <a:ext cx="1524001" cy="530679"/>
        </a:xfrm>
        <a:prstGeom prst="curvedConnector4">
          <a:avLst>
            <a:gd name="adj1" fmla="val -25447"/>
            <a:gd name="adj2" fmla="val 171282"/>
          </a:avLst>
        </a:prstGeom>
        <a:ln w="38100" cap="rnd" cmpd="sng" algn="ctr">
          <a:solidFill>
            <a:srgbClr val="FFBB44"/>
          </a:solidFill>
          <a:prstDash val="solid"/>
          <a:round/>
          <a:headEnd type="none" w="med" len="lg"/>
          <a:tailEnd type="stealth" w="lg" len="lg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50800</xdr:colOff>
      <xdr:row>26</xdr:row>
      <xdr:rowOff>127000</xdr:rowOff>
    </xdr:from>
    <xdr:to>
      <xdr:col>25</xdr:col>
      <xdr:colOff>527050</xdr:colOff>
      <xdr:row>35</xdr:row>
      <xdr:rowOff>95250</xdr:rowOff>
    </xdr:to>
    <xdr:sp macro="" textlink="">
      <xdr:nvSpPr>
        <xdr:cNvPr id="2" name="TextBox 1"/>
        <xdr:cNvSpPr txBox="1"/>
      </xdr:nvSpPr>
      <xdr:spPr>
        <a:xfrm>
          <a:off x="11023600" y="4419600"/>
          <a:ext cx="4743450" cy="14541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ru-RU" sz="1100"/>
        </a:p>
      </xdr:txBody>
    </xdr:sp>
    <xdr:clientData/>
  </xdr:twoCellAnchor>
  <xdr:twoCellAnchor>
    <xdr:from>
      <xdr:col>0</xdr:col>
      <xdr:colOff>571500</xdr:colOff>
      <xdr:row>6</xdr:row>
      <xdr:rowOff>13607</xdr:rowOff>
    </xdr:from>
    <xdr:to>
      <xdr:col>29</xdr:col>
      <xdr:colOff>13608</xdr:colOff>
      <xdr:row>11</xdr:row>
      <xdr:rowOff>55374</xdr:rowOff>
    </xdr:to>
    <xdr:sp macro="" textlink="'Сводная таблица для диаграмм'!C441">
      <xdr:nvSpPr>
        <xdr:cNvPr id="4" name="TextBox 3"/>
        <xdr:cNvSpPr txBox="1"/>
      </xdr:nvSpPr>
      <xdr:spPr>
        <a:xfrm>
          <a:off x="571500" y="172357"/>
          <a:ext cx="16936358" cy="835517"/>
        </a:xfrm>
        <a:prstGeom prst="roundRect">
          <a:avLst>
            <a:gd name="adj" fmla="val 50000"/>
          </a:avLst>
        </a:prstGeom>
        <a:solidFill>
          <a:srgbClr val="FFCC88"/>
        </a:solidFill>
        <a:ln>
          <a:solidFill>
            <a:srgbClr val="FFC000"/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fld id="{2C492743-19C4-4510-B1A7-20C7F6E07B66}" type="TxLink">
            <a:rPr lang="ru-RU" sz="2400" b="1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г.о. Ростов-на-Дону</a:t>
          </a:fld>
          <a:endParaRPr lang="ru-RU" sz="24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469900</xdr:colOff>
      <xdr:row>12</xdr:row>
      <xdr:rowOff>131330</xdr:rowOff>
    </xdr:from>
    <xdr:to>
      <xdr:col>29</xdr:col>
      <xdr:colOff>15875</xdr:colOff>
      <xdr:row>61</xdr:row>
      <xdr:rowOff>59170</xdr:rowOff>
    </xdr:to>
    <xdr:sp macro="" textlink="">
      <xdr:nvSpPr>
        <xdr:cNvPr id="3" name="Скругленный прямоугольник 2"/>
        <xdr:cNvSpPr/>
      </xdr:nvSpPr>
      <xdr:spPr>
        <a:xfrm>
          <a:off x="469900" y="1287030"/>
          <a:ext cx="17224375" cy="8017740"/>
        </a:xfrm>
        <a:prstGeom prst="roundRect">
          <a:avLst>
            <a:gd name="adj" fmla="val 0"/>
          </a:avLst>
        </a:prstGeom>
        <a:noFill/>
        <a:ln w="57150">
          <a:solidFill>
            <a:srgbClr val="FFBB44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13</xdr:col>
      <xdr:colOff>299357</xdr:colOff>
      <xdr:row>35</xdr:row>
      <xdr:rowOff>65558</xdr:rowOff>
    </xdr:from>
    <xdr:to>
      <xdr:col>28</xdr:col>
      <xdr:colOff>571499</xdr:colOff>
      <xdr:row>59</xdr:row>
      <xdr:rowOff>54428</xdr:rowOff>
    </xdr:to>
    <xdr:graphicFrame macro="">
      <xdr:nvGraphicFramePr>
        <xdr:cNvPr id="23" name="Диаграмма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29</xdr:col>
      <xdr:colOff>435018</xdr:colOff>
      <xdr:row>22</xdr:row>
      <xdr:rowOff>40821</xdr:rowOff>
    </xdr:from>
    <xdr:to>
      <xdr:col>36</xdr:col>
      <xdr:colOff>183492</xdr:colOff>
      <xdr:row>57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4" name="Муниципальное образование 2"/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Муниципальное образование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192339" y="3633107"/>
              <a:ext cx="4034724" cy="575582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29</xdr:col>
      <xdr:colOff>420761</xdr:colOff>
      <xdr:row>58</xdr:row>
      <xdr:rowOff>95251</xdr:rowOff>
    </xdr:from>
    <xdr:to>
      <xdr:col>36</xdr:col>
      <xdr:colOff>167756</xdr:colOff>
      <xdr:row>61</xdr:row>
      <xdr:rowOff>40822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5" name="Дата 3"/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Дата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178082" y="9552215"/>
              <a:ext cx="4033245" cy="43542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>
    <xdr:from>
      <xdr:col>5</xdr:col>
      <xdr:colOff>222250</xdr:colOff>
      <xdr:row>16</xdr:row>
      <xdr:rowOff>15876</xdr:rowOff>
    </xdr:from>
    <xdr:to>
      <xdr:col>12</xdr:col>
      <xdr:colOff>1</xdr:colOff>
      <xdr:row>24</xdr:row>
      <xdr:rowOff>122466</xdr:rowOff>
    </xdr:to>
    <xdr:sp macro="" textlink="'Сводная таблица для диаграмм'!F491">
      <xdr:nvSpPr>
        <xdr:cNvPr id="22" name="Скругленный прямоугольник 21">
          <a:hlinkClick xmlns:r="http://schemas.openxmlformats.org/officeDocument/2006/relationships" r:id="rId2" tooltip="Порядок расчета показателя приведен в разделе &quot;Глоссарий&quot;"/>
        </xdr:cNvPr>
        <xdr:cNvSpPr/>
      </xdr:nvSpPr>
      <xdr:spPr>
        <a:xfrm>
          <a:off x="3238500" y="1762126"/>
          <a:ext cx="4000501" cy="1376590"/>
        </a:xfrm>
        <a:prstGeom prst="roundRect">
          <a:avLst>
            <a:gd name="adj" fmla="val 50000"/>
          </a:avLst>
        </a:prstGeom>
        <a:solidFill>
          <a:srgbClr val="FFBB44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DE62CA0D-1C79-4871-A1D2-7D2C65AC50B4}" type="TxLink">
            <a:rPr lang="ru-RU" sz="2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pPr algn="ctr"/>
            <a:t>Обеспеченность инфраструктурой: 45 ед. на 1 тыс. жителей</a:t>
          </a:fld>
          <a:endParaRPr lang="ru-RU" sz="20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18</xdr:col>
      <xdr:colOff>408215</xdr:colOff>
      <xdr:row>14</xdr:row>
      <xdr:rowOff>13606</xdr:rowOff>
    </xdr:from>
    <xdr:to>
      <xdr:col>24</xdr:col>
      <xdr:colOff>231323</xdr:colOff>
      <xdr:row>35</xdr:row>
      <xdr:rowOff>43295</xdr:rowOff>
    </xdr:to>
    <xdr:graphicFrame macro="">
      <xdr:nvGraphicFramePr>
        <xdr:cNvPr id="26" name="Диаграмма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429078</xdr:colOff>
      <xdr:row>24</xdr:row>
      <xdr:rowOff>95250</xdr:rowOff>
    </xdr:from>
    <xdr:to>
      <xdr:col>18</xdr:col>
      <xdr:colOff>122463</xdr:colOff>
      <xdr:row>57</xdr:row>
      <xdr:rowOff>108857</xdr:rowOff>
    </xdr:to>
    <xdr:grpSp>
      <xdr:nvGrpSpPr>
        <xdr:cNvPr id="6" name="Группа 5"/>
        <xdr:cNvGrpSpPr/>
      </xdr:nvGrpSpPr>
      <xdr:grpSpPr>
        <a:xfrm>
          <a:off x="429078" y="4014107"/>
          <a:ext cx="10715171" cy="5388429"/>
          <a:chOff x="2146938" y="3919796"/>
          <a:chExt cx="14182034" cy="5142562"/>
        </a:xfrm>
        <a:solidFill>
          <a:srgbClr val="FFC000"/>
        </a:solidFill>
      </xdr:grpSpPr>
      <xdr:graphicFrame macro="">
        <xdr:nvGraphicFramePr>
          <xdr:cNvPr id="27" name="Диаграмма 26"/>
          <xdr:cNvGraphicFramePr>
            <a:graphicFrameLocks/>
          </xdr:cNvGraphicFramePr>
        </xdr:nvGraphicFramePr>
        <xdr:xfrm>
          <a:off x="2146938" y="3919796"/>
          <a:ext cx="6244444" cy="514256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graphicFrame macro="">
        <xdr:nvGraphicFramePr>
          <xdr:cNvPr id="18" name="Диаграмма 17"/>
          <xdr:cNvGraphicFramePr>
            <a:graphicFrameLocks/>
          </xdr:cNvGraphicFramePr>
        </xdr:nvGraphicFramePr>
        <xdr:xfrm>
          <a:off x="8151079" y="3932782"/>
          <a:ext cx="8177893" cy="512957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</xdr:grpSp>
    <xdr:clientData/>
  </xdr:twoCellAnchor>
  <xdr:twoCellAnchor>
    <xdr:from>
      <xdr:col>24</xdr:col>
      <xdr:colOff>0</xdr:colOff>
      <xdr:row>40</xdr:row>
      <xdr:rowOff>163284</xdr:rowOff>
    </xdr:from>
    <xdr:to>
      <xdr:col>28</xdr:col>
      <xdr:colOff>503463</xdr:colOff>
      <xdr:row>48</xdr:row>
      <xdr:rowOff>95248</xdr:rowOff>
    </xdr:to>
    <xdr:sp macro="" textlink="'Сводная таблица для диаграмм'!C471">
      <xdr:nvSpPr>
        <xdr:cNvPr id="12" name="Скругленный прямоугольник 11"/>
        <xdr:cNvSpPr/>
      </xdr:nvSpPr>
      <xdr:spPr>
        <a:xfrm>
          <a:off x="14695714" y="6694713"/>
          <a:ext cx="2952749" cy="1238249"/>
        </a:xfrm>
        <a:prstGeom prst="round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3D053CFC-256F-4EB6-9DF8-AD89B1F5C64A}" type="TxLink">
            <a:rPr lang="ru-RU" sz="2000" b="0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Обеспеченность ОПС,  ед. на 100 тыс. жителей</a:t>
          </a:fld>
          <a:endParaRPr lang="ru-RU" sz="2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23</xdr:col>
      <xdr:colOff>517072</xdr:colOff>
      <xdr:row>19</xdr:row>
      <xdr:rowOff>4535</xdr:rowOff>
    </xdr:from>
    <xdr:to>
      <xdr:col>28</xdr:col>
      <xdr:colOff>421821</xdr:colOff>
      <xdr:row>29</xdr:row>
      <xdr:rowOff>149678</xdr:rowOff>
    </xdr:to>
    <xdr:sp macro="" textlink="'Сводная таблица для диаграмм'!C444">
      <xdr:nvSpPr>
        <xdr:cNvPr id="34" name="Скругленный прямоугольник 33"/>
        <xdr:cNvSpPr/>
      </xdr:nvSpPr>
      <xdr:spPr>
        <a:xfrm>
          <a:off x="14391822" y="2227035"/>
          <a:ext cx="2920999" cy="1732643"/>
        </a:xfrm>
        <a:prstGeom prst="round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05885316-F4B7-4C73-B5D5-0FF41EFAB5AE}" type="TxLink">
            <a:rPr lang="ru-RU" sz="200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Обеспеченность платежными терминалами и кассами БПА, ед. на 100 тыс. жителей</a:t>
          </a:fld>
          <a:endParaRPr lang="ru-RU" sz="2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68036</xdr:colOff>
      <xdr:row>50</xdr:row>
      <xdr:rowOff>0</xdr:rowOff>
    </xdr:from>
    <xdr:to>
      <xdr:col>17</xdr:col>
      <xdr:colOff>489857</xdr:colOff>
      <xdr:row>55</xdr:row>
      <xdr:rowOff>40821</xdr:rowOff>
    </xdr:to>
    <xdr:sp macro="" textlink="">
      <xdr:nvSpPr>
        <xdr:cNvPr id="7" name="Скругленный прямоугольник 6">
          <a:hlinkClick xmlns:r="http://schemas.openxmlformats.org/officeDocument/2006/relationships" r:id="rId2" tooltip="Порядок расчета показателя приведен в разделе &quot;Глоссарий&quot;"/>
        </xdr:cNvPr>
        <xdr:cNvSpPr/>
      </xdr:nvSpPr>
      <xdr:spPr>
        <a:xfrm>
          <a:off x="680357" y="7347857"/>
          <a:ext cx="10218964" cy="857250"/>
        </a:xfrm>
        <a:prstGeom prst="round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9</xdr:col>
      <xdr:colOff>155309</xdr:colOff>
      <xdr:row>55</xdr:row>
      <xdr:rowOff>77948</xdr:rowOff>
    </xdr:from>
    <xdr:to>
      <xdr:col>10</xdr:col>
      <xdr:colOff>304988</xdr:colOff>
      <xdr:row>60</xdr:row>
      <xdr:rowOff>26361</xdr:rowOff>
    </xdr:to>
    <xdr:pic>
      <xdr:nvPicPr>
        <xdr:cNvPr id="19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prstClr val="black"/>
            <a:schemeClr val="accent6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2622" b="97753" l="3371" r="97753">
                      <a14:foregroundMark x1="24345" y1="22472" x2="47940" y2="18727"/>
                      <a14:foregroundMark x1="20225" y1="28090" x2="79775" y2="28090"/>
                      <a14:foregroundMark x1="8989" y1="92509" x2="80899" y2="92509"/>
                      <a14:foregroundMark x1="38951" y1="14981" x2="51311" y2="8989"/>
                      <a14:foregroundMark x1="20599" y1="81648" x2="20599" y2="51311"/>
                      <a14:foregroundMark x1="50562" y1="52060" x2="50562" y2="78652"/>
                      <a14:foregroundMark x1="80524" y1="50936" x2="79026" y2="79775"/>
                      <a14:foregroundMark x1="14981" y1="41948" x2="25094" y2="43446"/>
                      <a14:foregroundMark x1="46442" y1="41948" x2="52809" y2="42322"/>
                      <a14:foregroundMark x1="79026" y1="43446" x2="82397" y2="43071"/>
                      <a14:foregroundMark x1="17978" y1="86891" x2="25094" y2="87640"/>
                      <a14:foregroundMark x1="47566" y1="86517" x2="53184" y2="86517"/>
                      <a14:foregroundMark x1="76779" y1="86891" x2="84644" y2="87640"/>
                    </a14:backgroundRemoval>
                  </a14:imgEffect>
                  <a14:imgEffect>
                    <a14:colorTemperature colorTemp="112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66202" y="8242234"/>
          <a:ext cx="762000" cy="7648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454666</xdr:colOff>
      <xdr:row>55</xdr:row>
      <xdr:rowOff>54428</xdr:rowOff>
    </xdr:from>
    <xdr:to>
      <xdr:col>11</xdr:col>
      <xdr:colOff>563523</xdr:colOff>
      <xdr:row>60</xdr:row>
      <xdr:rowOff>26964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prstClr val="black"/>
            <a:schemeClr val="accent6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7880" y="8218714"/>
          <a:ext cx="721179" cy="788964"/>
        </a:xfrm>
        <a:prstGeom prst="rect">
          <a:avLst/>
        </a:prstGeom>
      </xdr:spPr>
    </xdr:pic>
    <xdr:clientData/>
  </xdr:twoCellAnchor>
  <xdr:twoCellAnchor editAs="oneCell">
    <xdr:from>
      <xdr:col>7</xdr:col>
      <xdr:colOff>462643</xdr:colOff>
      <xdr:row>55</xdr:row>
      <xdr:rowOff>20765</xdr:rowOff>
    </xdr:from>
    <xdr:to>
      <xdr:col>8</xdr:col>
      <xdr:colOff>572908</xdr:colOff>
      <xdr:row>60</xdr:row>
      <xdr:rowOff>73412</xdr:rowOff>
    </xdr:to>
    <xdr:pic>
      <xdr:nvPicPr>
        <xdr:cNvPr id="21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2062" b="100000" l="1235" r="97531">
                      <a14:foregroundMark x1="14815" y1="41237" x2="24691" y2="39175"/>
                      <a14:foregroundMark x1="9877" y1="63918" x2="11111" y2="58763"/>
                      <a14:foregroundMark x1="38272" y1="68041" x2="37037" y2="59794"/>
                      <a14:foregroundMark x1="62963" y1="69072" x2="59259" y2="60825"/>
                      <a14:foregroundMark x1="87654" y1="70103" x2="82716" y2="61856"/>
                      <a14:foregroundMark x1="19753" y1="91753" x2="39506" y2="9175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48893" y="8185051"/>
          <a:ext cx="722586" cy="86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394606</xdr:colOff>
      <xdr:row>45</xdr:row>
      <xdr:rowOff>27214</xdr:rowOff>
    </xdr:from>
    <xdr:to>
      <xdr:col>22</xdr:col>
      <xdr:colOff>237807</xdr:colOff>
      <xdr:row>49</xdr:row>
      <xdr:rowOff>81961</xdr:rowOff>
    </xdr:to>
    <xdr:pic>
      <xdr:nvPicPr>
        <xdr:cNvPr id="33" name="Рисунок 3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backgroundRemoval t="599" b="100000" l="1186" r="100000">
                      <a14:foregroundMark x1="88538" y1="18563" x2="65217" y2="85030"/>
                      <a14:foregroundMark x1="63241" y1="17365" x2="88538" y2="89820"/>
                      <a14:foregroundMark x1="67589" y1="17365" x2="86166" y2="17365"/>
                      <a14:foregroundMark x1="63241" y1="25749" x2="62846" y2="86826"/>
                      <a14:foregroundMark x1="62055" y1="31138" x2="62055" y2="86826"/>
                      <a14:foregroundMark x1="64032" y1="91018" x2="88933" y2="92216"/>
                      <a14:foregroundMark x1="62055" y1="88024" x2="62846" y2="92216"/>
                      <a14:backgroundMark x1="47826" y1="10778" x2="56126" y2="4491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41035" y="6558643"/>
          <a:ext cx="1067843" cy="7078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</xdr:row>
      <xdr:rowOff>27214</xdr:rowOff>
    </xdr:from>
    <xdr:to>
      <xdr:col>21</xdr:col>
      <xdr:colOff>604512</xdr:colOff>
      <xdr:row>28</xdr:row>
      <xdr:rowOff>88446</xdr:rowOff>
    </xdr:to>
    <xdr:pic>
      <xdr:nvPicPr>
        <xdr:cNvPr id="36" name="Рисунок 35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backgroundRemoval t="0" b="100000" l="0" r="96278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8750" y="2476500"/>
          <a:ext cx="604512" cy="1353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127000</xdr:colOff>
      <xdr:row>0</xdr:row>
      <xdr:rowOff>127000</xdr:rowOff>
    </xdr:from>
    <xdr:to>
      <xdr:col>4</xdr:col>
      <xdr:colOff>402772</xdr:colOff>
      <xdr:row>6</xdr:row>
      <xdr:rowOff>13106</xdr:rowOff>
    </xdr:to>
    <xdr:pic>
      <xdr:nvPicPr>
        <xdr:cNvPr id="28" name="Рисунок 27"/>
        <xdr:cNvPicPr>
          <a:picLocks noChangeAspect="1"/>
        </xdr:cNvPicPr>
      </xdr:nvPicPr>
      <xdr:blipFill rotWithShape="1">
        <a:blip xmlns:r="http://schemas.openxmlformats.org/officeDocument/2006/relationships" r:embed="rId15"/>
        <a:srcRect l="7274" t="14121" r="73986" b="74071"/>
        <a:stretch/>
      </xdr:blipFill>
      <xdr:spPr>
        <a:xfrm>
          <a:off x="127000" y="457200"/>
          <a:ext cx="2714172" cy="876706"/>
        </a:xfrm>
        <a:prstGeom prst="rect">
          <a:avLst/>
        </a:prstGeom>
      </xdr:spPr>
    </xdr:pic>
    <xdr:clientData/>
  </xdr:twoCellAnchor>
  <xdr:twoCellAnchor>
    <xdr:from>
      <xdr:col>30</xdr:col>
      <xdr:colOff>585107</xdr:colOff>
      <xdr:row>2</xdr:row>
      <xdr:rowOff>0</xdr:rowOff>
    </xdr:from>
    <xdr:to>
      <xdr:col>35</xdr:col>
      <xdr:colOff>79375</xdr:colOff>
      <xdr:row>9</xdr:row>
      <xdr:rowOff>59949</xdr:rowOff>
    </xdr:to>
    <xdr:grpSp>
      <xdr:nvGrpSpPr>
        <xdr:cNvPr id="37" name="Группа 36"/>
        <xdr:cNvGrpSpPr/>
      </xdr:nvGrpSpPr>
      <xdr:grpSpPr>
        <a:xfrm>
          <a:off x="18954750" y="326571"/>
          <a:ext cx="2555875" cy="1202949"/>
          <a:chOff x="20748622" y="730248"/>
          <a:chExt cx="2555875" cy="1202949"/>
        </a:xfrm>
      </xdr:grpSpPr>
      <xdr:sp macro="" textlink="">
        <xdr:nvSpPr>
          <xdr:cNvPr id="38" name="Скругленный прямоугольник 37">
            <a:hlinkClick xmlns:r="http://schemas.openxmlformats.org/officeDocument/2006/relationships" r:id="rId16"/>
          </xdr:cNvPr>
          <xdr:cNvSpPr/>
        </xdr:nvSpPr>
        <xdr:spPr>
          <a:xfrm>
            <a:off x="20828001" y="783655"/>
            <a:ext cx="2190750" cy="1149542"/>
          </a:xfrm>
          <a:prstGeom prst="roundRect">
            <a:avLst>
              <a:gd name="adj" fmla="val 0"/>
            </a:avLst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ru-RU" sz="2400">
                <a:solidFill>
                  <a:sysClr val="windowText" lastClr="000000"/>
                </a:solidFill>
                <a:effectLst/>
                <a:latin typeface="Arial" pitchFamily="34" charset="0"/>
                <a:ea typeface="+mn-ea"/>
                <a:cs typeface="Arial" pitchFamily="34" charset="0"/>
              </a:rPr>
              <a:t>вернуться </a:t>
            </a:r>
            <a:br>
              <a:rPr lang="ru-RU" sz="2400">
                <a:solidFill>
                  <a:sysClr val="windowText" lastClr="000000"/>
                </a:solidFill>
                <a:effectLst/>
                <a:latin typeface="Arial" pitchFamily="34" charset="0"/>
                <a:ea typeface="+mn-ea"/>
                <a:cs typeface="Arial" pitchFamily="34" charset="0"/>
              </a:rPr>
            </a:br>
            <a:r>
              <a:rPr lang="ru-RU" sz="2400">
                <a:solidFill>
                  <a:sysClr val="windowText" lastClr="000000"/>
                </a:solidFill>
                <a:effectLst/>
                <a:latin typeface="Arial" pitchFamily="34" charset="0"/>
                <a:ea typeface="+mn-ea"/>
                <a:cs typeface="Arial" pitchFamily="34" charset="0"/>
              </a:rPr>
              <a:t>к оглавлению</a:t>
            </a:r>
            <a:endParaRPr lang="ru-RU" sz="2400">
              <a:solidFill>
                <a:sysClr val="windowText" lastClr="000000"/>
              </a:solidFill>
              <a:effectLst/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39" name="Развернутая стрелка 38"/>
          <xdr:cNvSpPr/>
        </xdr:nvSpPr>
        <xdr:spPr>
          <a:xfrm rot="16200000" flipV="1">
            <a:off x="21439184" y="39686"/>
            <a:ext cx="1174751" cy="2555875"/>
          </a:xfrm>
          <a:prstGeom prst="uturnArrow">
            <a:avLst>
              <a:gd name="adj1" fmla="val 10906"/>
              <a:gd name="adj2" fmla="val 12584"/>
              <a:gd name="adj3" fmla="val 30369"/>
              <a:gd name="adj4" fmla="val 45092"/>
              <a:gd name="adj5" fmla="val 100000"/>
            </a:avLst>
          </a:prstGeom>
          <a:solidFill>
            <a:srgbClr val="FFBB44"/>
          </a:solidFill>
          <a:ln w="6350" cap="rnd" cmpd="sng">
            <a:solidFill>
              <a:srgbClr val="FFBB44"/>
            </a:solidFill>
            <a:round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>
              <a:solidFill>
                <a:schemeClr val="tx1"/>
              </a:solidFill>
            </a:endParaRPr>
          </a:p>
        </xdr:txBody>
      </xdr:sp>
    </xdr:grpSp>
    <xdr:clientData/>
  </xdr:twoCellAnchor>
  <xdr:twoCellAnchor>
    <xdr:from>
      <xdr:col>29</xdr:col>
      <xdr:colOff>489857</xdr:colOff>
      <xdr:row>10</xdr:row>
      <xdr:rowOff>122464</xdr:rowOff>
    </xdr:from>
    <xdr:to>
      <xdr:col>35</xdr:col>
      <xdr:colOff>600531</xdr:colOff>
      <xdr:row>15</xdr:row>
      <xdr:rowOff>127000</xdr:rowOff>
    </xdr:to>
    <xdr:grpSp>
      <xdr:nvGrpSpPr>
        <xdr:cNvPr id="40" name="Группа 39"/>
        <xdr:cNvGrpSpPr/>
      </xdr:nvGrpSpPr>
      <xdr:grpSpPr>
        <a:xfrm rot="10800000" flipV="1">
          <a:off x="18247178" y="1755321"/>
          <a:ext cx="3784603" cy="820965"/>
          <a:chOff x="19519894" y="1084032"/>
          <a:chExt cx="3784603" cy="820965"/>
        </a:xfrm>
      </xdr:grpSpPr>
      <xdr:sp macro="" textlink="">
        <xdr:nvSpPr>
          <xdr:cNvPr id="41" name="Скругленный прямоугольник 40">
            <a:hlinkClick xmlns:r="http://schemas.openxmlformats.org/officeDocument/2006/relationships" r:id="rId17"/>
          </xdr:cNvPr>
          <xdr:cNvSpPr/>
        </xdr:nvSpPr>
        <xdr:spPr>
          <a:xfrm>
            <a:off x="19708128" y="1138462"/>
            <a:ext cx="3387733" cy="728967"/>
          </a:xfrm>
          <a:prstGeom prst="roundRect">
            <a:avLst>
              <a:gd name="adj" fmla="val 0"/>
            </a:avLst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ru-RU" sz="2400">
                <a:solidFill>
                  <a:sysClr val="windowText" lastClr="000000"/>
                </a:solidFill>
                <a:effectLst/>
                <a:latin typeface="Arial" pitchFamily="34" charset="0"/>
                <a:ea typeface="+mn-ea"/>
                <a:cs typeface="Arial" pitchFamily="34" charset="0"/>
              </a:rPr>
              <a:t>перейти к рейтингу</a:t>
            </a:r>
            <a:endParaRPr lang="ru-RU" sz="2400">
              <a:solidFill>
                <a:sysClr val="windowText" lastClr="000000"/>
              </a:solidFill>
              <a:effectLst/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42" name="Развернутая стрелка 41"/>
          <xdr:cNvSpPr/>
        </xdr:nvSpPr>
        <xdr:spPr>
          <a:xfrm rot="16200000" flipV="1">
            <a:off x="21001713" y="-397787"/>
            <a:ext cx="820965" cy="3784603"/>
          </a:xfrm>
          <a:prstGeom prst="uturnArrow">
            <a:avLst>
              <a:gd name="adj1" fmla="val 10906"/>
              <a:gd name="adj2" fmla="val 12584"/>
              <a:gd name="adj3" fmla="val 30369"/>
              <a:gd name="adj4" fmla="val 45092"/>
              <a:gd name="adj5" fmla="val 100000"/>
            </a:avLst>
          </a:prstGeom>
          <a:solidFill>
            <a:srgbClr val="FFBB44"/>
          </a:solidFill>
          <a:ln w="38100" cap="sq" cmpd="sng">
            <a:solidFill>
              <a:srgbClr val="FFBB44"/>
            </a:solidFill>
            <a:round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>
              <a:solidFill>
                <a:schemeClr val="tx1"/>
              </a:solidFill>
            </a:endParaRPr>
          </a:p>
        </xdr:txBody>
      </xdr:sp>
    </xdr:grpSp>
    <xdr:clientData/>
  </xdr:twoCellAnchor>
  <xdr:twoCellAnchor>
    <xdr:from>
      <xdr:col>29</xdr:col>
      <xdr:colOff>421822</xdr:colOff>
      <xdr:row>17</xdr:row>
      <xdr:rowOff>13606</xdr:rowOff>
    </xdr:from>
    <xdr:to>
      <xdr:col>36</xdr:col>
      <xdr:colOff>163286</xdr:colOff>
      <xdr:row>22</xdr:row>
      <xdr:rowOff>27214</xdr:rowOff>
    </xdr:to>
    <xdr:sp macro="" textlink="">
      <xdr:nvSpPr>
        <xdr:cNvPr id="43" name="TextBox 42"/>
        <xdr:cNvSpPr txBox="1"/>
      </xdr:nvSpPr>
      <xdr:spPr>
        <a:xfrm>
          <a:off x="18179143" y="2789463"/>
          <a:ext cx="4027714" cy="8300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2400" baseline="0">
              <a:latin typeface="Arial" panose="020B0604020202020204" pitchFamily="34" charset="0"/>
              <a:cs typeface="Arial" panose="020B0604020202020204" pitchFamily="34" charset="0"/>
            </a:rPr>
            <a:t>Муниципалитеты</a:t>
          </a:r>
          <a:br>
            <a:rPr lang="ru-RU" sz="2400" baseline="0"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ru-RU" sz="2400" baseline="0">
              <a:latin typeface="Arial" panose="020B0604020202020204" pitchFamily="34" charset="0"/>
              <a:cs typeface="Arial" panose="020B0604020202020204" pitchFamily="34" charset="0"/>
            </a:rPr>
            <a:t>(единственный выбор)</a:t>
          </a:r>
          <a:endParaRPr lang="ru-RU" sz="2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23</xdr:col>
      <xdr:colOff>557893</xdr:colOff>
      <xdr:row>31</xdr:row>
      <xdr:rowOff>61233</xdr:rowOff>
    </xdr:from>
    <xdr:to>
      <xdr:col>28</xdr:col>
      <xdr:colOff>430893</xdr:colOff>
      <xdr:row>40</xdr:row>
      <xdr:rowOff>15876</xdr:rowOff>
    </xdr:to>
    <xdr:sp macro="" textlink="">
      <xdr:nvSpPr>
        <xdr:cNvPr id="29" name="Скругленный прямоугольник 28">
          <a:hlinkClick xmlns:r="http://schemas.openxmlformats.org/officeDocument/2006/relationships" r:id="rId18"/>
        </xdr:cNvPr>
        <xdr:cNvSpPr/>
      </xdr:nvSpPr>
      <xdr:spPr>
        <a:xfrm>
          <a:off x="14641286" y="5109483"/>
          <a:ext cx="2934607" cy="1424214"/>
        </a:xfrm>
        <a:prstGeom prst="roundRect">
          <a:avLst>
            <a:gd name="adj" fmla="val 50000"/>
          </a:avLst>
        </a:prstGeom>
        <a:solidFill>
          <a:srgbClr val="FFBB44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Информация</a:t>
          </a:r>
          <a:r>
            <a:rPr lang="ru-RU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по </a:t>
          </a:r>
          <a:r>
            <a:rPr lang="ru-RU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ТСТ с сервисом </a:t>
          </a:r>
        </a:p>
        <a:p>
          <a:pPr algn="ctr"/>
          <a:r>
            <a:rPr lang="ru-RU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«наличные на кассе»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180522</xdr:colOff>
      <xdr:row>5</xdr:row>
      <xdr:rowOff>19456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7274" t="14121" r="73986" b="74071"/>
        <a:stretch/>
      </xdr:blipFill>
      <xdr:spPr>
        <a:xfrm>
          <a:off x="0" y="0"/>
          <a:ext cx="2704647" cy="82908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</xdr:row>
      <xdr:rowOff>112258</xdr:rowOff>
    </xdr:from>
    <xdr:to>
      <xdr:col>1</xdr:col>
      <xdr:colOff>1430111</xdr:colOff>
      <xdr:row>6</xdr:row>
      <xdr:rowOff>245608</xdr:rowOff>
    </xdr:to>
    <xdr:sp macro="" textlink="">
      <xdr:nvSpPr>
        <xdr:cNvPr id="3" name="Скругленный прямоугольник 2">
          <a:hlinkClick xmlns:r="http://schemas.openxmlformats.org/officeDocument/2006/relationships" r:id="rId2"/>
        </xdr:cNvPr>
        <xdr:cNvSpPr/>
      </xdr:nvSpPr>
      <xdr:spPr>
        <a:xfrm>
          <a:off x="0" y="921883"/>
          <a:ext cx="3954236" cy="619125"/>
        </a:xfrm>
        <a:prstGeom prst="roundRect">
          <a:avLst>
            <a:gd name="adj" fmla="val 50000"/>
          </a:avLst>
        </a:prstGeom>
        <a:solidFill>
          <a:srgbClr val="FFBB44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2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Муниципалитеты</a:t>
          </a:r>
        </a:p>
      </xdr:txBody>
    </xdr:sp>
    <xdr:clientData/>
  </xdr:twoCellAnchor>
  <xdr:twoCellAnchor>
    <xdr:from>
      <xdr:col>3</xdr:col>
      <xdr:colOff>8850086</xdr:colOff>
      <xdr:row>5</xdr:row>
      <xdr:rowOff>111579</xdr:rowOff>
    </xdr:from>
    <xdr:to>
      <xdr:col>3</xdr:col>
      <xdr:colOff>12089947</xdr:colOff>
      <xdr:row>6</xdr:row>
      <xdr:rowOff>244929</xdr:rowOff>
    </xdr:to>
    <xdr:sp macro="" textlink="">
      <xdr:nvSpPr>
        <xdr:cNvPr id="4" name="Скругленный прямоугольник 3">
          <a:hlinkClick xmlns:r="http://schemas.openxmlformats.org/officeDocument/2006/relationships" r:id="rId3"/>
        </xdr:cNvPr>
        <xdr:cNvSpPr/>
      </xdr:nvSpPr>
      <xdr:spPr>
        <a:xfrm>
          <a:off x="18032186" y="921204"/>
          <a:ext cx="3239861" cy="619125"/>
        </a:xfrm>
        <a:prstGeom prst="roundRect">
          <a:avLst>
            <a:gd name="adj" fmla="val 50000"/>
          </a:avLst>
        </a:prstGeom>
        <a:solidFill>
          <a:srgbClr val="FFBB44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2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Обеспеченность</a:t>
          </a:r>
        </a:p>
      </xdr:txBody>
    </xdr:sp>
    <xdr:clientData/>
  </xdr:twoCellAnchor>
  <xdr:twoCellAnchor editAs="oneCell">
    <xdr:from>
      <xdr:col>4</xdr:col>
      <xdr:colOff>95250</xdr:colOff>
      <xdr:row>8</xdr:row>
      <xdr:rowOff>0</xdr:rowOff>
    </xdr:from>
    <xdr:to>
      <xdr:col>6</xdr:col>
      <xdr:colOff>449036</xdr:colOff>
      <xdr:row>44</xdr:row>
      <xdr:rowOff>81643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Муниципальное образование 3"/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Муниципальное образование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125214" y="1768929"/>
              <a:ext cx="3510643" cy="864053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416874</xdr:colOff>
      <xdr:row>6</xdr:row>
      <xdr:rowOff>0</xdr:rowOff>
    </xdr:from>
    <xdr:ext cx="18601376" cy="819665"/>
    <xdr:sp macro="" textlink="'Сводная таблица для диаграмм'!B644">
      <xdr:nvSpPr>
        <xdr:cNvPr id="2" name="TextBox 1">
          <a:hlinkClick xmlns:r="http://schemas.openxmlformats.org/officeDocument/2006/relationships" r:id="rId1" tooltip="Порядок расчета показателя приведен в разделе &quot;Глоссарий&quot;"/>
        </xdr:cNvPr>
        <xdr:cNvSpPr txBox="1"/>
      </xdr:nvSpPr>
      <xdr:spPr>
        <a:xfrm>
          <a:off x="416874" y="952500"/>
          <a:ext cx="18601376" cy="819665"/>
        </a:xfrm>
        <a:prstGeom prst="roundRect">
          <a:avLst>
            <a:gd name="adj" fmla="val 50000"/>
          </a:avLst>
        </a:prstGeom>
        <a:solidFill>
          <a:srgbClr val="FFCC88"/>
        </a:solidFill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fld id="{A7B37168-14AA-49CF-B16D-CEBCFB828A07}" type="TxLink">
            <a:rPr lang="ru-RU" sz="24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Рейтинг муниципальных образований в разрезе показателей</a:t>
          </a:fld>
          <a:endParaRPr lang="ru-RU" sz="24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>
    <xdr:from>
      <xdr:col>0</xdr:col>
      <xdr:colOff>174626</xdr:colOff>
      <xdr:row>19</xdr:row>
      <xdr:rowOff>127000</xdr:rowOff>
    </xdr:from>
    <xdr:to>
      <xdr:col>33</xdr:col>
      <xdr:colOff>492126</xdr:colOff>
      <xdr:row>61</xdr:row>
      <xdr:rowOff>79375</xdr:rowOff>
    </xdr:to>
    <xdr:graphicFrame macro="">
      <xdr:nvGraphicFramePr>
        <xdr:cNvPr id="9" name="Диаграмма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33</xdr:col>
      <xdr:colOff>587375</xdr:colOff>
      <xdr:row>21</xdr:row>
      <xdr:rowOff>15874</xdr:rowOff>
    </xdr:from>
    <xdr:to>
      <xdr:col>45</xdr:col>
      <xdr:colOff>460375</xdr:colOff>
      <xdr:row>54</xdr:row>
      <xdr:rowOff>15875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1" name="Показатель 2"/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Показатель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002625" y="4778374"/>
              <a:ext cx="7112000" cy="523875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181125</xdr:colOff>
      <xdr:row>13</xdr:row>
      <xdr:rowOff>111123</xdr:rowOff>
    </xdr:from>
    <xdr:to>
      <xdr:col>9</xdr:col>
      <xdr:colOff>0</xdr:colOff>
      <xdr:row>16</xdr:row>
      <xdr:rowOff>381000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Дата 4"/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Дата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00625" y="2174873"/>
              <a:ext cx="1866750" cy="98425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>
    <xdr:from>
      <xdr:col>36</xdr:col>
      <xdr:colOff>174625</xdr:colOff>
      <xdr:row>18</xdr:row>
      <xdr:rowOff>63501</xdr:rowOff>
    </xdr:from>
    <xdr:to>
      <xdr:col>43</xdr:col>
      <xdr:colOff>174625</xdr:colOff>
      <xdr:row>20</xdr:row>
      <xdr:rowOff>190501</xdr:rowOff>
    </xdr:to>
    <xdr:sp macro="" textlink="">
      <xdr:nvSpPr>
        <xdr:cNvPr id="16" name="TextBox 15">
          <a:hlinkClick xmlns:r="http://schemas.openxmlformats.org/officeDocument/2006/relationships" r:id="rId3" tooltip="Описание отдельных показателей приведено в разделе &quot;Глоссарий&quot;"/>
        </xdr:cNvPr>
        <xdr:cNvSpPr txBox="1"/>
      </xdr:nvSpPr>
      <xdr:spPr>
        <a:xfrm>
          <a:off x="22399625" y="3635376"/>
          <a:ext cx="4222750" cy="920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2400">
              <a:latin typeface="Arial" panose="020B0604020202020204" pitchFamily="34" charset="0"/>
              <a:cs typeface="Arial" panose="020B0604020202020204" pitchFamily="34" charset="0"/>
            </a:rPr>
            <a:t>Выбо</a:t>
          </a:r>
          <a:r>
            <a:rPr lang="ru-RU" sz="2400" baseline="0">
              <a:latin typeface="Arial" panose="020B0604020202020204" pitchFamily="34" charset="0"/>
              <a:cs typeface="Arial" panose="020B0604020202020204" pitchFamily="34" charset="0"/>
            </a:rPr>
            <a:t>р показателя </a:t>
          </a:r>
          <a:br>
            <a:rPr lang="ru-RU" sz="2400" baseline="0"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ru-RU" sz="2400" baseline="0">
              <a:latin typeface="Arial" panose="020B0604020202020204" pitchFamily="34" charset="0"/>
              <a:cs typeface="Arial" panose="020B0604020202020204" pitchFamily="34" charset="0"/>
            </a:rPr>
            <a:t>(единственный выбор)</a:t>
          </a:r>
          <a:endParaRPr lang="ru-RU" sz="2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571500</xdr:colOff>
      <xdr:row>12</xdr:row>
      <xdr:rowOff>18710</xdr:rowOff>
    </xdr:from>
    <xdr:to>
      <xdr:col>4</xdr:col>
      <xdr:colOff>301625</xdr:colOff>
      <xdr:row>19</xdr:row>
      <xdr:rowOff>133240</xdr:rowOff>
    </xdr:to>
    <xdr:pic>
      <xdr:nvPicPr>
        <xdr:cNvPr id="21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410" b="95902" l="1594" r="98805">
                      <a14:foregroundMark x1="18327" y1="43852" x2="19920" y2="43852"/>
                      <a14:foregroundMark x1="33068" y1="49590" x2="33068" y2="51639"/>
                      <a14:foregroundMark x1="47012" y1="48361" x2="49402" y2="49590"/>
                      <a14:foregroundMark x1="61355" y1="42623" x2="61355" y2="42623"/>
                      <a14:foregroundMark x1="77689" y1="33607" x2="77689" y2="33607"/>
                      <a14:foregroundMark x1="71315" y1="58197" x2="71315" y2="58197"/>
                      <a14:foregroundMark x1="81275" y1="51230" x2="81275" y2="51230"/>
                      <a14:foregroundMark x1="19920" y1="25410" x2="22311" y2="26230"/>
                      <a14:foregroundMark x1="48207" y1="28689" x2="51793" y2="2663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1923710"/>
          <a:ext cx="2143125" cy="2178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40822</xdr:colOff>
      <xdr:row>0</xdr:row>
      <xdr:rowOff>108857</xdr:rowOff>
    </xdr:from>
    <xdr:to>
      <xdr:col>4</xdr:col>
      <xdr:colOff>305708</xdr:colOff>
      <xdr:row>6</xdr:row>
      <xdr:rowOff>5849</xdr:rowOff>
    </xdr:to>
    <xdr:pic>
      <xdr:nvPicPr>
        <xdr:cNvPr id="22" name="Рисунок 21"/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7274" t="14121" r="73986" b="74071"/>
        <a:stretch/>
      </xdr:blipFill>
      <xdr:spPr>
        <a:xfrm>
          <a:off x="40822" y="108857"/>
          <a:ext cx="2714172" cy="876706"/>
        </a:xfrm>
        <a:prstGeom prst="rect">
          <a:avLst/>
        </a:prstGeom>
      </xdr:spPr>
    </xdr:pic>
    <xdr:clientData/>
  </xdr:twoCellAnchor>
  <xdr:twoCellAnchor>
    <xdr:from>
      <xdr:col>41</xdr:col>
      <xdr:colOff>158750</xdr:colOff>
      <xdr:row>4</xdr:row>
      <xdr:rowOff>63500</xdr:rowOff>
    </xdr:from>
    <xdr:to>
      <xdr:col>45</xdr:col>
      <xdr:colOff>301625</xdr:colOff>
      <xdr:row>11</xdr:row>
      <xdr:rowOff>155199</xdr:rowOff>
    </xdr:to>
    <xdr:grpSp>
      <xdr:nvGrpSpPr>
        <xdr:cNvPr id="26" name="Группа 25"/>
        <xdr:cNvGrpSpPr/>
      </xdr:nvGrpSpPr>
      <xdr:grpSpPr>
        <a:xfrm>
          <a:off x="25400000" y="698500"/>
          <a:ext cx="2555875" cy="1202949"/>
          <a:chOff x="20748622" y="730248"/>
          <a:chExt cx="2555875" cy="1202949"/>
        </a:xfrm>
      </xdr:grpSpPr>
      <xdr:sp macro="" textlink="">
        <xdr:nvSpPr>
          <xdr:cNvPr id="27" name="Скругленный прямоугольник 26">
            <a:hlinkClick xmlns:r="http://schemas.openxmlformats.org/officeDocument/2006/relationships" r:id="rId7"/>
          </xdr:cNvPr>
          <xdr:cNvSpPr/>
        </xdr:nvSpPr>
        <xdr:spPr>
          <a:xfrm>
            <a:off x="20828001" y="783655"/>
            <a:ext cx="2190750" cy="1149542"/>
          </a:xfrm>
          <a:prstGeom prst="roundRect">
            <a:avLst>
              <a:gd name="adj" fmla="val 0"/>
            </a:avLst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ru-RU" sz="2400">
                <a:solidFill>
                  <a:sysClr val="windowText" lastClr="000000"/>
                </a:solidFill>
                <a:effectLst/>
                <a:latin typeface="Arial" pitchFamily="34" charset="0"/>
                <a:ea typeface="+mn-ea"/>
                <a:cs typeface="Arial" pitchFamily="34" charset="0"/>
              </a:rPr>
              <a:t>вернуться </a:t>
            </a:r>
            <a:br>
              <a:rPr lang="ru-RU" sz="2400">
                <a:solidFill>
                  <a:sysClr val="windowText" lastClr="000000"/>
                </a:solidFill>
                <a:effectLst/>
                <a:latin typeface="Arial" pitchFamily="34" charset="0"/>
                <a:ea typeface="+mn-ea"/>
                <a:cs typeface="Arial" pitchFamily="34" charset="0"/>
              </a:rPr>
            </a:br>
            <a:r>
              <a:rPr lang="ru-RU" sz="2400">
                <a:solidFill>
                  <a:sysClr val="windowText" lastClr="000000"/>
                </a:solidFill>
                <a:effectLst/>
                <a:latin typeface="Arial" pitchFamily="34" charset="0"/>
                <a:ea typeface="+mn-ea"/>
                <a:cs typeface="Arial" pitchFamily="34" charset="0"/>
              </a:rPr>
              <a:t>к оглавлению</a:t>
            </a:r>
            <a:endParaRPr lang="ru-RU" sz="2400">
              <a:solidFill>
                <a:sysClr val="windowText" lastClr="000000"/>
              </a:solidFill>
              <a:effectLst/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28" name="Развернутая стрелка 27"/>
          <xdr:cNvSpPr/>
        </xdr:nvSpPr>
        <xdr:spPr>
          <a:xfrm rot="16200000" flipV="1">
            <a:off x="21439184" y="39686"/>
            <a:ext cx="1174751" cy="2555875"/>
          </a:xfrm>
          <a:prstGeom prst="uturnArrow">
            <a:avLst>
              <a:gd name="adj1" fmla="val 10906"/>
              <a:gd name="adj2" fmla="val 12584"/>
              <a:gd name="adj3" fmla="val 30369"/>
              <a:gd name="adj4" fmla="val 45092"/>
              <a:gd name="adj5" fmla="val 100000"/>
            </a:avLst>
          </a:prstGeom>
          <a:solidFill>
            <a:srgbClr val="FFBB44"/>
          </a:solidFill>
          <a:ln w="12700" cap="sq" cmpd="sng">
            <a:solidFill>
              <a:srgbClr val="FFBB44"/>
            </a:solidFill>
            <a:round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>
              <a:solidFill>
                <a:schemeClr val="tx1"/>
              </a:solidFill>
            </a:endParaRPr>
          </a:p>
        </xdr:txBody>
      </xdr:sp>
    </xdr:grpSp>
    <xdr:clientData/>
  </xdr:twoCellAnchor>
  <xdr:twoCellAnchor>
    <xdr:from>
      <xdr:col>34</xdr:col>
      <xdr:colOff>15875</xdr:colOff>
      <xdr:row>14</xdr:row>
      <xdr:rowOff>79373</xdr:rowOff>
    </xdr:from>
    <xdr:to>
      <xdr:col>42</xdr:col>
      <xdr:colOff>38103</xdr:colOff>
      <xdr:row>16</xdr:row>
      <xdr:rowOff>396874</xdr:rowOff>
    </xdr:to>
    <xdr:grpSp>
      <xdr:nvGrpSpPr>
        <xdr:cNvPr id="29" name="Группа 28"/>
        <xdr:cNvGrpSpPr/>
      </xdr:nvGrpSpPr>
      <xdr:grpSpPr>
        <a:xfrm>
          <a:off x="21034375" y="2301873"/>
          <a:ext cx="4848228" cy="873126"/>
          <a:chOff x="18456269" y="1015995"/>
          <a:chExt cx="4848228" cy="889001"/>
        </a:xfrm>
      </xdr:grpSpPr>
      <xdr:sp macro="" textlink="">
        <xdr:nvSpPr>
          <xdr:cNvPr id="30" name="Скругленный прямоугольник 29">
            <a:hlinkClick xmlns:r="http://schemas.openxmlformats.org/officeDocument/2006/relationships" r:id="rId8"/>
          </xdr:cNvPr>
          <xdr:cNvSpPr/>
        </xdr:nvSpPr>
        <xdr:spPr>
          <a:xfrm>
            <a:off x="18535645" y="1127122"/>
            <a:ext cx="4546610" cy="698500"/>
          </a:xfrm>
          <a:prstGeom prst="roundRect">
            <a:avLst>
              <a:gd name="adj" fmla="val 0"/>
            </a:avLst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ru-RU" sz="2400">
                <a:solidFill>
                  <a:sysClr val="windowText" lastClr="000000"/>
                </a:solidFill>
                <a:effectLst/>
                <a:latin typeface="Arial" pitchFamily="34" charset="0"/>
                <a:ea typeface="+mn-ea"/>
                <a:cs typeface="Arial" pitchFamily="34" charset="0"/>
              </a:rPr>
              <a:t>вернуться</a:t>
            </a:r>
            <a:r>
              <a:rPr lang="ru-RU" sz="2400" baseline="0">
                <a:solidFill>
                  <a:sysClr val="windowText" lastClr="000000"/>
                </a:solidFill>
                <a:effectLst/>
                <a:latin typeface="Arial" pitchFamily="34" charset="0"/>
                <a:ea typeface="+mn-ea"/>
                <a:cs typeface="Arial" pitchFamily="34" charset="0"/>
              </a:rPr>
              <a:t> к обеспеченности</a:t>
            </a:r>
            <a:endParaRPr lang="ru-RU" sz="2400">
              <a:solidFill>
                <a:sysClr val="windowText" lastClr="000000"/>
              </a:solidFill>
              <a:effectLst/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31" name="Развернутая стрелка 30"/>
          <xdr:cNvSpPr/>
        </xdr:nvSpPr>
        <xdr:spPr>
          <a:xfrm rot="16200000" flipV="1">
            <a:off x="20435882" y="-963618"/>
            <a:ext cx="889001" cy="4848228"/>
          </a:xfrm>
          <a:prstGeom prst="uturnArrow">
            <a:avLst>
              <a:gd name="adj1" fmla="val 10906"/>
              <a:gd name="adj2" fmla="val 12584"/>
              <a:gd name="adj3" fmla="val 30369"/>
              <a:gd name="adj4" fmla="val 45092"/>
              <a:gd name="adj5" fmla="val 100000"/>
            </a:avLst>
          </a:prstGeom>
          <a:solidFill>
            <a:srgbClr val="FFBB44"/>
          </a:solidFill>
          <a:ln w="41275" cap="sq" cmpd="sng">
            <a:solidFill>
              <a:srgbClr val="FFBB44"/>
            </a:solidFill>
            <a:round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>
              <a:solidFill>
                <a:schemeClr val="tx1"/>
              </a:solidFill>
            </a:endParaRPr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214312</xdr:colOff>
      <xdr:row>76</xdr:row>
      <xdr:rowOff>0</xdr:rowOff>
    </xdr:from>
    <xdr:to>
      <xdr:col>31</xdr:col>
      <xdr:colOff>95250</xdr:colOff>
      <xdr:row>96</xdr:row>
      <xdr:rowOff>0</xdr:rowOff>
    </xdr:to>
    <xdr:sp macro="" textlink="">
      <xdr:nvSpPr>
        <xdr:cNvPr id="10" name="TextBox 9"/>
        <xdr:cNvSpPr txBox="1"/>
      </xdr:nvSpPr>
      <xdr:spPr>
        <a:xfrm>
          <a:off x="8056562" y="12065000"/>
          <a:ext cx="10739438" cy="3175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ru-RU" sz="1100"/>
        </a:p>
      </xdr:txBody>
    </xdr:sp>
    <xdr:clientData/>
  </xdr:twoCellAnchor>
  <xdr:oneCellAnchor>
    <xdr:from>
      <xdr:col>0</xdr:col>
      <xdr:colOff>517070</xdr:colOff>
      <xdr:row>6</xdr:row>
      <xdr:rowOff>0</xdr:rowOff>
    </xdr:from>
    <xdr:ext cx="23168430" cy="819665"/>
    <xdr:sp macro="" textlink="">
      <xdr:nvSpPr>
        <xdr:cNvPr id="2" name="TextBox 1"/>
        <xdr:cNvSpPr txBox="1"/>
      </xdr:nvSpPr>
      <xdr:spPr>
        <a:xfrm>
          <a:off x="517070" y="158750"/>
          <a:ext cx="23168430" cy="819665"/>
        </a:xfrm>
        <a:prstGeom prst="roundRect">
          <a:avLst>
            <a:gd name="adj" fmla="val 50000"/>
          </a:avLst>
        </a:prstGeom>
        <a:solidFill>
          <a:srgbClr val="FFCC88"/>
        </a:solidFill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ru-RU" sz="2400" b="1" i="0" u="none" strike="noStrike">
              <a:solidFill>
                <a:sysClr val="windowText" lastClr="000000"/>
              </a:solidFill>
              <a:latin typeface="Arial"/>
              <a:cs typeface="Arial"/>
            </a:rPr>
            <a:t>Глоссарий</a:t>
          </a:r>
        </a:p>
      </xdr:txBody>
    </xdr:sp>
    <xdr:clientData/>
  </xdr:oneCellAnchor>
  <xdr:twoCellAnchor>
    <xdr:from>
      <xdr:col>15</xdr:col>
      <xdr:colOff>222250</xdr:colOff>
      <xdr:row>12</xdr:row>
      <xdr:rowOff>149679</xdr:rowOff>
    </xdr:from>
    <xdr:to>
      <xdr:col>39</xdr:col>
      <xdr:colOff>190819</xdr:colOff>
      <xdr:row>18</xdr:row>
      <xdr:rowOff>0</xdr:rowOff>
    </xdr:to>
    <xdr:sp macro="" textlink="">
      <xdr:nvSpPr>
        <xdr:cNvPr id="4" name="Скругленный прямоугольник 3"/>
        <xdr:cNvSpPr/>
      </xdr:nvSpPr>
      <xdr:spPr>
        <a:xfrm>
          <a:off x="9271000" y="1260929"/>
          <a:ext cx="14446569" cy="849600"/>
        </a:xfrm>
        <a:prstGeom prst="roundRect">
          <a:avLst>
            <a:gd name="adj" fmla="val 50000"/>
          </a:avLst>
        </a:prstGeom>
        <a:solidFill>
          <a:srgbClr val="FFBB44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24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Порядок расчета отдельных показателей</a:t>
          </a:r>
        </a:p>
      </xdr:txBody>
    </xdr:sp>
    <xdr:clientData/>
  </xdr:twoCellAnchor>
  <xdr:twoCellAnchor>
    <xdr:from>
      <xdr:col>0</xdr:col>
      <xdr:colOff>111125</xdr:colOff>
      <xdr:row>12</xdr:row>
      <xdr:rowOff>149678</xdr:rowOff>
    </xdr:from>
    <xdr:to>
      <xdr:col>14</xdr:col>
      <xdr:colOff>435752</xdr:colOff>
      <xdr:row>18</xdr:row>
      <xdr:rowOff>0</xdr:rowOff>
    </xdr:to>
    <xdr:sp macro="" textlink="">
      <xdr:nvSpPr>
        <xdr:cNvPr id="5" name="Скругленный прямоугольник 4"/>
        <xdr:cNvSpPr/>
      </xdr:nvSpPr>
      <xdr:spPr>
        <a:xfrm>
          <a:off x="111125" y="1260928"/>
          <a:ext cx="8770127" cy="802822"/>
        </a:xfrm>
        <a:prstGeom prst="roundRect">
          <a:avLst>
            <a:gd name="adj" fmla="val 50000"/>
          </a:avLst>
        </a:prstGeom>
        <a:solidFill>
          <a:srgbClr val="FFBB44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24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Описание</a:t>
          </a:r>
          <a:r>
            <a:rPr lang="ru-RU" sz="24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отдельных показателей</a:t>
          </a:r>
          <a:endParaRPr lang="ru-RU" sz="24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421822</xdr:colOff>
      <xdr:row>20</xdr:row>
      <xdr:rowOff>13608</xdr:rowOff>
    </xdr:from>
    <xdr:to>
      <xdr:col>14</xdr:col>
      <xdr:colOff>394607</xdr:colOff>
      <xdr:row>63</xdr:row>
      <xdr:rowOff>63500</xdr:rowOff>
    </xdr:to>
    <xdr:grpSp>
      <xdr:nvGrpSpPr>
        <xdr:cNvPr id="11" name="Группа 10"/>
        <xdr:cNvGrpSpPr/>
      </xdr:nvGrpSpPr>
      <xdr:grpSpPr>
        <a:xfrm>
          <a:off x="1025072" y="3188608"/>
          <a:ext cx="7815035" cy="6876142"/>
          <a:chOff x="1034143" y="2789465"/>
          <a:chExt cx="7932964" cy="7070619"/>
        </a:xfrm>
      </xdr:grpSpPr>
      <xdr:sp macro="" textlink="">
        <xdr:nvSpPr>
          <xdr:cNvPr id="6" name="TextBox 5"/>
          <xdr:cNvSpPr txBox="1"/>
        </xdr:nvSpPr>
        <xdr:spPr>
          <a:xfrm>
            <a:off x="1034143" y="6027966"/>
            <a:ext cx="2775857" cy="449034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ru-RU" sz="2500">
                <a:latin typeface="Arial" panose="020B0604020202020204" pitchFamily="34" charset="0"/>
                <a:cs typeface="Arial" panose="020B0604020202020204" pitchFamily="34" charset="0"/>
              </a:rPr>
              <a:t>Банковский офис</a:t>
            </a:r>
          </a:p>
        </xdr:txBody>
      </xdr:sp>
      <xdr:sp macro="" textlink="">
        <xdr:nvSpPr>
          <xdr:cNvPr id="7" name="TextBox 6"/>
          <xdr:cNvSpPr txBox="1"/>
        </xdr:nvSpPr>
        <xdr:spPr>
          <a:xfrm>
            <a:off x="4272641" y="2789465"/>
            <a:ext cx="4694466" cy="707061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2000" b="0" i="0" u="none" strike="noStrike" baseline="0" smtClean="0">
                <a:solidFill>
                  <a:schemeClr val="dk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1) </a:t>
            </a:r>
            <a:r>
              <a:rPr lang="ru-RU" sz="2000" b="1" i="0" u="none" strike="noStrike" baseline="0" smtClean="0">
                <a:solidFill>
                  <a:schemeClr val="dk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филиал</a:t>
            </a:r>
            <a:r>
              <a:rPr lang="ru-RU" sz="2000" b="0" i="0" u="none" strike="noStrike" baseline="0" smtClean="0">
                <a:solidFill>
                  <a:schemeClr val="dk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кредитной организации (обособленное подразделение, расположенное вне </a:t>
            </a:r>
            <a:r>
              <a:rPr lang="ru-RU" sz="1800" b="0" i="0" u="none" strike="noStrike" baseline="0" smtClean="0">
                <a:solidFill>
                  <a:schemeClr val="dk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места</a:t>
            </a:r>
            <a:r>
              <a:rPr lang="ru-RU" sz="2000" b="0" i="0" u="none" strike="noStrike" baseline="0" smtClean="0">
                <a:solidFill>
                  <a:schemeClr val="dk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нахождения кредитной организации и осуществляющее от ее имени все или часть банковских операций, предусмотренных лицензией Банка России, выданной кредитной организации;</a:t>
            </a:r>
            <a:br>
              <a:rPr lang="ru-RU" sz="2000" b="0" i="0" u="none" strike="noStrike" baseline="0" smtClean="0">
                <a:solidFill>
                  <a:schemeClr val="dk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</a:br>
            <a:r>
              <a:rPr lang="ru-RU" sz="2000" b="0" i="0" u="none" strike="noStrike" baseline="0" smtClean="0">
                <a:solidFill>
                  <a:schemeClr val="dk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2) </a:t>
            </a:r>
            <a:r>
              <a:rPr lang="ru-RU" sz="2000" b="1" i="0" u="none" strike="noStrike" baseline="0" smtClean="0">
                <a:solidFill>
                  <a:schemeClr val="dk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ВСП</a:t>
            </a:r>
            <a:r>
              <a:rPr lang="ru-RU" sz="2000" b="0" i="0" u="none" strike="noStrike" baseline="0" smtClean="0">
                <a:solidFill>
                  <a:schemeClr val="dk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- внутреннее структурное подразделение кредитной организации и/или ее филиала (подразделение, расположенное вне места нахождения кредитной организации (ее филиала) и осуществляющее от ее имени банковские операции, перечень которых установлен нормативными актами Банка России);</a:t>
            </a:r>
          </a:p>
          <a:p>
            <a:r>
              <a:rPr lang="ru-RU" sz="2000" b="0" i="0" u="none" strike="noStrike" baseline="0" smtClean="0">
                <a:solidFill>
                  <a:schemeClr val="dk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2.1) </a:t>
            </a:r>
            <a:r>
              <a:rPr lang="ru-RU" sz="2000" b="1" i="0" u="none" strike="noStrike" baseline="0" smtClean="0">
                <a:solidFill>
                  <a:schemeClr val="dk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ППКО </a:t>
            </a:r>
            <a:r>
              <a:rPr lang="ru-RU" sz="2000" b="0" i="0" u="none" strike="noStrike" baseline="0" smtClean="0">
                <a:solidFill>
                  <a:schemeClr val="dk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- передвижной пункт кассовых операций банка и/или филиала (ВСП, организованное на базе автотранспортного средства).</a:t>
            </a:r>
          </a:p>
        </xdr:txBody>
      </xdr:sp>
      <xdr:cxnSp macro="">
        <xdr:nvCxnSpPr>
          <xdr:cNvPr id="9" name="Прямая соединительная линия 8"/>
          <xdr:cNvCxnSpPr>
            <a:stCxn id="6" idx="3"/>
            <a:endCxn id="7" idx="1"/>
          </xdr:cNvCxnSpPr>
        </xdr:nvCxnSpPr>
        <xdr:spPr>
          <a:xfrm>
            <a:off x="3810000" y="6252483"/>
            <a:ext cx="462640" cy="72291"/>
          </a:xfrm>
          <a:prstGeom prst="line">
            <a:avLst/>
          </a:prstGeom>
          <a:ln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6</xdr:col>
      <xdr:colOff>585104</xdr:colOff>
      <xdr:row>63</xdr:row>
      <xdr:rowOff>95247</xdr:rowOff>
    </xdr:from>
    <xdr:to>
      <xdr:col>14</xdr:col>
      <xdr:colOff>380999</xdr:colOff>
      <xdr:row>75</xdr:row>
      <xdr:rowOff>111125</xdr:rowOff>
    </xdr:to>
    <xdr:sp macro="" textlink="">
      <xdr:nvSpPr>
        <xdr:cNvPr id="14" name="TextBox 13"/>
        <xdr:cNvSpPr txBox="1"/>
      </xdr:nvSpPr>
      <xdr:spPr>
        <a:xfrm>
          <a:off x="4204604" y="10096497"/>
          <a:ext cx="4621895" cy="192087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2000" b="0" i="0" u="none" strike="noStrike" baseline="0" smtClean="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автоматическое устройство для осуществления расчетов, обеспечивающее возможность выдачи и (или) приема наличных денежных средств, принадлежащее кредитной организации.</a:t>
          </a:r>
        </a:p>
      </xdr:txBody>
    </xdr:sp>
    <xdr:clientData/>
  </xdr:twoCellAnchor>
  <xdr:twoCellAnchor>
    <xdr:from>
      <xdr:col>1</xdr:col>
      <xdr:colOff>462642</xdr:colOff>
      <xdr:row>101</xdr:row>
      <xdr:rowOff>61230</xdr:rowOff>
    </xdr:from>
    <xdr:to>
      <xdr:col>14</xdr:col>
      <xdr:colOff>408213</xdr:colOff>
      <xdr:row>111</xdr:row>
      <xdr:rowOff>61231</xdr:rowOff>
    </xdr:to>
    <xdr:grpSp>
      <xdr:nvGrpSpPr>
        <xdr:cNvPr id="34" name="Группа 33"/>
        <xdr:cNvGrpSpPr/>
      </xdr:nvGrpSpPr>
      <xdr:grpSpPr>
        <a:xfrm>
          <a:off x="1065892" y="16094980"/>
          <a:ext cx="7787821" cy="1587501"/>
          <a:chOff x="1074964" y="3020786"/>
          <a:chExt cx="7905750" cy="1632858"/>
        </a:xfrm>
      </xdr:grpSpPr>
      <xdr:sp macro="" textlink="">
        <xdr:nvSpPr>
          <xdr:cNvPr id="35" name="TextBox 34"/>
          <xdr:cNvSpPr txBox="1"/>
        </xdr:nvSpPr>
        <xdr:spPr>
          <a:xfrm>
            <a:off x="1074964" y="3415392"/>
            <a:ext cx="2843893" cy="857251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ru-RU" sz="2500">
                <a:latin typeface="Arial" panose="020B0604020202020204" pitchFamily="34" charset="0"/>
                <a:cs typeface="Arial" panose="020B0604020202020204" pitchFamily="34" charset="0"/>
              </a:rPr>
              <a:t>Электронный терминал</a:t>
            </a:r>
          </a:p>
        </xdr:txBody>
      </xdr:sp>
      <xdr:sp macro="" textlink="">
        <xdr:nvSpPr>
          <xdr:cNvPr id="36" name="TextBox 35"/>
          <xdr:cNvSpPr txBox="1"/>
        </xdr:nvSpPr>
        <xdr:spPr>
          <a:xfrm>
            <a:off x="4286248" y="3020786"/>
            <a:ext cx="4694466" cy="1632858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2000" b="0" i="0" u="none" strike="noStrike" baseline="0" smtClean="0">
                <a:solidFill>
                  <a:schemeClr val="dk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стационарный электронный терминал, мобильный (переносной) электронный терминал, импринтер, терминал безналичной оплаты (</a:t>
            </a:r>
            <a:r>
              <a:rPr lang="en-US" sz="2000" b="0" i="0" u="none" strike="noStrike" baseline="0" smtClean="0">
                <a:solidFill>
                  <a:schemeClr val="dk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POS-</a:t>
            </a:r>
            <a:r>
              <a:rPr lang="ru-RU" sz="2000" b="0" i="0" u="none" strike="noStrike" baseline="0" smtClean="0">
                <a:solidFill>
                  <a:schemeClr val="dk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терминал)</a:t>
            </a:r>
          </a:p>
        </xdr:txBody>
      </xdr:sp>
      <xdr:cxnSp macro="">
        <xdr:nvCxnSpPr>
          <xdr:cNvPr id="37" name="Прямая соединительная линия 36"/>
          <xdr:cNvCxnSpPr>
            <a:stCxn id="35" idx="3"/>
            <a:endCxn id="36" idx="1"/>
          </xdr:cNvCxnSpPr>
        </xdr:nvCxnSpPr>
        <xdr:spPr>
          <a:xfrm flipV="1">
            <a:off x="3918857" y="3837215"/>
            <a:ext cx="367391" cy="6803"/>
          </a:xfrm>
          <a:prstGeom prst="line">
            <a:avLst/>
          </a:prstGeom>
          <a:ln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449034</xdr:colOff>
      <xdr:row>111</xdr:row>
      <xdr:rowOff>115659</xdr:rowOff>
    </xdr:from>
    <xdr:to>
      <xdr:col>14</xdr:col>
      <xdr:colOff>408212</xdr:colOff>
      <xdr:row>117</xdr:row>
      <xdr:rowOff>11338</xdr:rowOff>
    </xdr:to>
    <xdr:grpSp>
      <xdr:nvGrpSpPr>
        <xdr:cNvPr id="49" name="Группа 48"/>
        <xdr:cNvGrpSpPr/>
      </xdr:nvGrpSpPr>
      <xdr:grpSpPr>
        <a:xfrm>
          <a:off x="1052284" y="17736909"/>
          <a:ext cx="7801428" cy="848179"/>
          <a:chOff x="1074964" y="3619500"/>
          <a:chExt cx="7919357" cy="870857"/>
        </a:xfrm>
      </xdr:grpSpPr>
      <xdr:sp macro="" textlink="">
        <xdr:nvSpPr>
          <xdr:cNvPr id="50" name="TextBox 49"/>
          <xdr:cNvSpPr txBox="1"/>
        </xdr:nvSpPr>
        <xdr:spPr>
          <a:xfrm>
            <a:off x="1074964" y="3619500"/>
            <a:ext cx="2843893" cy="870857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ru-RU" sz="2500">
                <a:latin typeface="Arial" panose="020B0604020202020204" pitchFamily="34" charset="0"/>
                <a:cs typeface="Arial" panose="020B0604020202020204" pitchFamily="34" charset="0"/>
              </a:rPr>
              <a:t>Отделения почтовой связи</a:t>
            </a:r>
          </a:p>
        </xdr:txBody>
      </xdr:sp>
      <xdr:sp macro="" textlink="">
        <xdr:nvSpPr>
          <xdr:cNvPr id="51" name="TextBox 50"/>
          <xdr:cNvSpPr txBox="1"/>
        </xdr:nvSpPr>
        <xdr:spPr>
          <a:xfrm>
            <a:off x="4299855" y="3701143"/>
            <a:ext cx="4694466" cy="72118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2000" b="0" i="0" u="none" strike="noStrike" baseline="0" smtClean="0">
                <a:solidFill>
                  <a:schemeClr val="dk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Стационарные и подвижные отделения АО "Почта России"</a:t>
            </a:r>
          </a:p>
        </xdr:txBody>
      </xdr:sp>
      <xdr:cxnSp macro="">
        <xdr:nvCxnSpPr>
          <xdr:cNvPr id="52" name="Прямая соединительная линия 51"/>
          <xdr:cNvCxnSpPr>
            <a:stCxn id="50" idx="3"/>
            <a:endCxn id="51" idx="1"/>
          </xdr:cNvCxnSpPr>
        </xdr:nvCxnSpPr>
        <xdr:spPr>
          <a:xfrm>
            <a:off x="3918857" y="4054929"/>
            <a:ext cx="380998" cy="6804"/>
          </a:xfrm>
          <a:prstGeom prst="line">
            <a:avLst/>
          </a:prstGeom>
          <a:ln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476250</xdr:colOff>
      <xdr:row>117</xdr:row>
      <xdr:rowOff>74838</xdr:rowOff>
    </xdr:from>
    <xdr:to>
      <xdr:col>14</xdr:col>
      <xdr:colOff>394604</xdr:colOff>
      <xdr:row>132</xdr:row>
      <xdr:rowOff>127000</xdr:rowOff>
    </xdr:to>
    <xdr:grpSp>
      <xdr:nvGrpSpPr>
        <xdr:cNvPr id="58" name="Группа 57"/>
        <xdr:cNvGrpSpPr/>
      </xdr:nvGrpSpPr>
      <xdr:grpSpPr>
        <a:xfrm>
          <a:off x="1079500" y="18648588"/>
          <a:ext cx="7760604" cy="2433412"/>
          <a:chOff x="1117016" y="3701143"/>
          <a:chExt cx="7877305" cy="2502033"/>
        </a:xfrm>
      </xdr:grpSpPr>
      <xdr:sp macro="" textlink="">
        <xdr:nvSpPr>
          <xdr:cNvPr id="59" name="TextBox 58"/>
          <xdr:cNvSpPr txBox="1"/>
        </xdr:nvSpPr>
        <xdr:spPr>
          <a:xfrm>
            <a:off x="1117016" y="3965257"/>
            <a:ext cx="2809361" cy="1633981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ru-RU" sz="2500">
                <a:latin typeface="Arial" panose="020B0604020202020204" pitchFamily="34" charset="0"/>
                <a:cs typeface="Arial" panose="020B0604020202020204" pitchFamily="34" charset="0"/>
              </a:rPr>
              <a:t>Точки</a:t>
            </a:r>
            <a:r>
              <a:rPr lang="ru-RU" sz="2500" baseline="0">
                <a:latin typeface="Arial" panose="020B0604020202020204" pitchFamily="34" charset="0"/>
                <a:cs typeface="Arial" panose="020B0604020202020204" pitchFamily="34" charset="0"/>
              </a:rPr>
              <a:t> обслуживания</a:t>
            </a:r>
            <a:r>
              <a:rPr lang="ru-RU" sz="2500">
                <a:latin typeface="Arial" panose="020B0604020202020204" pitchFamily="34" charset="0"/>
                <a:cs typeface="Arial" panose="020B0604020202020204" pitchFamily="34" charset="0"/>
              </a:rPr>
              <a:t> банков </a:t>
            </a:r>
          </a:p>
          <a:p>
            <a:pPr algn="ctr"/>
            <a:r>
              <a:rPr lang="ru-RU" sz="2500">
                <a:latin typeface="Arial" panose="020B0604020202020204" pitchFamily="34" charset="0"/>
                <a:cs typeface="Arial" panose="020B0604020202020204" pitchFamily="34" charset="0"/>
              </a:rPr>
              <a:t>в ОПС</a:t>
            </a:r>
          </a:p>
        </xdr:txBody>
      </xdr:sp>
      <xdr:sp macro="" textlink="">
        <xdr:nvSpPr>
          <xdr:cNvPr id="60" name="TextBox 59"/>
          <xdr:cNvSpPr txBox="1"/>
        </xdr:nvSpPr>
        <xdr:spPr>
          <a:xfrm>
            <a:off x="4299855" y="3701143"/>
            <a:ext cx="4694466" cy="2502033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2000" b="0" i="0" u="none" strike="noStrike" baseline="0" smtClean="0">
                <a:solidFill>
                  <a:schemeClr val="dk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отделения почтовой связи АО "Почта России", в которых возможно получение банковских услуг как непосредственно от работника кредитной организации, так и от работника отделения почтовой связи, являющегося банковским агентом</a:t>
            </a:r>
          </a:p>
        </xdr:txBody>
      </xdr:sp>
      <xdr:cxnSp macro="">
        <xdr:nvCxnSpPr>
          <xdr:cNvPr id="61" name="Прямая соединительная линия 60"/>
          <xdr:cNvCxnSpPr>
            <a:stCxn id="59" idx="3"/>
            <a:endCxn id="60" idx="1"/>
          </xdr:cNvCxnSpPr>
        </xdr:nvCxnSpPr>
        <xdr:spPr>
          <a:xfrm>
            <a:off x="3926377" y="4782247"/>
            <a:ext cx="373478" cy="169912"/>
          </a:xfrm>
          <a:prstGeom prst="line">
            <a:avLst/>
          </a:prstGeom>
          <a:ln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17</xdr:col>
      <xdr:colOff>523876</xdr:colOff>
      <xdr:row>82</xdr:row>
      <xdr:rowOff>106590</xdr:rowOff>
    </xdr:from>
    <xdr:to>
      <xdr:col>30</xdr:col>
      <xdr:colOff>566962</xdr:colOff>
      <xdr:row>92</xdr:row>
      <xdr:rowOff>92983</xdr:rowOff>
    </xdr:to>
    <xdr:grpSp>
      <xdr:nvGrpSpPr>
        <xdr:cNvPr id="66" name="Группа 65"/>
        <xdr:cNvGrpSpPr/>
      </xdr:nvGrpSpPr>
      <xdr:grpSpPr>
        <a:xfrm>
          <a:off x="10779126" y="13124090"/>
          <a:ext cx="7885336" cy="1573893"/>
          <a:chOff x="990202" y="3701143"/>
          <a:chExt cx="8004119" cy="1619250"/>
        </a:xfrm>
      </xdr:grpSpPr>
      <xdr:sp macro="" textlink="">
        <xdr:nvSpPr>
          <xdr:cNvPr id="67" name="TextBox 66"/>
          <xdr:cNvSpPr txBox="1"/>
        </xdr:nvSpPr>
        <xdr:spPr>
          <a:xfrm>
            <a:off x="990202" y="3852801"/>
            <a:ext cx="2901442" cy="1322932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ru-RU" sz="2500">
                <a:latin typeface="Arial" panose="020B0604020202020204" pitchFamily="34" charset="0"/>
                <a:cs typeface="Arial" panose="020B0604020202020204" pitchFamily="34" charset="0"/>
              </a:rPr>
              <a:t>ТСТ с сервисом "наличные на кассе"</a:t>
            </a:r>
          </a:p>
        </xdr:txBody>
      </xdr:sp>
      <xdr:sp macro="" textlink="">
        <xdr:nvSpPr>
          <xdr:cNvPr id="68" name="TextBox 67"/>
          <xdr:cNvSpPr txBox="1"/>
        </xdr:nvSpPr>
        <xdr:spPr>
          <a:xfrm>
            <a:off x="4299855" y="3701143"/>
            <a:ext cx="4694466" cy="161925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2000" b="0" i="0" u="none" strike="noStrike" baseline="0" smtClean="0">
                <a:solidFill>
                  <a:schemeClr val="dk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торгово-сервисная точка, в которой установлен электронный терминал безналичной оплаты (</a:t>
            </a:r>
            <a:r>
              <a:rPr lang="en-US" sz="2000" b="0" i="0" u="none" strike="noStrike" baseline="0" smtClean="0">
                <a:solidFill>
                  <a:schemeClr val="dk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POS-</a:t>
            </a:r>
            <a:r>
              <a:rPr lang="ru-RU" sz="2000" b="0" i="0" u="none" strike="noStrike" baseline="0" smtClean="0">
                <a:solidFill>
                  <a:schemeClr val="dk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терминал) с реализованным сервисом "наличные на кассе"</a:t>
            </a:r>
          </a:p>
        </xdr:txBody>
      </xdr:sp>
      <xdr:cxnSp macro="">
        <xdr:nvCxnSpPr>
          <xdr:cNvPr id="69" name="Прямая соединительная линия 68"/>
          <xdr:cNvCxnSpPr>
            <a:stCxn id="67" idx="3"/>
            <a:endCxn id="68" idx="1"/>
          </xdr:cNvCxnSpPr>
        </xdr:nvCxnSpPr>
        <xdr:spPr>
          <a:xfrm flipV="1">
            <a:off x="3891644" y="4510769"/>
            <a:ext cx="408211" cy="3499"/>
          </a:xfrm>
          <a:prstGeom prst="line">
            <a:avLst/>
          </a:prstGeom>
          <a:ln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17</xdr:col>
      <xdr:colOff>555623</xdr:colOff>
      <xdr:row>71</xdr:row>
      <xdr:rowOff>104323</xdr:rowOff>
    </xdr:from>
    <xdr:to>
      <xdr:col>30</xdr:col>
      <xdr:colOff>569230</xdr:colOff>
      <xdr:row>81</xdr:row>
      <xdr:rowOff>127001</xdr:rowOff>
    </xdr:to>
    <xdr:grpSp>
      <xdr:nvGrpSpPr>
        <xdr:cNvPr id="70" name="Группа 69"/>
        <xdr:cNvGrpSpPr/>
      </xdr:nvGrpSpPr>
      <xdr:grpSpPr>
        <a:xfrm>
          <a:off x="10810873" y="11375573"/>
          <a:ext cx="7855857" cy="1610178"/>
          <a:chOff x="1020535" y="3701143"/>
          <a:chExt cx="7973786" cy="1653307"/>
        </a:xfrm>
      </xdr:grpSpPr>
      <xdr:sp macro="" textlink="">
        <xdr:nvSpPr>
          <xdr:cNvPr id="71" name="TextBox 70"/>
          <xdr:cNvSpPr txBox="1"/>
        </xdr:nvSpPr>
        <xdr:spPr>
          <a:xfrm>
            <a:off x="1020535" y="4041321"/>
            <a:ext cx="2843893" cy="870857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ru-RU" sz="2500">
                <a:latin typeface="Arial" panose="020B0604020202020204" pitchFamily="34" charset="0"/>
                <a:cs typeface="Arial" panose="020B0604020202020204" pitchFamily="34" charset="0"/>
              </a:rPr>
              <a:t>Офисы </a:t>
            </a:r>
          </a:p>
          <a:p>
            <a:pPr algn="ctr"/>
            <a:r>
              <a:rPr lang="ru-RU" sz="2500">
                <a:latin typeface="Arial" panose="020B0604020202020204" pitchFamily="34" charset="0"/>
                <a:cs typeface="Arial" panose="020B0604020202020204" pitchFamily="34" charset="0"/>
              </a:rPr>
              <a:t>МФО, КПК, СКПК</a:t>
            </a:r>
          </a:p>
        </xdr:txBody>
      </xdr:sp>
      <xdr:sp macro="" textlink="">
        <xdr:nvSpPr>
          <xdr:cNvPr id="72" name="TextBox 71"/>
          <xdr:cNvSpPr txBox="1"/>
        </xdr:nvSpPr>
        <xdr:spPr>
          <a:xfrm>
            <a:off x="4299855" y="3701143"/>
            <a:ext cx="4694466" cy="1653307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2000" b="0" i="0" u="none" strike="noStrike" baseline="0" smtClean="0">
                <a:solidFill>
                  <a:schemeClr val="dk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подразделения микрофинансовых организаций, кредитных потребительских кооперативов и сельскохозяйственных кредитных потребительских кооперативов  </a:t>
            </a:r>
          </a:p>
        </xdr:txBody>
      </xdr:sp>
      <xdr:cxnSp macro="">
        <xdr:nvCxnSpPr>
          <xdr:cNvPr id="73" name="Прямая соединительная линия 72"/>
          <xdr:cNvCxnSpPr>
            <a:stCxn id="71" idx="3"/>
            <a:endCxn id="72" idx="1"/>
          </xdr:cNvCxnSpPr>
        </xdr:nvCxnSpPr>
        <xdr:spPr>
          <a:xfrm>
            <a:off x="3864428" y="4476750"/>
            <a:ext cx="435427" cy="51046"/>
          </a:xfrm>
          <a:prstGeom prst="line">
            <a:avLst/>
          </a:prstGeom>
          <a:ln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15</xdr:col>
      <xdr:colOff>288018</xdr:colOff>
      <xdr:row>21</xdr:row>
      <xdr:rowOff>58964</xdr:rowOff>
    </xdr:from>
    <xdr:to>
      <xdr:col>22</xdr:col>
      <xdr:colOff>298881</xdr:colOff>
      <xdr:row>26</xdr:row>
      <xdr:rowOff>113392</xdr:rowOff>
    </xdr:to>
    <xdr:sp macro="" textlink="">
      <xdr:nvSpPr>
        <xdr:cNvPr id="87" name="TextBox 86"/>
        <xdr:cNvSpPr txBox="1"/>
      </xdr:nvSpPr>
      <xdr:spPr>
        <a:xfrm>
          <a:off x="9336768" y="2916464"/>
          <a:ext cx="4233613" cy="84817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2500">
              <a:latin typeface="Arial" panose="020B0604020202020204" pitchFamily="34" charset="0"/>
              <a:cs typeface="Arial" panose="020B0604020202020204" pitchFamily="34" charset="0"/>
            </a:rPr>
            <a:t>Общая инфраструктура</a:t>
          </a:r>
        </a:p>
      </xdr:txBody>
    </xdr:sp>
    <xdr:clientData/>
  </xdr:twoCellAnchor>
  <xdr:twoCellAnchor>
    <xdr:from>
      <xdr:col>22</xdr:col>
      <xdr:colOff>298881</xdr:colOff>
      <xdr:row>24</xdr:row>
      <xdr:rowOff>2268</xdr:rowOff>
    </xdr:from>
    <xdr:to>
      <xdr:col>23</xdr:col>
      <xdr:colOff>176892</xdr:colOff>
      <xdr:row>24</xdr:row>
      <xdr:rowOff>6803</xdr:rowOff>
    </xdr:to>
    <xdr:cxnSp macro="">
      <xdr:nvCxnSpPr>
        <xdr:cNvPr id="89" name="Прямая соединительная линия 88"/>
        <xdr:cNvCxnSpPr>
          <a:stCxn id="87" idx="3"/>
          <a:endCxn id="81" idx="1"/>
        </xdr:cNvCxnSpPr>
      </xdr:nvCxnSpPr>
      <xdr:spPr>
        <a:xfrm flipV="1">
          <a:off x="13570381" y="3336018"/>
          <a:ext cx="481261" cy="453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587375</xdr:colOff>
      <xdr:row>94</xdr:row>
      <xdr:rowOff>18144</xdr:rowOff>
    </xdr:from>
    <xdr:to>
      <xdr:col>30</xdr:col>
      <xdr:colOff>566962</xdr:colOff>
      <xdr:row>107</xdr:row>
      <xdr:rowOff>142876</xdr:rowOff>
    </xdr:to>
    <xdr:grpSp>
      <xdr:nvGrpSpPr>
        <xdr:cNvPr id="101" name="Группа 100"/>
        <xdr:cNvGrpSpPr/>
      </xdr:nvGrpSpPr>
      <xdr:grpSpPr>
        <a:xfrm>
          <a:off x="10842625" y="14940644"/>
          <a:ext cx="7821837" cy="2188482"/>
          <a:chOff x="1054657" y="3701143"/>
          <a:chExt cx="7939664" cy="2251550"/>
        </a:xfrm>
      </xdr:grpSpPr>
      <xdr:sp macro="" textlink="">
        <xdr:nvSpPr>
          <xdr:cNvPr id="102" name="TextBox 101"/>
          <xdr:cNvSpPr txBox="1"/>
        </xdr:nvSpPr>
        <xdr:spPr>
          <a:xfrm>
            <a:off x="1054657" y="4392459"/>
            <a:ext cx="2836986" cy="87085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ru-RU" sz="2500">
                <a:latin typeface="Arial" panose="020B0604020202020204" pitchFamily="34" charset="0"/>
                <a:cs typeface="Arial" panose="020B0604020202020204" pitchFamily="34" charset="0"/>
              </a:rPr>
              <a:t>Населенные пункты с 3</a:t>
            </a:r>
            <a:r>
              <a:rPr lang="en-US" sz="2500">
                <a:latin typeface="Arial" panose="020B0604020202020204" pitchFamily="34" charset="0"/>
                <a:cs typeface="Arial" panose="020B0604020202020204" pitchFamily="34" charset="0"/>
              </a:rPr>
              <a:t>G, %</a:t>
            </a:r>
            <a:endParaRPr lang="ru-RU" sz="25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103" name="TextBox 102"/>
          <xdr:cNvSpPr txBox="1"/>
        </xdr:nvSpPr>
        <xdr:spPr>
          <a:xfrm>
            <a:off x="4299855" y="3701143"/>
            <a:ext cx="4694466" cy="225155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2000" b="0" i="0" u="none" strike="noStrike" baseline="0" smtClean="0">
                <a:solidFill>
                  <a:schemeClr val="dk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доля населенных пунктов муниципального образования, в которых обеспечено качество мобильной сети Интернет формата 3</a:t>
            </a:r>
            <a:r>
              <a:rPr lang="en-US" sz="2000" b="0" i="0" u="none" strike="noStrike" baseline="0" smtClean="0">
                <a:solidFill>
                  <a:schemeClr val="dk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G</a:t>
            </a:r>
            <a:r>
              <a:rPr lang="ru-RU" sz="2000" b="0" i="0" u="none" strike="noStrike" baseline="0" smtClean="0">
                <a:solidFill>
                  <a:schemeClr val="dk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(согласно публичного реестра инфраструктуры связи и телерадиовещания РФ)</a:t>
            </a:r>
          </a:p>
        </xdr:txBody>
      </xdr:sp>
      <xdr:cxnSp macro="">
        <xdr:nvCxnSpPr>
          <xdr:cNvPr id="104" name="Прямая соединительная линия 103"/>
          <xdr:cNvCxnSpPr>
            <a:stCxn id="102" idx="3"/>
            <a:endCxn id="103" idx="1"/>
          </xdr:cNvCxnSpPr>
        </xdr:nvCxnSpPr>
        <xdr:spPr>
          <a:xfrm flipV="1">
            <a:off x="3891643" y="4826918"/>
            <a:ext cx="408212" cy="970"/>
          </a:xfrm>
          <a:prstGeom prst="line">
            <a:avLst/>
          </a:prstGeom>
          <a:ln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15</xdr:col>
      <xdr:colOff>256271</xdr:colOff>
      <xdr:row>29</xdr:row>
      <xdr:rowOff>81641</xdr:rowOff>
    </xdr:from>
    <xdr:to>
      <xdr:col>39</xdr:col>
      <xdr:colOff>176893</xdr:colOff>
      <xdr:row>37</xdr:row>
      <xdr:rowOff>79375</xdr:rowOff>
    </xdr:to>
    <xdr:grpSp>
      <xdr:nvGrpSpPr>
        <xdr:cNvPr id="105" name="Группа 104"/>
        <xdr:cNvGrpSpPr/>
      </xdr:nvGrpSpPr>
      <xdr:grpSpPr>
        <a:xfrm>
          <a:off x="9305021" y="4685391"/>
          <a:ext cx="14398622" cy="1267734"/>
          <a:chOff x="1009772" y="3633106"/>
          <a:chExt cx="8447192" cy="1301540"/>
        </a:xfrm>
      </xdr:grpSpPr>
      <xdr:sp macro="" textlink="">
        <xdr:nvSpPr>
          <xdr:cNvPr id="106" name="TextBox 105"/>
          <xdr:cNvSpPr txBox="1"/>
        </xdr:nvSpPr>
        <xdr:spPr>
          <a:xfrm>
            <a:off x="1009772" y="3842446"/>
            <a:ext cx="2541210" cy="87085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ru-RU" sz="2500">
                <a:latin typeface="Arial" panose="020B0604020202020204" pitchFamily="34" charset="0"/>
                <a:cs typeface="Arial" panose="020B0604020202020204" pitchFamily="34" charset="0"/>
              </a:rPr>
              <a:t>Обеспеченность</a:t>
            </a:r>
          </a:p>
        </xdr:txBody>
      </xdr:sp>
      <mc:AlternateContent xmlns:mc="http://schemas.openxmlformats.org/markup-compatibility/2006" xmlns:a14="http://schemas.microsoft.com/office/drawing/2010/main">
        <mc:Choice Requires="a14">
          <xdr:sp macro="" textlink="">
            <xdr:nvSpPr>
              <xdr:cNvPr id="107" name="TextBox 106"/>
              <xdr:cNvSpPr txBox="1"/>
            </xdr:nvSpPr>
            <xdr:spPr>
              <a:xfrm>
                <a:off x="3793127" y="3633106"/>
                <a:ext cx="5663837" cy="1301540"/>
              </a:xfrm>
              <a:prstGeom prst="rect">
                <a:avLst/>
              </a:prstGeom>
              <a:solidFill>
                <a:schemeClr val="lt1"/>
              </a:solidFill>
              <a:ln w="9525" cmpd="sng">
                <a:solidFill>
                  <a:schemeClr val="lt1">
                    <a:shade val="50000"/>
                  </a:schemeClr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algn="ctr"/>
                <a:r>
                  <a:rPr lang="ru-RU" sz="2000" b="0" u="none" strike="noStrike" baseline="0" smtClean="0">
                    <a:solidFill>
                      <a:schemeClr val="dk1"/>
                    </a:solidFill>
                    <a:ea typeface="+mn-ea"/>
                    <a:cs typeface="Arial" panose="020B0604020202020204" pitchFamily="34" charset="0"/>
                  </a:rPr>
                  <a:t>Об = </a:t>
                </a:r>
                <a14:m>
                  <m:oMath xmlns:m="http://schemas.openxmlformats.org/officeDocument/2006/math">
                    <m:f>
                      <m:fPr>
                        <m:ctrlPr>
                          <a:rPr lang="ru-RU" sz="2000" b="0" i="1" u="none" strike="noStrike" baseline="0" smtClean="0">
                            <a:solidFill>
                              <a:schemeClr val="dk1"/>
                            </a:solidFill>
                            <a:latin typeface="Cambria Math" panose="02040503050406030204" pitchFamily="18" charset="0"/>
                            <a:ea typeface="+mn-ea"/>
                            <a:cs typeface="Arial" panose="020B0604020202020204" pitchFamily="34" charset="0"/>
                          </a:rPr>
                        </m:ctrlPr>
                      </m:fPr>
                      <m:num>
                        <m:r>
                          <a:rPr lang="ru-RU" sz="2000" b="0" i="1" u="none" strike="noStrike" baseline="0" smtClean="0">
                            <a:solidFill>
                              <a:schemeClr val="dk1"/>
                            </a:solidFill>
                            <a:latin typeface="Cambria Math" panose="02040503050406030204" pitchFamily="18" charset="0"/>
                            <a:ea typeface="+mn-ea"/>
                            <a:cs typeface="Arial" panose="020B0604020202020204" pitchFamily="34" charset="0"/>
                          </a:rPr>
                          <m:t>Показатель для расчета обеспеченности</m:t>
                        </m:r>
                      </m:num>
                      <m:den>
                        <m:eqArr>
                          <m:eqArrPr>
                            <m:ctrlPr>
                              <a:rPr lang="ru-RU" sz="2000" b="0" i="1" u="none" strike="noStrike" baseline="0" smtClean="0">
                                <a:solidFill>
                                  <a:schemeClr val="dk1"/>
                                </a:solidFill>
                                <a:latin typeface="Cambria Math" panose="02040503050406030204" pitchFamily="18" charset="0"/>
                                <a:ea typeface="+mn-ea"/>
                                <a:cs typeface="Arial" panose="020B0604020202020204" pitchFamily="34" charset="0"/>
                              </a:rPr>
                            </m:ctrlPr>
                          </m:eqArrPr>
                          <m:e>
                            <m:r>
                              <a:rPr lang="ru-RU" sz="2000" b="0" i="1" u="none" strike="noStrike" baseline="0" smtClean="0">
                                <a:solidFill>
                                  <a:schemeClr val="dk1"/>
                                </a:solidFill>
                                <a:latin typeface="Cambria Math" panose="02040503050406030204" pitchFamily="18" charset="0"/>
                                <a:ea typeface="+mn-ea"/>
                                <a:cs typeface="Arial" panose="020B0604020202020204" pitchFamily="34" charset="0"/>
                              </a:rPr>
                              <m:t>Численность населения </m:t>
                            </m:r>
                          </m:e>
                          <m:e>
                            <m:r>
                              <a:rPr lang="ru-RU" sz="2000" b="0" i="1" u="none" strike="noStrike" baseline="0" smtClean="0">
                                <a:solidFill>
                                  <a:schemeClr val="dk1"/>
                                </a:solidFill>
                                <a:latin typeface="Cambria Math" panose="02040503050406030204" pitchFamily="18" charset="0"/>
                                <a:ea typeface="+mn-ea"/>
                                <a:cs typeface="Arial" panose="020B0604020202020204" pitchFamily="34" charset="0"/>
                              </a:rPr>
                              <m:t>муниципального образования</m:t>
                            </m:r>
                          </m:e>
                        </m:eqArr>
                      </m:den>
                    </m:f>
                  </m:oMath>
                </a14:m>
                <a:endParaRPr lang="ru-RU" sz="2000" b="0" i="0" u="none" strike="noStrike" baseline="0" smtClean="0">
                  <a:solidFill>
                    <a:schemeClr val="dk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endParaRPr>
              </a:p>
            </xdr:txBody>
          </xdr:sp>
        </mc:Choice>
        <mc:Fallback xmlns="">
          <xdr:sp macro="" textlink="">
            <xdr:nvSpPr>
              <xdr:cNvPr id="107" name="TextBox 106"/>
              <xdr:cNvSpPr txBox="1"/>
            </xdr:nvSpPr>
            <xdr:spPr>
              <a:xfrm>
                <a:off x="3793127" y="3633106"/>
                <a:ext cx="5663837" cy="1301540"/>
              </a:xfrm>
              <a:prstGeom prst="rect">
                <a:avLst/>
              </a:prstGeom>
              <a:solidFill>
                <a:schemeClr val="lt1"/>
              </a:solidFill>
              <a:ln w="9525" cmpd="sng">
                <a:solidFill>
                  <a:schemeClr val="lt1">
                    <a:shade val="50000"/>
                  </a:schemeClr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algn="ctr"/>
                <a:r>
                  <a:rPr lang="ru-RU" sz="2000" b="0" u="none" strike="noStrike" baseline="0" smtClean="0">
                    <a:solidFill>
                      <a:schemeClr val="dk1"/>
                    </a:solidFill>
                    <a:ea typeface="+mn-ea"/>
                    <a:cs typeface="Arial" panose="020B0604020202020204" pitchFamily="34" charset="0"/>
                  </a:rPr>
                  <a:t>Об = </a:t>
                </a:r>
                <a:r>
                  <a:rPr lang="ru-RU" sz="2000" b="0" i="0" u="none" strike="noStrike" baseline="0" smtClean="0">
                    <a:solidFill>
                      <a:schemeClr val="dk1"/>
                    </a:solidFill>
                    <a:latin typeface="Cambria Math" panose="02040503050406030204" pitchFamily="18" charset="0"/>
                    <a:ea typeface="+mn-ea"/>
                    <a:cs typeface="Arial" panose="020B0604020202020204" pitchFamily="34" charset="0"/>
                  </a:rPr>
                  <a:t>(Показатель для расчета обеспеченности)/█(Численность населения @муниципального образования)</a:t>
                </a:r>
                <a:endParaRPr lang="ru-RU" sz="2000" b="0" i="0" u="none" strike="noStrike" baseline="0" smtClean="0">
                  <a:solidFill>
                    <a:schemeClr val="dk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endParaRPr>
              </a:p>
            </xdr:txBody>
          </xdr:sp>
        </mc:Fallback>
      </mc:AlternateContent>
      <xdr:cxnSp macro="">
        <xdr:nvCxnSpPr>
          <xdr:cNvPr id="108" name="Прямая соединительная линия 107"/>
          <xdr:cNvCxnSpPr>
            <a:stCxn id="106" idx="3"/>
            <a:endCxn id="107" idx="1"/>
          </xdr:cNvCxnSpPr>
        </xdr:nvCxnSpPr>
        <xdr:spPr>
          <a:xfrm>
            <a:off x="3550982" y="4277875"/>
            <a:ext cx="242145" cy="6001"/>
          </a:xfrm>
          <a:prstGeom prst="line">
            <a:avLst/>
          </a:prstGeom>
          <a:ln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39</xdr:col>
      <xdr:colOff>401413</xdr:colOff>
      <xdr:row>26</xdr:row>
      <xdr:rowOff>38555</xdr:rowOff>
    </xdr:from>
    <xdr:to>
      <xdr:col>46</xdr:col>
      <xdr:colOff>534976</xdr:colOff>
      <xdr:row>131</xdr:row>
      <xdr:rowOff>15875</xdr:rowOff>
    </xdr:to>
    <xdr:grpSp>
      <xdr:nvGrpSpPr>
        <xdr:cNvPr id="17" name="Группа 16">
          <a:hlinkClick xmlns:r="http://schemas.openxmlformats.org/officeDocument/2006/relationships" r:id="rId1"/>
        </xdr:cNvPr>
        <xdr:cNvGrpSpPr/>
      </xdr:nvGrpSpPr>
      <xdr:grpSpPr>
        <a:xfrm>
          <a:off x="23928163" y="4166055"/>
          <a:ext cx="4356313" cy="16646070"/>
          <a:chOff x="18369642" y="1926571"/>
          <a:chExt cx="4421329" cy="14593086"/>
        </a:xfrm>
      </xdr:grpSpPr>
      <xdr:sp macro="" textlink="">
        <xdr:nvSpPr>
          <xdr:cNvPr id="8" name="Скругленный прямоугольник 7">
            <a:hlinkClick xmlns:r="http://schemas.openxmlformats.org/officeDocument/2006/relationships" r:id="rId2"/>
          </xdr:cNvPr>
          <xdr:cNvSpPr/>
        </xdr:nvSpPr>
        <xdr:spPr>
          <a:xfrm>
            <a:off x="18383249" y="3102430"/>
            <a:ext cx="4384546" cy="925871"/>
          </a:xfrm>
          <a:prstGeom prst="roundRect">
            <a:avLst>
              <a:gd name="adj" fmla="val 50000"/>
            </a:avLst>
          </a:prstGeom>
          <a:solidFill>
            <a:srgbClr val="FFBB44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ru-RU" sz="24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Муниципалитеты</a:t>
            </a:r>
            <a:endParaRPr lang="ru-RU" sz="36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75" name="Скругленный прямоугольник 74">
            <a:hlinkClick xmlns:r="http://schemas.openxmlformats.org/officeDocument/2006/relationships" r:id="rId3"/>
          </xdr:cNvPr>
          <xdr:cNvSpPr/>
        </xdr:nvSpPr>
        <xdr:spPr>
          <a:xfrm>
            <a:off x="18380743" y="4275312"/>
            <a:ext cx="4384546" cy="925871"/>
          </a:xfrm>
          <a:prstGeom prst="roundRect">
            <a:avLst>
              <a:gd name="adj" fmla="val 50000"/>
            </a:avLst>
          </a:prstGeom>
          <a:solidFill>
            <a:srgbClr val="FFBB44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ru-RU" sz="24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Обеспеченность</a:t>
            </a:r>
            <a:endParaRPr lang="ru-RU" sz="36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77" name="Скругленный прямоугольник 76">
            <a:hlinkClick xmlns:r="http://schemas.openxmlformats.org/officeDocument/2006/relationships" r:id="rId4"/>
          </xdr:cNvPr>
          <xdr:cNvSpPr/>
        </xdr:nvSpPr>
        <xdr:spPr>
          <a:xfrm>
            <a:off x="18406425" y="5465935"/>
            <a:ext cx="4384546" cy="925871"/>
          </a:xfrm>
          <a:prstGeom prst="roundRect">
            <a:avLst>
              <a:gd name="adj" fmla="val 50000"/>
            </a:avLst>
          </a:prstGeom>
          <a:solidFill>
            <a:srgbClr val="FFBB44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ru-RU" sz="24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Рейтинг по показателям</a:t>
            </a:r>
          </a:p>
        </xdr:txBody>
      </xdr:sp>
      <xdr:sp macro="" textlink="">
        <xdr:nvSpPr>
          <xdr:cNvPr id="80" name="Скругленный прямоугольник 79">
            <a:hlinkClick xmlns:r="http://schemas.openxmlformats.org/officeDocument/2006/relationships" r:id="rId5"/>
          </xdr:cNvPr>
          <xdr:cNvSpPr/>
        </xdr:nvSpPr>
        <xdr:spPr>
          <a:xfrm>
            <a:off x="18369642" y="15593786"/>
            <a:ext cx="4384546" cy="925871"/>
          </a:xfrm>
          <a:prstGeom prst="roundRect">
            <a:avLst>
              <a:gd name="adj" fmla="val 50000"/>
            </a:avLst>
          </a:prstGeom>
          <a:solidFill>
            <a:srgbClr val="FFBB44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ru-RU" sz="24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Вверх</a:t>
            </a:r>
          </a:p>
        </xdr:txBody>
      </xdr:sp>
      <xdr:sp macro="" textlink="">
        <xdr:nvSpPr>
          <xdr:cNvPr id="78" name="Скругленный прямоугольник 77">
            <a:hlinkClick xmlns:r="http://schemas.openxmlformats.org/officeDocument/2006/relationships" r:id="rId6"/>
          </xdr:cNvPr>
          <xdr:cNvSpPr/>
        </xdr:nvSpPr>
        <xdr:spPr>
          <a:xfrm>
            <a:off x="18383250" y="1926571"/>
            <a:ext cx="4384546" cy="925871"/>
          </a:xfrm>
          <a:prstGeom prst="roundRect">
            <a:avLst>
              <a:gd name="adj" fmla="val 50000"/>
            </a:avLst>
          </a:prstGeom>
          <a:solidFill>
            <a:srgbClr val="FFBB44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ru-RU" sz="24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Ростовская область</a:t>
            </a:r>
            <a:endParaRPr lang="ru-RU" sz="36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 editAs="oneCell">
    <xdr:from>
      <xdr:col>0</xdr:col>
      <xdr:colOff>40823</xdr:colOff>
      <xdr:row>37</xdr:row>
      <xdr:rowOff>55965</xdr:rowOff>
    </xdr:from>
    <xdr:to>
      <xdr:col>1</xdr:col>
      <xdr:colOff>467180</xdr:colOff>
      <xdr:row>43</xdr:row>
      <xdr:rowOff>100692</xdr:rowOff>
    </xdr:to>
    <xdr:pic>
      <xdr:nvPicPr>
        <xdr:cNvPr id="79" name="Рисунок 7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prstClr val="black"/>
            <a:schemeClr val="accent6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ackgroundRemoval t="2622" b="97753" l="3371" r="97753">
                      <a14:foregroundMark x1="24345" y1="22472" x2="47940" y2="18727"/>
                      <a14:foregroundMark x1="20225" y1="28090" x2="79775" y2="28090"/>
                      <a14:foregroundMark x1="8989" y1="92509" x2="80899" y2="92509"/>
                      <a14:foregroundMark x1="38951" y1="14981" x2="51311" y2="8989"/>
                      <a14:foregroundMark x1="20599" y1="81648" x2="20599" y2="51311"/>
                      <a14:foregroundMark x1="50562" y1="52060" x2="50562" y2="78652"/>
                      <a14:foregroundMark x1="80524" y1="50936" x2="79026" y2="79775"/>
                      <a14:foregroundMark x1="14981" y1="41948" x2="25094" y2="43446"/>
                      <a14:foregroundMark x1="46442" y1="41948" x2="52809" y2="42322"/>
                      <a14:foregroundMark x1="79026" y1="43446" x2="82397" y2="43071"/>
                      <a14:foregroundMark x1="17978" y1="86891" x2="25094" y2="87640"/>
                      <a14:foregroundMark x1="47566" y1="86517" x2="53184" y2="86517"/>
                      <a14:foregroundMark x1="76779" y1="86891" x2="84644" y2="87640"/>
                    </a14:backgroundRemoval>
                  </a14:imgEffect>
                  <a14:imgEffect>
                    <a14:colorTemperature colorTemp="112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23" y="5607679"/>
          <a:ext cx="1047749" cy="1051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13606</xdr:colOff>
      <xdr:row>114</xdr:row>
      <xdr:rowOff>58114</xdr:rowOff>
    </xdr:from>
    <xdr:to>
      <xdr:col>1</xdr:col>
      <xdr:colOff>453571</xdr:colOff>
      <xdr:row>121</xdr:row>
      <xdr:rowOff>44481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prstClr val="black"/>
            <a:schemeClr val="accent6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6" y="17679364"/>
          <a:ext cx="1052286" cy="1129366"/>
        </a:xfrm>
        <a:prstGeom prst="rect">
          <a:avLst/>
        </a:prstGeom>
      </xdr:spPr>
    </xdr:pic>
    <xdr:clientData/>
  </xdr:twoCellAnchor>
  <xdr:twoCellAnchor editAs="oneCell">
    <xdr:from>
      <xdr:col>16</xdr:col>
      <xdr:colOff>95250</xdr:colOff>
      <xdr:row>72</xdr:row>
      <xdr:rowOff>950</xdr:rowOff>
    </xdr:from>
    <xdr:to>
      <xdr:col>17</xdr:col>
      <xdr:colOff>467179</xdr:colOff>
      <xdr:row>79</xdr:row>
      <xdr:rowOff>16361</xdr:rowOff>
    </xdr:to>
    <xdr:pic>
      <xdr:nvPicPr>
        <xdr:cNvPr id="91" name="Рисунок 9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2062" b="100000" l="1235" r="97531">
                      <a14:foregroundMark x1="14815" y1="41237" x2="24691" y2="39175"/>
                      <a14:foregroundMark x1="9877" y1="63918" x2="11111" y2="58763"/>
                      <a14:foregroundMark x1="38272" y1="68041" x2="37037" y2="59794"/>
                      <a14:foregroundMark x1="62963" y1="69072" x2="59259" y2="60825"/>
                      <a14:foregroundMark x1="87654" y1="70103" x2="82716" y2="61856"/>
                      <a14:foregroundMark x1="19753" y1="91753" x2="39506" y2="9175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7250" y="11430950"/>
          <a:ext cx="975179" cy="11266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555625</xdr:colOff>
      <xdr:row>95</xdr:row>
      <xdr:rowOff>149680</xdr:rowOff>
    </xdr:from>
    <xdr:to>
      <xdr:col>17</xdr:col>
      <xdr:colOff>502746</xdr:colOff>
      <xdr:row>104</xdr:row>
      <xdr:rowOff>142875</xdr:rowOff>
    </xdr:to>
    <xdr:pic>
      <xdr:nvPicPr>
        <xdr:cNvPr id="92" name="Рисунок 91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0" b="97788" l="565" r="100000">
                      <a14:foregroundMark x1="92090" y1="12832" x2="93220" y2="16814"/>
                      <a14:foregroundMark x1="81356" y1="15487" x2="83616" y2="17699"/>
                      <a14:foregroundMark x1="18644" y1="12389" x2="16949" y2="16372"/>
                      <a14:foregroundMark x1="9040" y1="9735" x2="5650" y2="12832"/>
                      <a14:backgroundMark x1="37853" y1="6637" x2="39548" y2="6637"/>
                      <a14:backgroundMark x1="59322" y1="5310" x2="60452" y2="7080"/>
                      <a14:backgroundMark x1="59887" y1="34513" x2="60452" y2="33186"/>
                      <a14:backgroundMark x1="37853" y1="32743" x2="39548" y2="32743"/>
                      <a14:backgroundMark x1="44633" y1="55310" x2="45763" y2="51770"/>
                      <a14:backgroundMark x1="54237" y1="52655" x2="55932" y2="5442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04375" y="15230930"/>
          <a:ext cx="1153621" cy="14219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13607</xdr:colOff>
      <xdr:row>63</xdr:row>
      <xdr:rowOff>95249</xdr:rowOff>
    </xdr:from>
    <xdr:to>
      <xdr:col>1</xdr:col>
      <xdr:colOff>346212</xdr:colOff>
      <xdr:row>73</xdr:row>
      <xdr:rowOff>1360</xdr:rowOff>
    </xdr:to>
    <xdr:pic>
      <xdr:nvPicPr>
        <xdr:cNvPr id="97" name="Рисунок 96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backgroundRemoval t="0" b="95648" l="2906" r="99316">
                      <a14:foregroundMark x1="20524" y1="62712" x2="81659" y2="83898"/>
                      <a14:foregroundMark x1="24017" y1="13842" x2="83406" y2="1271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7" y="9892392"/>
          <a:ext cx="953997" cy="15797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103</xdr:row>
      <xdr:rowOff>102055</xdr:rowOff>
    </xdr:from>
    <xdr:to>
      <xdr:col>1</xdr:col>
      <xdr:colOff>430092</xdr:colOff>
      <xdr:row>109</xdr:row>
      <xdr:rowOff>43544</xdr:rowOff>
    </xdr:to>
    <xdr:pic>
      <xdr:nvPicPr>
        <xdr:cNvPr id="98" name="Рисунок 97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backgroundRemoval t="868" b="100000" l="260" r="98440">
                      <a14:foregroundMark x1="28479" y1="57019" x2="53706" y2="31114"/>
                      <a14:foregroundMark x1="45124" y1="65991" x2="73992" y2="32417"/>
                      <a14:foregroundMark x1="19116" y1="51809" x2="38882" y2="63386"/>
                      <a14:foregroundMark x1="21456" y1="50507" x2="52926" y2="12880"/>
                      <a14:foregroundMark x1="56437" y1="11722" x2="60338" y2="13314"/>
                      <a14:foregroundMark x1="82575" y1="13314" x2="91547" y2="20695"/>
                      <a14:foregroundMark x1="89207" y1="18958" x2="93368" y2="18958"/>
                      <a14:foregroundMark x1="64239" y1="7815" x2="77503" y2="9986"/>
                      <a14:foregroundMark x1="77113" y1="10854" x2="81795" y2="12446"/>
                      <a14:foregroundMark x1="59168" y1="8683" x2="68140" y2="6078"/>
                      <a14:foregroundMark x1="68921" y1="7381" x2="77503" y2="8249"/>
                      <a14:foregroundMark x1="77893" y1="7381" x2="90377" y2="14616"/>
                      <a14:backgroundMark x1="57997" y1="87988" x2="66580" y2="73372"/>
                      <a14:backgroundMark x1="60728" y1="74674" x2="80624" y2="50507"/>
                      <a14:backgroundMark x1="76723" y1="52677" x2="82965" y2="48770"/>
                      <a14:backgroundMark x1="38492" y1="91896" x2="50195" y2="95803"/>
                      <a14:backgroundMark x1="81423" y1="3509" x2="93676" y2="1140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977055"/>
          <a:ext cx="1042413" cy="9212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54429</xdr:colOff>
      <xdr:row>85</xdr:row>
      <xdr:rowOff>120197</xdr:rowOff>
    </xdr:from>
    <xdr:to>
      <xdr:col>17</xdr:col>
      <xdr:colOff>418774</xdr:colOff>
      <xdr:row>89</xdr:row>
      <xdr:rowOff>102371</xdr:rowOff>
    </xdr:to>
    <xdr:pic>
      <xdr:nvPicPr>
        <xdr:cNvPr id="99" name="Рисунок 98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backgroundRemoval t="599" b="100000" l="1186" r="100000">
                      <a14:foregroundMark x1="88538" y1="18563" x2="65217" y2="85030"/>
                      <a14:foregroundMark x1="63241" y1="17365" x2="88538" y2="89820"/>
                      <a14:foregroundMark x1="67589" y1="17365" x2="86166" y2="17365"/>
                      <a14:foregroundMark x1="63241" y1="25749" x2="62846" y2="86826"/>
                      <a14:foregroundMark x1="62055" y1="31138" x2="62055" y2="86826"/>
                      <a14:foregroundMark x1="64032" y1="91018" x2="88933" y2="92216"/>
                      <a14:foregroundMark x1="62055" y1="88024" x2="62846" y2="92216"/>
                      <a14:backgroundMark x1="47826" y1="10778" x2="56126" y2="4491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6429" y="13613947"/>
          <a:ext cx="967595" cy="6171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54427</xdr:colOff>
      <xdr:row>81</xdr:row>
      <xdr:rowOff>39744</xdr:rowOff>
    </xdr:from>
    <xdr:to>
      <xdr:col>1</xdr:col>
      <xdr:colOff>317501</xdr:colOff>
      <xdr:row>93</xdr:row>
      <xdr:rowOff>6803</xdr:rowOff>
    </xdr:to>
    <xdr:pic>
      <xdr:nvPicPr>
        <xdr:cNvPr id="100" name="Рисунок 99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0" b="100000" l="0" r="96278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27" y="12776030"/>
          <a:ext cx="884466" cy="19809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424090</xdr:colOff>
      <xdr:row>76</xdr:row>
      <xdr:rowOff>4535</xdr:rowOff>
    </xdr:from>
    <xdr:to>
      <xdr:col>14</xdr:col>
      <xdr:colOff>394606</xdr:colOff>
      <xdr:row>100</xdr:row>
      <xdr:rowOff>95251</xdr:rowOff>
    </xdr:to>
    <xdr:grpSp>
      <xdr:nvGrpSpPr>
        <xdr:cNvPr id="182" name="Группа 181"/>
        <xdr:cNvGrpSpPr/>
      </xdr:nvGrpSpPr>
      <xdr:grpSpPr>
        <a:xfrm>
          <a:off x="1027340" y="12069535"/>
          <a:ext cx="7812766" cy="3900716"/>
          <a:chOff x="1050258" y="2993572"/>
          <a:chExt cx="7930456" cy="4016929"/>
        </a:xfrm>
      </xdr:grpSpPr>
      <xdr:sp macro="" textlink="">
        <xdr:nvSpPr>
          <xdr:cNvPr id="183" name="TextBox 182"/>
          <xdr:cNvSpPr txBox="1"/>
        </xdr:nvSpPr>
        <xdr:spPr>
          <a:xfrm>
            <a:off x="1050258" y="4566811"/>
            <a:ext cx="2843893" cy="870858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ru-RU" sz="25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Платежный</a:t>
            </a:r>
            <a:r>
              <a:rPr lang="ru-RU" sz="25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терминал БПА</a:t>
            </a:r>
            <a:endParaRPr lang="ru-RU" sz="25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184" name="TextBox 183"/>
          <xdr:cNvSpPr txBox="1"/>
        </xdr:nvSpPr>
        <xdr:spPr>
          <a:xfrm>
            <a:off x="4286248" y="2993572"/>
            <a:ext cx="4694466" cy="401692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2000" b="0" i="0" u="none" strike="noStrike" baseline="0" smtClean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автоматическое устройство для осуществления расчетов, обеспечивающее возможность только приема наличных денежных средств, принадлежащее банковским платежным агентам</a:t>
            </a:r>
            <a:r>
              <a:rPr lang="en-US" sz="2000" b="0" i="0" u="none" strike="noStrike" baseline="0" smtClean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- </a:t>
            </a:r>
            <a:r>
              <a:rPr lang="ru-RU" sz="2000" b="0" i="0" u="none" strike="noStrike" baseline="0" smtClean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юридические лица, не являющиеся кредитными организациями, или индивидуальные предприниматели, которые привлекаются кредитной организацией в целях осуществления отдельных банковских операций.</a:t>
            </a:r>
          </a:p>
        </xdr:txBody>
      </xdr:sp>
      <xdr:cxnSp macro="">
        <xdr:nvCxnSpPr>
          <xdr:cNvPr id="185" name="Прямая соединительная линия 184"/>
          <xdr:cNvCxnSpPr>
            <a:stCxn id="183" idx="3"/>
            <a:endCxn id="184" idx="1"/>
          </xdr:cNvCxnSpPr>
        </xdr:nvCxnSpPr>
        <xdr:spPr>
          <a:xfrm flipV="1">
            <a:off x="3894151" y="5002037"/>
            <a:ext cx="392097" cy="204"/>
          </a:xfrm>
          <a:prstGeom prst="line">
            <a:avLst/>
          </a:prstGeom>
          <a:ln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67</xdr:row>
      <xdr:rowOff>95250</xdr:rowOff>
    </xdr:from>
    <xdr:to>
      <xdr:col>6</xdr:col>
      <xdr:colOff>163285</xdr:colOff>
      <xdr:row>70</xdr:row>
      <xdr:rowOff>136071</xdr:rowOff>
    </xdr:to>
    <xdr:sp macro="" textlink="">
      <xdr:nvSpPr>
        <xdr:cNvPr id="186" name="TextBox 185"/>
        <xdr:cNvSpPr txBox="1"/>
      </xdr:nvSpPr>
      <xdr:spPr>
        <a:xfrm>
          <a:off x="993321" y="10545536"/>
          <a:ext cx="2843893" cy="53067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25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Банкомат</a:t>
          </a:r>
        </a:p>
      </xdr:txBody>
    </xdr:sp>
    <xdr:clientData/>
  </xdr:twoCellAnchor>
  <xdr:twoCellAnchor>
    <xdr:from>
      <xdr:col>6</xdr:col>
      <xdr:colOff>163285</xdr:colOff>
      <xdr:row>69</xdr:row>
      <xdr:rowOff>36286</xdr:rowOff>
    </xdr:from>
    <xdr:to>
      <xdr:col>6</xdr:col>
      <xdr:colOff>585104</xdr:colOff>
      <xdr:row>69</xdr:row>
      <xdr:rowOff>103186</xdr:rowOff>
    </xdr:to>
    <xdr:cxnSp macro="">
      <xdr:nvCxnSpPr>
        <xdr:cNvPr id="187" name="Прямая соединительная линия 186"/>
        <xdr:cNvCxnSpPr>
          <a:stCxn id="186" idx="3"/>
          <a:endCxn id="14" idx="1"/>
        </xdr:cNvCxnSpPr>
      </xdr:nvCxnSpPr>
      <xdr:spPr>
        <a:xfrm>
          <a:off x="3782785" y="10990036"/>
          <a:ext cx="421819" cy="669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176892</xdr:colOff>
      <xdr:row>19</xdr:row>
      <xdr:rowOff>122464</xdr:rowOff>
    </xdr:from>
    <xdr:to>
      <xdr:col>39</xdr:col>
      <xdr:colOff>136071</xdr:colOff>
      <xdr:row>28</xdr:row>
      <xdr:rowOff>40821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1" name="TextBox 80"/>
            <xdr:cNvSpPr txBox="1"/>
          </xdr:nvSpPr>
          <xdr:spPr>
            <a:xfrm>
              <a:off x="14260285" y="2735035"/>
              <a:ext cx="9756322" cy="1387929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ru-RU" sz="2000" b="0" i="1" u="none" strike="noStrike" baseline="0" smtClean="0">
                        <a:solidFill>
                          <a:schemeClr val="dk1"/>
                        </a:solidFill>
                        <a:latin typeface="Cambria Math" panose="02040503050406030204" pitchFamily="18" charset="0"/>
                        <a:ea typeface="+mn-ea"/>
                        <a:cs typeface="Arial" panose="020B0604020202020204" pitchFamily="34" charset="0"/>
                      </a:rPr>
                      <m:t>ОИ</m:t>
                    </m:r>
                    <m:r>
                      <a:rPr lang="ru-RU" sz="2000" b="0" i="1" u="none" strike="noStrike" baseline="0" smtClean="0">
                        <a:solidFill>
                          <a:schemeClr val="dk1"/>
                        </a:solidFill>
                        <a:latin typeface="Cambria Math" panose="02040503050406030204" pitchFamily="18" charset="0"/>
                        <a:ea typeface="Cambria Math" panose="02040503050406030204" pitchFamily="18" charset="0"/>
                        <a:cs typeface="Arial" panose="020B0604020202020204" pitchFamily="34" charset="0"/>
                      </a:rPr>
                      <m:t>=</m:t>
                    </m:r>
                    <m:nary>
                      <m:naryPr>
                        <m:chr m:val="∑"/>
                        <m:ctrlPr>
                          <a:rPr lang="ru-RU" sz="2000" b="0" i="1" u="none" strike="noStrike" baseline="0" smtClean="0">
                            <a:solidFill>
                              <a:schemeClr val="dk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Arial" panose="020B0604020202020204" pitchFamily="34" charset="0"/>
                          </a:rPr>
                        </m:ctrlPr>
                      </m:naryPr>
                      <m:sub>
                        <m:r>
                          <m:rPr>
                            <m:brk m:alnAt="23"/>
                          </m:rPr>
                          <a:rPr lang="en-US" sz="2000" b="0" i="1" u="none" strike="noStrike" baseline="0" smtClean="0">
                            <a:solidFill>
                              <a:schemeClr val="dk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Arial" panose="020B0604020202020204" pitchFamily="34" charset="0"/>
                          </a:rPr>
                          <m:t>𝑖</m:t>
                        </m:r>
                        <m:r>
                          <a:rPr lang="en-US" sz="2000" b="0" i="1" u="none" strike="noStrike" baseline="0" smtClean="0">
                            <a:solidFill>
                              <a:schemeClr val="dk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Arial" panose="020B0604020202020204" pitchFamily="34" charset="0"/>
                          </a:rPr>
                          <m:t>=1</m:t>
                        </m:r>
                      </m:sub>
                      <m:sup>
                        <m:r>
                          <a:rPr lang="en-US" sz="2000" b="0" i="1" u="none" strike="noStrike" baseline="0" smtClean="0">
                            <a:solidFill>
                              <a:schemeClr val="dk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Arial" panose="020B0604020202020204" pitchFamily="34" charset="0"/>
                          </a:rPr>
                          <m:t>𝑛</m:t>
                        </m:r>
                      </m:sup>
                      <m:e>
                        <m:r>
                          <a:rPr lang="ru-RU" sz="2000" b="0" i="1" u="none" strike="noStrike" baseline="0" smtClean="0">
                            <a:solidFill>
                              <a:schemeClr val="dk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Arial" panose="020B0604020202020204" pitchFamily="34" charset="0"/>
                          </a:rPr>
                          <m:t>Банковские офисы</m:t>
                        </m:r>
                      </m:e>
                    </m:nary>
                    <m:r>
                      <a:rPr lang="ru-RU" sz="2000" b="0" i="1" u="none" strike="noStrike" baseline="0" smtClean="0">
                        <a:solidFill>
                          <a:schemeClr val="dk1"/>
                        </a:solidFill>
                        <a:latin typeface="Cambria Math" panose="02040503050406030204" pitchFamily="18" charset="0"/>
                        <a:ea typeface="Cambria Math" panose="02040503050406030204" pitchFamily="18" charset="0"/>
                        <a:cs typeface="Arial" panose="020B0604020202020204" pitchFamily="34" charset="0"/>
                      </a:rPr>
                      <m:t>+</m:t>
                    </m:r>
                    <m:nary>
                      <m:naryPr>
                        <m:chr m:val="∑"/>
                        <m:ctrlPr>
                          <a:rPr lang="ru-RU" sz="2000" b="0" i="1" u="none" strike="noStrike" baseline="0" smtClean="0">
                            <a:solidFill>
                              <a:schemeClr val="dk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Arial" panose="020B0604020202020204" pitchFamily="34" charset="0"/>
                          </a:rPr>
                        </m:ctrlPr>
                      </m:naryPr>
                      <m:sub>
                        <m:r>
                          <m:rPr>
                            <m:brk m:alnAt="23"/>
                          </m:rPr>
                          <a:rPr lang="en-US" sz="2000" b="0" i="1" u="none" strike="noStrike" baseline="0" smtClean="0">
                            <a:solidFill>
                              <a:schemeClr val="dk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Arial" panose="020B0604020202020204" pitchFamily="34" charset="0"/>
                          </a:rPr>
                          <m:t>𝑖</m:t>
                        </m:r>
                        <m:r>
                          <a:rPr lang="en-US" sz="2000" b="0" i="1" u="none" strike="noStrike" baseline="0" smtClean="0">
                            <a:solidFill>
                              <a:schemeClr val="dk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Arial" panose="020B0604020202020204" pitchFamily="34" charset="0"/>
                          </a:rPr>
                          <m:t>=1</m:t>
                        </m:r>
                      </m:sub>
                      <m:sup>
                        <m:r>
                          <a:rPr lang="en-US" sz="2000" b="0" i="1" u="none" strike="noStrike" baseline="0" smtClean="0">
                            <a:solidFill>
                              <a:schemeClr val="dk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Arial" panose="020B0604020202020204" pitchFamily="34" charset="0"/>
                          </a:rPr>
                          <m:t>𝑛</m:t>
                        </m:r>
                      </m:sup>
                      <m:e>
                        <m:r>
                          <a:rPr lang="ru-RU" sz="2000" b="0" i="1" u="none" strike="noStrike" baseline="0" smtClean="0">
                            <a:solidFill>
                              <a:schemeClr val="dk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Arial" panose="020B0604020202020204" pitchFamily="34" charset="0"/>
                          </a:rPr>
                          <m:t>Банкоматы+</m:t>
                        </m:r>
                      </m:e>
                    </m:nary>
                    <m:nary>
                      <m:naryPr>
                        <m:chr m:val="∑"/>
                        <m:ctrlPr>
                          <a:rPr lang="ru-RU" sz="2000" b="0" i="1" u="none" strike="noStrike" baseline="0" smtClean="0">
                            <a:solidFill>
                              <a:schemeClr val="dk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Arial" panose="020B0604020202020204" pitchFamily="34" charset="0"/>
                          </a:rPr>
                        </m:ctrlPr>
                      </m:naryPr>
                      <m:sub>
                        <m:r>
                          <m:rPr>
                            <m:brk m:alnAt="23"/>
                          </m:rPr>
                          <a:rPr lang="en-US" sz="2000" b="0" i="1" u="none" strike="noStrike" baseline="0" smtClean="0">
                            <a:solidFill>
                              <a:schemeClr val="dk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Arial" panose="020B0604020202020204" pitchFamily="34" charset="0"/>
                          </a:rPr>
                          <m:t>𝑖</m:t>
                        </m:r>
                        <m:r>
                          <a:rPr lang="en-US" sz="2000" b="0" i="1" u="none" strike="noStrike" baseline="0" smtClean="0">
                            <a:solidFill>
                              <a:schemeClr val="dk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Arial" panose="020B0604020202020204" pitchFamily="34" charset="0"/>
                          </a:rPr>
                          <m:t>=1</m:t>
                        </m:r>
                      </m:sub>
                      <m:sup>
                        <m:r>
                          <a:rPr lang="en-US" sz="2000" b="0" i="1" u="none" strike="noStrike" baseline="0" smtClean="0">
                            <a:solidFill>
                              <a:schemeClr val="dk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Arial" panose="020B0604020202020204" pitchFamily="34" charset="0"/>
                          </a:rPr>
                          <m:t>𝑛</m:t>
                        </m:r>
                      </m:sup>
                      <m:e>
                        <m:r>
                          <a:rPr lang="ru-RU" sz="2000" b="0" i="1" u="none" strike="noStrike" baseline="0" smtClean="0">
                            <a:solidFill>
                              <a:schemeClr val="dk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Arial" panose="020B0604020202020204" pitchFamily="34" charset="0"/>
                          </a:rPr>
                          <m:t>Электронные терминалы</m:t>
                        </m:r>
                      </m:e>
                    </m:nary>
                  </m:oMath>
                </m:oMathPara>
              </a14:m>
              <a:endParaRPr lang="ru-RU" sz="2000" b="0" i="0" u="none" strike="noStrike" baseline="0" smtClean="0">
                <a:solidFill>
                  <a:schemeClr val="dk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endParaRPr>
            </a:p>
            <a:p>
              <a:pPr algn="ctr"/>
              <a:r>
                <a:rPr lang="en-US" sz="2000" b="0" i="1" u="none" strike="noStrike" baseline="0" smtClean="0">
                  <a:solidFill>
                    <a:schemeClr val="dk1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rPr>
                <a:t>n - </a:t>
              </a:r>
              <a:r>
                <a:rPr lang="ru-RU" sz="2000" b="0" i="1" u="none" strike="noStrike" baseline="0" smtClean="0">
                  <a:solidFill>
                    <a:schemeClr val="dk1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rPr>
                <a:t>количество</a:t>
              </a:r>
              <a:r>
                <a:rPr lang="en-US" sz="2000" b="0" i="1" u="none" strike="noStrike" baseline="0" smtClean="0">
                  <a:solidFill>
                    <a:schemeClr val="dk1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rPr>
                <a:t> </a:t>
              </a:r>
              <a:r>
                <a:rPr lang="ru-RU" sz="2000" b="0" i="1" u="none" strike="noStrike" baseline="0" smtClean="0">
                  <a:solidFill>
                    <a:schemeClr val="dk1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rPr>
                <a:t>населенных пунктов муниципального образования</a:t>
              </a:r>
            </a:p>
          </xdr:txBody>
        </xdr:sp>
      </mc:Choice>
      <mc:Fallback xmlns="">
        <xdr:sp macro="" textlink="">
          <xdr:nvSpPr>
            <xdr:cNvPr id="81" name="TextBox 80"/>
            <xdr:cNvSpPr txBox="1"/>
          </xdr:nvSpPr>
          <xdr:spPr>
            <a:xfrm>
              <a:off x="14260285" y="2735035"/>
              <a:ext cx="9756322" cy="1387929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lang="ru-RU" sz="2000" b="0" i="0" u="none" strike="noStrike" baseline="0" smtClean="0">
                  <a:solidFill>
                    <a:schemeClr val="dk1"/>
                  </a:solidFill>
                  <a:latin typeface="Cambria Math" panose="02040503050406030204" pitchFamily="18" charset="0"/>
                  <a:ea typeface="+mn-ea"/>
                  <a:cs typeface="Arial" panose="020B0604020202020204" pitchFamily="34" charset="0"/>
                </a:rPr>
                <a:t>ОИ</a:t>
              </a:r>
              <a:r>
                <a:rPr lang="ru-RU" sz="2000" b="0" i="0" u="none" strike="noStrike" baseline="0" smtClean="0">
                  <a:solidFill>
                    <a:schemeClr val="dk1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rPr>
                <a:t>=∑</a:t>
              </a:r>
              <a:r>
                <a:rPr lang="en-US" sz="2000" b="0" i="0" u="none" strike="noStrike" baseline="0" smtClean="0">
                  <a:solidFill>
                    <a:schemeClr val="dk1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rPr>
                <a:t>_</a:t>
              </a:r>
              <a:r>
                <a:rPr lang="ru-RU" sz="2000" b="0" i="0" u="none" strike="noStrike" baseline="0" smtClean="0">
                  <a:solidFill>
                    <a:schemeClr val="dk1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rPr>
                <a:t>(</a:t>
              </a:r>
              <a:r>
                <a:rPr lang="en-US" sz="2000" b="0" i="0" u="none" strike="noStrike" baseline="0" smtClean="0">
                  <a:solidFill>
                    <a:schemeClr val="dk1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rPr>
                <a:t>𝑖=1</a:t>
              </a:r>
              <a:r>
                <a:rPr lang="ru-RU" sz="2000" b="0" i="0" u="none" strike="noStrike" baseline="0" smtClean="0">
                  <a:solidFill>
                    <a:schemeClr val="dk1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rPr>
                <a:t>)</a:t>
              </a:r>
              <a:r>
                <a:rPr lang="en-US" sz="2000" b="0" i="0" u="none" strike="noStrike" baseline="0" smtClean="0">
                  <a:solidFill>
                    <a:schemeClr val="dk1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rPr>
                <a:t>^𝑛</a:t>
              </a:r>
              <a:r>
                <a:rPr lang="ru-RU" sz="2000" b="0" i="0" u="none" strike="noStrike" baseline="0" smtClean="0">
                  <a:solidFill>
                    <a:schemeClr val="dk1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rPr>
                <a:t>▒</a:t>
              </a:r>
              <a:r>
                <a:rPr lang="en-US" sz="2000" b="0" i="0" u="none" strike="noStrike" baseline="0" smtClean="0">
                  <a:solidFill>
                    <a:schemeClr val="dk1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rPr>
                <a:t>〖</a:t>
              </a:r>
              <a:r>
                <a:rPr lang="ru-RU" sz="2000" b="0" i="0" u="none" strike="noStrike" baseline="0" smtClean="0">
                  <a:solidFill>
                    <a:schemeClr val="dk1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rPr>
                <a:t>Банковские офисы</a:t>
              </a:r>
              <a:r>
                <a:rPr lang="en-US" sz="2000" b="0" i="0" u="none" strike="noStrike" baseline="0" smtClean="0">
                  <a:solidFill>
                    <a:schemeClr val="dk1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rPr>
                <a:t>〗</a:t>
              </a:r>
              <a:r>
                <a:rPr lang="ru-RU" sz="2000" b="0" i="0" u="none" strike="noStrike" baseline="0" smtClean="0">
                  <a:solidFill>
                    <a:schemeClr val="dk1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rPr>
                <a:t>+∑</a:t>
              </a:r>
              <a:r>
                <a:rPr lang="en-US" sz="2000" b="0" i="0" u="none" strike="noStrike" baseline="0" smtClean="0">
                  <a:solidFill>
                    <a:schemeClr val="dk1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rPr>
                <a:t>_</a:t>
              </a:r>
              <a:r>
                <a:rPr lang="ru-RU" sz="2000" b="0" i="0" u="none" strike="noStrike" baseline="0" smtClean="0">
                  <a:solidFill>
                    <a:schemeClr val="dk1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rPr>
                <a:t>(</a:t>
              </a:r>
              <a:r>
                <a:rPr lang="en-US" sz="2000" b="0" i="0" u="none" strike="noStrike" baseline="0" smtClean="0">
                  <a:solidFill>
                    <a:schemeClr val="dk1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rPr>
                <a:t>𝑖=1</a:t>
              </a:r>
              <a:r>
                <a:rPr lang="ru-RU" sz="2000" b="0" i="0" u="none" strike="noStrike" baseline="0" smtClean="0">
                  <a:solidFill>
                    <a:schemeClr val="dk1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rPr>
                <a:t>)</a:t>
              </a:r>
              <a:r>
                <a:rPr lang="en-US" sz="2000" b="0" i="0" u="none" strike="noStrike" baseline="0" smtClean="0">
                  <a:solidFill>
                    <a:schemeClr val="dk1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rPr>
                <a:t>^𝑛</a:t>
              </a:r>
              <a:r>
                <a:rPr lang="ru-RU" sz="2000" b="0" i="0" u="none" strike="noStrike" baseline="0" smtClean="0">
                  <a:solidFill>
                    <a:schemeClr val="dk1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rPr>
                <a:t>▒</a:t>
              </a:r>
              <a:r>
                <a:rPr lang="en-US" sz="2000" b="0" i="0" u="none" strike="noStrike" baseline="0" smtClean="0">
                  <a:solidFill>
                    <a:schemeClr val="dk1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rPr>
                <a:t>〖</a:t>
              </a:r>
              <a:r>
                <a:rPr lang="ru-RU" sz="2000" b="0" i="0" u="none" strike="noStrike" baseline="0" smtClean="0">
                  <a:solidFill>
                    <a:schemeClr val="dk1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rPr>
                <a:t>Банкоматы+</a:t>
              </a:r>
              <a:r>
                <a:rPr lang="en-US" sz="2000" b="0" i="0" u="none" strike="noStrike" baseline="0" smtClean="0">
                  <a:solidFill>
                    <a:schemeClr val="dk1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rPr>
                <a:t>〗</a:t>
              </a:r>
              <a:r>
                <a:rPr lang="ru-RU" sz="2000" b="0" i="0" u="none" strike="noStrike" baseline="0" smtClean="0">
                  <a:solidFill>
                    <a:schemeClr val="dk1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rPr>
                <a:t> ∑</a:t>
              </a:r>
              <a:r>
                <a:rPr lang="en-US" sz="2000" b="0" i="0" u="none" strike="noStrike" baseline="0" smtClean="0">
                  <a:solidFill>
                    <a:schemeClr val="dk1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rPr>
                <a:t>_</a:t>
              </a:r>
              <a:r>
                <a:rPr lang="ru-RU" sz="2000" b="0" i="0" u="none" strike="noStrike" baseline="0" smtClean="0">
                  <a:solidFill>
                    <a:schemeClr val="dk1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rPr>
                <a:t>(</a:t>
              </a:r>
              <a:r>
                <a:rPr lang="en-US" sz="2000" b="0" i="0" u="none" strike="noStrike" baseline="0" smtClean="0">
                  <a:solidFill>
                    <a:schemeClr val="dk1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rPr>
                <a:t>𝑖=1</a:t>
              </a:r>
              <a:r>
                <a:rPr lang="ru-RU" sz="2000" b="0" i="0" u="none" strike="noStrike" baseline="0" smtClean="0">
                  <a:solidFill>
                    <a:schemeClr val="dk1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rPr>
                <a:t>)</a:t>
              </a:r>
              <a:r>
                <a:rPr lang="en-US" sz="2000" b="0" i="0" u="none" strike="noStrike" baseline="0" smtClean="0">
                  <a:solidFill>
                    <a:schemeClr val="dk1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rPr>
                <a:t>^𝑛</a:t>
              </a:r>
              <a:r>
                <a:rPr lang="ru-RU" sz="2000" b="0" i="0" u="none" strike="noStrike" baseline="0" smtClean="0">
                  <a:solidFill>
                    <a:schemeClr val="dk1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rPr>
                <a:t>▒</a:t>
              </a:r>
              <a:r>
                <a:rPr lang="en-US" sz="2000" b="0" i="0" u="none" strike="noStrike" baseline="0" smtClean="0">
                  <a:solidFill>
                    <a:schemeClr val="dk1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rPr>
                <a:t>〖</a:t>
              </a:r>
              <a:r>
                <a:rPr lang="ru-RU" sz="2000" b="0" i="0" u="none" strike="noStrike" baseline="0" smtClean="0">
                  <a:solidFill>
                    <a:schemeClr val="dk1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rPr>
                <a:t>Электронные терминалы</a:t>
              </a:r>
              <a:r>
                <a:rPr lang="en-US" sz="2000" b="0" i="0" u="none" strike="noStrike" baseline="0" smtClean="0">
                  <a:solidFill>
                    <a:schemeClr val="dk1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rPr>
                <a:t>〗</a:t>
              </a:r>
              <a:endParaRPr lang="ru-RU" sz="2000" b="0" i="0" u="none" strike="noStrike" baseline="0" smtClean="0">
                <a:solidFill>
                  <a:schemeClr val="dk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endParaRPr>
            </a:p>
            <a:p>
              <a:pPr algn="ctr"/>
              <a:r>
                <a:rPr lang="en-US" sz="2000" b="0" i="1" u="none" strike="noStrike" baseline="0" smtClean="0">
                  <a:solidFill>
                    <a:schemeClr val="dk1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rPr>
                <a:t>n - </a:t>
              </a:r>
              <a:r>
                <a:rPr lang="ru-RU" sz="2000" b="0" i="1" u="none" strike="noStrike" baseline="0" smtClean="0">
                  <a:solidFill>
                    <a:schemeClr val="dk1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rPr>
                <a:t>количество</a:t>
              </a:r>
              <a:r>
                <a:rPr lang="en-US" sz="2000" b="0" i="1" u="none" strike="noStrike" baseline="0" smtClean="0">
                  <a:solidFill>
                    <a:schemeClr val="dk1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rPr>
                <a:t> </a:t>
              </a:r>
              <a:r>
                <a:rPr lang="ru-RU" sz="2000" b="0" i="1" u="none" strike="noStrike" baseline="0" smtClean="0">
                  <a:solidFill>
                    <a:schemeClr val="dk1"/>
                  </a:solidFill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rPr>
                <a:t>насленных пунктов мунициального образования</a:t>
              </a:r>
            </a:p>
          </xdr:txBody>
        </xdr:sp>
      </mc:Fallback>
    </mc:AlternateContent>
    <xdr:clientData/>
  </xdr:twoCellAnchor>
  <xdr:twoCellAnchor>
    <xdr:from>
      <xdr:col>15</xdr:col>
      <xdr:colOff>222252</xdr:colOff>
      <xdr:row>38</xdr:row>
      <xdr:rowOff>97517</xdr:rowOff>
    </xdr:from>
    <xdr:to>
      <xdr:col>39</xdr:col>
      <xdr:colOff>174624</xdr:colOff>
      <xdr:row>70</xdr:row>
      <xdr:rowOff>63501</xdr:rowOff>
    </xdr:to>
    <xdr:grpSp>
      <xdr:nvGrpSpPr>
        <xdr:cNvPr id="74" name="Группа 73"/>
        <xdr:cNvGrpSpPr/>
      </xdr:nvGrpSpPr>
      <xdr:grpSpPr>
        <a:xfrm>
          <a:off x="9271002" y="6130017"/>
          <a:ext cx="14430372" cy="5045984"/>
          <a:chOff x="1058985" y="3633107"/>
          <a:chExt cx="7262968" cy="5930807"/>
        </a:xfrm>
      </xdr:grpSpPr>
      <xdr:sp macro="" textlink="">
        <xdr:nvSpPr>
          <xdr:cNvPr id="82" name="TextBox 81"/>
          <xdr:cNvSpPr txBox="1"/>
        </xdr:nvSpPr>
        <xdr:spPr>
          <a:xfrm>
            <a:off x="1058985" y="6072926"/>
            <a:ext cx="2181287" cy="102803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ru-RU" sz="2500">
                <a:latin typeface="Arial" panose="020B0604020202020204" pitchFamily="34" charset="0"/>
                <a:cs typeface="Arial" panose="020B0604020202020204" pitchFamily="34" charset="0"/>
              </a:rPr>
              <a:t>Рейтинг</a:t>
            </a:r>
            <a:r>
              <a:rPr lang="ru-RU" sz="2500" baseline="0"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endParaRPr lang="ru-RU" sz="25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mc:AlternateContent xmlns:mc="http://schemas.openxmlformats.org/markup-compatibility/2006" xmlns:a14="http://schemas.microsoft.com/office/drawing/2010/main">
        <mc:Choice Requires="a14">
          <xdr:sp macro="" textlink="">
            <xdr:nvSpPr>
              <xdr:cNvPr id="83" name="TextBox 82"/>
              <xdr:cNvSpPr txBox="1"/>
            </xdr:nvSpPr>
            <xdr:spPr>
              <a:xfrm>
                <a:off x="3463994" y="3633107"/>
                <a:ext cx="4857959" cy="5930807"/>
              </a:xfrm>
              <a:prstGeom prst="rect">
                <a:avLst/>
              </a:prstGeom>
              <a:solidFill>
                <a:schemeClr val="lt1"/>
              </a:solidFill>
              <a:ln w="9525" cmpd="sng">
                <a:solidFill>
                  <a:schemeClr val="lt1">
                    <a:shade val="50000"/>
                  </a:schemeClr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algn="ctr"/>
                <a:r>
                  <a:rPr lang="ru-RU" sz="2000" b="0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Рейтинг  - порядковый номер муниципального образования, среди всех муниципальных образований региона, определяемый  по результатам сравнения значений заданного показателя  всех  муниципальных образований. Наивысший порядковый номер присваивается муниципальному образования с наибольшим значением заданного показателя.</a:t>
                </a:r>
              </a:p>
              <a:p>
                <a:pPr algn="l"/>
                <a:r>
                  <a:rPr lang="ru-RU" sz="2000" b="1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Справочно:</a:t>
                </a:r>
                <a:r>
                  <a:rPr lang="ru-RU" sz="2000" b="0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 рейтинг может принимать  значения от 1 до 55 (количество муниципальных образований Ростовской области.</a:t>
                </a:r>
              </a:p>
              <a:p>
                <a:pPr algn="ctr"/>
                <a:endParaRPr lang="ru-RU" sz="2000" b="0" i="1" u="none" strike="noStrike" baseline="0" smtClean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endParaRPr>
              </a:p>
              <a:p>
                <a:pPr algn="l"/>
                <a:r>
                  <a:rPr lang="ru-RU" sz="2000" b="1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Замечания:</a:t>
                </a:r>
                <a:r>
                  <a:rPr lang="ru-RU" sz="2000" b="0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  в случае совпадения  значений заданного показателя у нескольких муниципальных образований  каждому  муниципальному образованию присваивается одинаковый порядковый номер, при этом последующему муниципальному образованию присваивается очередной порядковый номер. </a:t>
                </a:r>
              </a:p>
              <a:p>
                <a:pPr algn="l"/>
                <a:endParaRPr lang="ru-RU" sz="2000" b="0" i="1" u="none" strike="noStrike" baseline="0" smtClean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endParaRPr>
              </a:p>
              <a:p>
                <a:pPr algn="ctr"/>
                <a:r>
                  <a:rPr lang="ru-RU" sz="2000" b="0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Например:  </a:t>
                </a:r>
                <a14:m>
                  <m:oMath xmlns:m="http://schemas.openxmlformats.org/officeDocument/2006/math">
                    <m:sSub>
                      <m:sSubPr>
                        <m:ctrlPr>
                          <a:rPr lang="ru-RU" sz="2000" b="0" i="1" u="none" strike="noStrike" baseline="0" smtClean="0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Arial" panose="020B0604020202020204" pitchFamily="34" charset="0"/>
                          </a:rPr>
                        </m:ctrlPr>
                      </m:sSubPr>
                      <m:e>
                        <m:r>
                          <a:rPr lang="ru-RU" sz="2000" b="0" i="1" u="none" strike="noStrike" baseline="0" smtClean="0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Arial" panose="020B0604020202020204" pitchFamily="34" charset="0"/>
                          </a:rPr>
                          <m:t>Рмо</m:t>
                        </m:r>
                      </m:e>
                      <m:sub>
                        <m:r>
                          <a:rPr lang="ru-RU" sz="2000" b="0" i="1" u="none" strike="noStrike" baseline="0" smtClean="0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Arial" panose="020B0604020202020204" pitchFamily="34" charset="0"/>
                          </a:rPr>
                          <m:t>1</m:t>
                        </m:r>
                      </m:sub>
                    </m:sSub>
                    <m:r>
                      <a:rPr lang="ru-RU" sz="2000" b="0" i="1" u="none" strike="noStrike" baseline="0" smtClean="0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Cambria Math" panose="02040503050406030204" pitchFamily="18" charset="0"/>
                        <a:cs typeface="Arial" panose="020B0604020202020204" pitchFamily="34" charset="0"/>
                      </a:rPr>
                      <m:t>=1; </m:t>
                    </m:r>
                    <m:sSub>
                      <m:sSubPr>
                        <m:ctrlPr>
                          <a:rPr lang="ru-RU" sz="2000" b="0" i="1" u="none" strike="noStrike" baseline="0" smtClean="0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Arial" panose="020B0604020202020204" pitchFamily="34" charset="0"/>
                          </a:rPr>
                        </m:ctrlPr>
                      </m:sSubPr>
                      <m:e>
                        <m:r>
                          <a:rPr lang="ru-RU" sz="2000" b="0" i="1" u="none" strike="noStrike" baseline="0" smtClean="0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Arial" panose="020B0604020202020204" pitchFamily="34" charset="0"/>
                          </a:rPr>
                          <m:t>Рмо</m:t>
                        </m:r>
                      </m:e>
                      <m:sub>
                        <m:r>
                          <a:rPr lang="ru-RU" sz="2000" b="0" i="1" u="none" strike="noStrike" baseline="0" smtClean="0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Arial" panose="020B0604020202020204" pitchFamily="34" charset="0"/>
                          </a:rPr>
                          <m:t>2</m:t>
                        </m:r>
                      </m:sub>
                    </m:sSub>
                    <m:r>
                      <a:rPr lang="ru-RU" sz="2000" b="0" i="1" u="none" strike="noStrike" baseline="0" smtClean="0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Cambria Math" panose="02040503050406030204" pitchFamily="18" charset="0"/>
                        <a:cs typeface="Arial" panose="020B0604020202020204" pitchFamily="34" charset="0"/>
                      </a:rPr>
                      <m:t>=1; =&gt;</m:t>
                    </m:r>
                    <m:sSub>
                      <m:sSubPr>
                        <m:ctrlPr>
                          <a:rPr lang="ru-RU" sz="2000" b="0" i="1" u="none" strike="noStrike" baseline="0" smtClean="0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Arial" panose="020B0604020202020204" pitchFamily="34" charset="0"/>
                          </a:rPr>
                        </m:ctrlPr>
                      </m:sSubPr>
                      <m:e>
                        <m:r>
                          <a:rPr lang="ru-RU" sz="2000" b="0" i="1" u="none" strike="noStrike" baseline="0" smtClean="0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Arial" panose="020B0604020202020204" pitchFamily="34" charset="0"/>
                          </a:rPr>
                          <m:t>Рмо</m:t>
                        </m:r>
                      </m:e>
                      <m:sub>
                        <m:r>
                          <a:rPr lang="ru-RU" sz="2000" b="0" i="1" u="none" strike="noStrike" baseline="0" smtClean="0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Arial" panose="020B0604020202020204" pitchFamily="34" charset="0"/>
                          </a:rPr>
                          <m:t>3</m:t>
                        </m:r>
                      </m:sub>
                    </m:sSub>
                    <m:r>
                      <a:rPr lang="ru-RU" sz="2000" b="0" i="1" u="none" strike="noStrike" baseline="0" smtClean="0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Cambria Math" panose="02040503050406030204" pitchFamily="18" charset="0"/>
                        <a:cs typeface="Arial" panose="020B0604020202020204" pitchFamily="34" charset="0"/>
                      </a:rPr>
                      <m:t>=2;</m:t>
                    </m:r>
                    <m:sSub>
                      <m:sSubPr>
                        <m:ctrlPr>
                          <a:rPr lang="ru-RU" sz="2000" b="0" i="1" u="none" strike="noStrike" baseline="0" smtClean="0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Arial" panose="020B0604020202020204" pitchFamily="34" charset="0"/>
                          </a:rPr>
                        </m:ctrlPr>
                      </m:sSubPr>
                      <m:e>
                        <m:r>
                          <a:rPr lang="ru-RU" sz="2000" b="0" i="1" u="none" strike="noStrike" baseline="0" smtClean="0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Arial" panose="020B0604020202020204" pitchFamily="34" charset="0"/>
                          </a:rPr>
                          <m:t>Рмо</m:t>
                        </m:r>
                      </m:e>
                      <m:sub>
                        <m:r>
                          <a:rPr lang="ru-RU" sz="2000" b="0" i="1" u="none" strike="noStrike" baseline="0" smtClean="0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Arial" panose="020B0604020202020204" pitchFamily="34" charset="0"/>
                          </a:rPr>
                          <m:t>44</m:t>
                        </m:r>
                      </m:sub>
                    </m:sSub>
                    <m:r>
                      <a:rPr lang="ru-RU" sz="2000" b="0" i="1" u="none" strike="noStrike" baseline="0" smtClean="0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Cambria Math" panose="02040503050406030204" pitchFamily="18" charset="0"/>
                        <a:cs typeface="Arial" panose="020B0604020202020204" pitchFamily="34" charset="0"/>
                      </a:rPr>
                      <m:t>=43</m:t>
                    </m:r>
                  </m:oMath>
                </a14:m>
                <a:r>
                  <a:rPr lang="ru-RU" sz="2000" b="0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 </a:t>
                </a:r>
              </a:p>
              <a:p>
                <a:pPr algn="ctr"/>
                <a:endParaRPr lang="ru-RU" sz="2000" b="0" i="1" u="none" strike="noStrike" baseline="0" smtClean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endParaRPr>
              </a:p>
              <a:p>
                <a:pPr algn="l"/>
                <a:r>
                  <a:rPr lang="ru-RU" sz="2000" b="0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Рмо</a:t>
                </a:r>
                <a:r>
                  <a:rPr lang="en-US" sz="2000" b="0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 - </a:t>
                </a:r>
                <a:r>
                  <a:rPr lang="ru-RU" sz="2000" b="0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значение рейтинга муниципального образования.</a:t>
                </a:r>
                <a:endParaRPr lang="en-US" sz="2000" b="0" i="1" u="none" strike="noStrike" baseline="0" smtClean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endParaRPr>
              </a:p>
            </xdr:txBody>
          </xdr:sp>
        </mc:Choice>
        <mc:Fallback xmlns="">
          <xdr:sp macro="" textlink="">
            <xdr:nvSpPr>
              <xdr:cNvPr id="83" name="TextBox 82"/>
              <xdr:cNvSpPr txBox="1"/>
            </xdr:nvSpPr>
            <xdr:spPr>
              <a:xfrm>
                <a:off x="3463994" y="3633107"/>
                <a:ext cx="4857959" cy="5930807"/>
              </a:xfrm>
              <a:prstGeom prst="rect">
                <a:avLst/>
              </a:prstGeom>
              <a:solidFill>
                <a:schemeClr val="lt1"/>
              </a:solidFill>
              <a:ln w="9525" cmpd="sng">
                <a:solidFill>
                  <a:schemeClr val="lt1">
                    <a:shade val="50000"/>
                  </a:schemeClr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algn="ctr"/>
                <a:r>
                  <a:rPr lang="ru-RU" sz="2000" b="0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Рейтинг  - порядковый номер муниципального образования, среди всех муниципальных образований региона, определяемый  по результатам сравнения значений заданного показателя  всех  муниципальных образований. Наивысший порядковый номер присваивается муниципальному образования с наибольшим значением заданного показателя.</a:t>
                </a:r>
              </a:p>
              <a:p>
                <a:pPr algn="l"/>
                <a:r>
                  <a:rPr lang="ru-RU" sz="2000" b="1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Справочно:</a:t>
                </a:r>
                <a:r>
                  <a:rPr lang="ru-RU" sz="2000" b="0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 рейтинг может принимать  значения от 1 до 55 (количество муниципальных образований Ростовской области.</a:t>
                </a:r>
              </a:p>
              <a:p>
                <a:pPr algn="ctr"/>
                <a:endParaRPr lang="ru-RU" sz="2000" b="0" i="1" u="none" strike="noStrike" baseline="0" smtClean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endParaRPr>
              </a:p>
              <a:p>
                <a:pPr algn="l"/>
                <a:r>
                  <a:rPr lang="ru-RU" sz="2000" b="1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Замечания:</a:t>
                </a:r>
                <a:r>
                  <a:rPr lang="ru-RU" sz="2000" b="0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  в случае совпадения  значений заданного показателя у нескольких муниципальных образований  каждому  муниципальному образованию присваивается одинаковый порядковый номер, при этом последующему муниципальному образованию присваивается очередной порядковый номер. </a:t>
                </a:r>
              </a:p>
              <a:p>
                <a:pPr algn="l"/>
                <a:endParaRPr lang="ru-RU" sz="2000" b="0" i="1" u="none" strike="noStrike" baseline="0" smtClean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endParaRPr>
              </a:p>
              <a:p>
                <a:pPr algn="ctr"/>
                <a:r>
                  <a:rPr lang="ru-RU" sz="2000" b="0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Например:  </a:t>
                </a:r>
                <a:r>
                  <a:rPr lang="ru-RU" sz="2000" b="0" i="0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〖Рмо〗_1=1; 〖Рмо〗_2=1; =&gt;〖Рмо〗_3=2;〖Рмо〗_44=43</a:t>
                </a:r>
                <a:r>
                  <a:rPr lang="ru-RU" sz="2000" b="0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 </a:t>
                </a:r>
              </a:p>
              <a:p>
                <a:pPr algn="ctr"/>
                <a:endParaRPr lang="ru-RU" sz="2000" b="0" i="1" u="none" strike="noStrike" baseline="0" smtClean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endParaRPr>
              </a:p>
              <a:p>
                <a:pPr algn="l"/>
                <a:r>
                  <a:rPr lang="ru-RU" sz="2000" b="0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Рмо</a:t>
                </a:r>
                <a:r>
                  <a:rPr lang="en-US" sz="2000" b="0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 - </a:t>
                </a:r>
                <a:r>
                  <a:rPr lang="ru-RU" sz="2000" b="0" i="1" u="none" strike="noStrike" baseline="0" smtClean="0">
                    <a:solidFill>
                      <a:schemeClr val="dk1"/>
                    </a:solidFill>
                    <a:effectLst/>
                    <a:latin typeface="Cambria Math" panose="02040503050406030204" pitchFamily="18" charset="0"/>
                    <a:ea typeface="Cambria Math" panose="02040503050406030204" pitchFamily="18" charset="0"/>
                    <a:cs typeface="Arial" panose="020B0604020202020204" pitchFamily="34" charset="0"/>
                  </a:rPr>
                  <a:t>значение рейтинга муниципального образования.</a:t>
                </a:r>
                <a:endParaRPr lang="en-US" sz="2000" b="0" i="1" u="none" strike="noStrike" baseline="0" smtClean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Arial" panose="020B0604020202020204" pitchFamily="34" charset="0"/>
                </a:endParaRPr>
              </a:p>
            </xdr:txBody>
          </xdr:sp>
        </mc:Fallback>
      </mc:AlternateContent>
      <xdr:cxnSp macro="">
        <xdr:nvCxnSpPr>
          <xdr:cNvPr id="84" name="Прямая соединительная линия 83"/>
          <xdr:cNvCxnSpPr>
            <a:stCxn id="82" idx="3"/>
            <a:endCxn id="83" idx="1"/>
          </xdr:cNvCxnSpPr>
        </xdr:nvCxnSpPr>
        <xdr:spPr>
          <a:xfrm>
            <a:off x="3240272" y="6586944"/>
            <a:ext cx="223722" cy="11567"/>
          </a:xfrm>
          <a:prstGeom prst="line">
            <a:avLst/>
          </a:prstGeom>
          <a:ln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63500</xdr:colOff>
      <xdr:row>0</xdr:row>
      <xdr:rowOff>79375</xdr:rowOff>
    </xdr:from>
    <xdr:to>
      <xdr:col>4</xdr:col>
      <xdr:colOff>364672</xdr:colOff>
      <xdr:row>6</xdr:row>
      <xdr:rowOff>3581</xdr:rowOff>
    </xdr:to>
    <xdr:pic>
      <xdr:nvPicPr>
        <xdr:cNvPr id="85" name="Рисунок 84"/>
        <xdr:cNvPicPr>
          <a:picLocks noChangeAspect="1"/>
        </xdr:cNvPicPr>
      </xdr:nvPicPr>
      <xdr:blipFill rotWithShape="1">
        <a:blip xmlns:r="http://schemas.openxmlformats.org/officeDocument/2006/relationships" r:embed="rId22"/>
        <a:srcRect l="7274" t="14121" r="73986" b="74071"/>
        <a:stretch/>
      </xdr:blipFill>
      <xdr:spPr>
        <a:xfrm>
          <a:off x="63500" y="396875"/>
          <a:ext cx="2714172" cy="876706"/>
        </a:xfrm>
        <a:prstGeom prst="rect">
          <a:avLst/>
        </a:prstGeom>
      </xdr:spPr>
    </xdr:pic>
    <xdr:clientData/>
  </xdr:twoCellAnchor>
  <xdr:twoCellAnchor editAs="oneCell">
    <xdr:from>
      <xdr:col>40</xdr:col>
      <xdr:colOff>190500</xdr:colOff>
      <xdr:row>6</xdr:row>
      <xdr:rowOff>24157</xdr:rowOff>
    </xdr:from>
    <xdr:to>
      <xdr:col>46</xdr:col>
      <xdr:colOff>0</xdr:colOff>
      <xdr:row>22</xdr:row>
      <xdr:rowOff>79374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20500" y="976657"/>
          <a:ext cx="3429000" cy="2595217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Стольников Владислав Сергеевич" refreshedDate="45463.497610879633" createdVersion="6" refreshedVersion="6" minRefreshableVersion="3" recordCount="1103">
  <cacheSource type="worksheet">
    <worksheetSource name="Таблица_ТСТ"/>
  </cacheSource>
  <cacheFields count="4">
    <cacheField name="МО/Район" numFmtId="0">
      <sharedItems containsBlank="1" count="112">
        <s v="г.о. Ростов-на-Дону"/>
        <s v="Каменский район"/>
        <s v="г.о. Таганрог"/>
        <s v="Константиновский район"/>
        <s v="г.о. Гуково"/>
        <s v="Мясниковский район"/>
        <s v="Красносулинский район"/>
        <s v="г.о. Новочеркасск "/>
        <s v="г.о. Шахты"/>
        <s v="Зерноградский район"/>
        <s v="Азовский район"/>
        <s v="г.о. Каменск-Шахтинский"/>
        <s v="г.о. Донецк"/>
        <s v="Зимовниковский район"/>
        <s v="Неклиновский район"/>
        <s v="Семикаракорский район"/>
        <s v="Куйбышевский район "/>
        <s v="г.о. Зверево"/>
        <s v="г.о. Новошахтинск"/>
        <s v="Усть-Донецкий район"/>
        <s v="Белокалитвинский район"/>
        <s v="Егорлыкский район"/>
        <s v="г.о. Азов"/>
        <s v="г.о. Волгодонск"/>
        <s v="Сальский район"/>
        <s v="Цимлянский район"/>
        <s v="Целинский район"/>
        <s v="г.о. Батайск"/>
        <s v="Матвеево-Курганский район"/>
        <s v="Верхнедонской район"/>
        <s v="Песчанокопский район"/>
        <s v="Шолоховский район"/>
        <s v="Обливский район  "/>
        <s v="Октябрьский район"/>
        <s v="Морозовский район"/>
        <s v="Пролетарский район "/>
        <s v="Милютинский район"/>
        <s v="Кашарский район"/>
        <s v="Аксайский район"/>
        <s v="Кагальницкий район"/>
        <s v="Миллеровский район "/>
        <s v="Волгодонский район"/>
        <s v="Багаевский район"/>
        <s v="Ремонтненский район"/>
        <s v="Орловский район"/>
        <s v="Веселовский район"/>
        <s v="Родионово-Несветайский район"/>
        <s v="Мартыновский район "/>
        <s v="Боковский район"/>
        <s v="Тарасовский район "/>
        <s v="Тацинский  район"/>
        <s v="Советский район"/>
        <s v="Чертковский район"/>
        <s v="Дубовский район"/>
        <s v="Заветинский район"/>
        <m u="1"/>
        <s v="Выселковский район" u="1"/>
        <s v="Крымский район" u="1"/>
        <s v="Кавказский район" u="1"/>
        <s v="Тбилисский район" u="1"/>
        <s v="Городской округ Шахты" u="1"/>
        <s v="Белоглинский район" u="1"/>
        <s v="Успенский район" u="1"/>
        <s v="Лабинский район" u="1"/>
        <s v="Апшеронский район" u="1"/>
        <s v="Городcкой округ Азов" u="1"/>
        <s v="г. Армавир" u="1"/>
        <s v="Славянский район" u="1"/>
        <s v="Ленинградский район" u="1"/>
        <s v="Городской округ Батайск" u="1"/>
        <s v="Городской округ Донецк" u="1"/>
        <s v="Калининский район" u="1"/>
        <s v="Новопокровский район" u="1"/>
        <s v="Новокубанский район" u="1"/>
        <s v="Темрюкский район" u="1"/>
        <s v="Староминский район" u="1"/>
        <s v="г-к. Анапа" u="1"/>
        <s v="г-к. Геленджик" u="1"/>
        <s v="Отрадненский район" u="1"/>
        <s v="Брюховецкий район" u="1"/>
        <s v="Туапсинский район" u="1"/>
        <s v="Гулькевичский район" u="1"/>
        <s v="Тихорецкий район" u="1"/>
        <s v="Каневской район" u="1"/>
        <s v="г. Горячий Ключ" u="1"/>
        <s v="г. Краснодар" u="1"/>
        <s v="Городской округ Каменск-Шахтинский" u="1"/>
        <s v="Городской округ Ростов-на-Дону" u="1"/>
        <s v="Динской район" u="1"/>
        <s v="Тимашевский район" u="1"/>
        <s v="Городской округ Таганрог" u="1"/>
        <s v="Кореновский район" u="1"/>
        <s v="Приморско-Ахтарский район" u="1"/>
        <s v="Городской округ Волгодонск" u="1"/>
        <s v="Щербиновский район" u="1"/>
        <s v="Кущевский район" u="1"/>
        <s v="Белореченский район" u="1"/>
        <s v="г. Новороссийск" u="1"/>
        <s v="Красноармейский район" u="1"/>
        <s v="Городской округ Зверево" u="1"/>
        <s v="Городской округ Гуково" u="1"/>
        <s v="Курганинский район" u="1"/>
        <s v="Усть-Лабинский район" u="1"/>
        <s v="Северский район" u="1"/>
        <s v="Городской округ Новошахтинск" u="1"/>
        <s v="Мостовский район" u="1"/>
        <s v="г-к. Сочи" u="1"/>
        <s v="Абинский район" u="1"/>
        <s v="Городской округ Новочеркасск " u="1"/>
        <s v="Павловский район" u="1"/>
        <s v="Крыловский район" u="1"/>
        <s v="Ейский район" u="1"/>
      </sharedItems>
    </cacheField>
    <cacheField name="место установки _x000a_(уточняющая информация)" numFmtId="0">
      <sharedItems containsBlank="1"/>
    </cacheField>
    <cacheField name="наименование КО" numFmtId="0">
      <sharedItems/>
    </cacheField>
    <cacheField name="адрес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Стольников Владислав Сергеевич" refreshedDate="45463.497611458333" missingItemsLimit="0" createdVersion="6" refreshedVersion="6" minRefreshableVersion="3" recordCount="1760">
  <cacheSource type="worksheet">
    <worksheetSource name="Таблица_основная"/>
  </cacheSource>
  <cacheFields count="18">
    <cacheField name="№ для расчета рейтинга" numFmtId="0">
      <sharedItems containsNonDate="0" containsString="0" containsBlank="1"/>
    </cacheField>
    <cacheField name="№ для добавления данных (исходная)" numFmtId="0">
      <sharedItems containsNonDate="0" containsString="0" containsBlank="1"/>
    </cacheField>
    <cacheField name="Муниципальное образование" numFmtId="0">
      <sharedItems count="55">
        <s v="Азовский район"/>
        <s v="Аксайский район"/>
        <s v="Багаевский район"/>
        <s v="Белокалитвинский район"/>
        <s v="Боковский район"/>
        <s v="Верхнедонской район"/>
        <s v="Веселовский район"/>
        <s v="Волгодонский район"/>
        <s v="г.о. Азов"/>
        <s v="г.о. Батайск"/>
        <s v="г.о. Волгодонск"/>
        <s v="г.о. Гуково"/>
        <s v="г.о. Донецк"/>
        <s v="г.о. Зверево"/>
        <s v="г.о. Каменск-Шахтинский"/>
        <s v="г.о. Новочеркасск "/>
        <s v="г.о. Новошахтинск"/>
        <s v="г.о. Ростов-на-Дону"/>
        <s v="г.о. Таганрог"/>
        <s v="г.о. Шахты"/>
        <s v="Дубовский район"/>
        <s v="Егорлыкский район"/>
        <s v="Заветинский район"/>
        <s v="Зерноградский район"/>
        <s v="Зимовниковский район"/>
        <s v="Кагальницкий район"/>
        <s v="Каменский район"/>
        <s v="Кашарский район"/>
        <s v="Константиновский район"/>
        <s v="Красносулинский район"/>
        <s v="Куйбышевский район "/>
        <s v="Мартыновский район "/>
        <s v="Матвеево-Курганский район"/>
        <s v="Миллеровский район "/>
        <s v="Милютинский район"/>
        <s v="Морозовский район"/>
        <s v="Мясниковский район"/>
        <s v="Неклиновский район"/>
        <s v="Обливский район  "/>
        <s v="Октябрьский район"/>
        <s v="Орловский район"/>
        <s v="Песчанокопский район"/>
        <s v="Пролетарский район "/>
        <s v="Ремонтненский район"/>
        <s v="Родионово-Несветайский район"/>
        <s v="Сальский район"/>
        <s v="Семикаракорский район"/>
        <s v="Советский район"/>
        <s v="Тарасовский район "/>
        <s v="Тацинский  район"/>
        <s v="Усть-Донецкий район"/>
        <s v="Целинский район"/>
        <s v="Цимлянский район"/>
        <s v="Чертковский район"/>
        <s v="Шолоховский район"/>
      </sharedItems>
    </cacheField>
    <cacheField name="Показатель" numFmtId="0">
      <sharedItems count="16">
        <s v="Банковские офисы, ед."/>
        <s v="Банковские офисы, ед. на 100 тыс. жителей"/>
        <s v="Банкоматы, ед."/>
        <s v="Населенные пункты с 3G, %"/>
        <s v="Обеспеченность инфраструктурой, ед. на 1 тыс. жителей"/>
        <s v="Обеспеченность ОПС,  ед. на 100 тыс. жителей"/>
        <s v="Обеспеченность платежными терминалами и кассами БПА, ед. на 100 тыс. жителей"/>
        <s v="Обеспеченность финансовыми организациями,  ед. на 1 тыс. жителей"/>
        <s v="Отделения почтовой связи, ед."/>
        <s v="Офисы МФО, КПК, СКПК, ед."/>
        <s v="Офисы страховых компаний, ед."/>
        <s v="Платежные терминалы и кассы БПА, ед."/>
        <s v="Точки обслуживания банков в ОПС, удаленные точки обслуживания, ед."/>
        <s v="ТСТ с сервисом 'наличные на кассе', ед. на 100 тыс. жителей"/>
        <s v="Численность населения, тыс. чел."/>
        <s v="Электронные терминалы, ед."/>
      </sharedItems>
    </cacheField>
    <cacheField name="Дата" numFmtId="14">
      <sharedItems containsSemiMixedTypes="0" containsNonDate="0" containsDate="1" containsString="0" minDate="2023-04-01T00:00:00" maxDate="2024-04-02T00:00:00" count="2">
        <d v="2023-04-01T00:00:00"/>
        <d v="2024-04-01T00:00:00"/>
      </sharedItems>
    </cacheField>
    <cacheField name="Значение" numFmtId="0">
      <sharedItems containsSemiMixedTypes="0" containsString="0" containsNumber="1" minValue="0" maxValue="50240"/>
    </cacheField>
    <cacheField name="Рейтинг" numFmtId="0">
      <sharedItems containsSemiMixedTypes="0" containsString="0" containsNumber="1" containsInteger="1" minValue="1" maxValue="55"/>
    </cacheField>
    <cacheField name="КрКр" numFmtId="0">
      <sharedItems/>
    </cacheField>
    <cacheField name="Значение КрКр" numFmtId="1">
      <sharedItems containsSemiMixedTypes="0" containsString="0" containsNumber="1" minValue="3.4363636363636365" maxValue="2020.4363636363637"/>
    </cacheField>
    <cacheField name="РФ" numFmtId="0">
      <sharedItems/>
    </cacheField>
    <cacheField name="Значение РФ" numFmtId="1">
      <sharedItems containsNonDate="0" containsString="0" containsBlank="1"/>
    </cacheField>
    <cacheField name="ЮФО" numFmtId="1">
      <sharedItems/>
    </cacheField>
    <cacheField name="Значение ЮФО" numFmtId="1">
      <sharedItems containsNonDate="0" containsString="0" containsBlank="1"/>
    </cacheField>
    <cacheField name="Рейтинг расчет" numFmtId="0">
      <sharedItems containsSemiMixedTypes="0" containsString="0" containsNumber="1" containsInteger="1" minValue="1" maxValue="55"/>
    </cacheField>
    <cacheField name="Ссылка для позиции в рейтинге" numFmtId="0">
      <sharedItems/>
    </cacheField>
    <cacheField name="Ссылка для массива Рейтинга" numFmtId="0">
      <sharedItems/>
    </cacheField>
    <cacheField name="Первая строка массива" numFmtId="0">
      <sharedItems containsSemiMixedTypes="0" containsString="0" containsNumber="1" containsInteger="1" minValue="2" maxValue="1707"/>
    </cacheField>
    <cacheField name="Последняя строка моссива" numFmtId="0">
      <sharedItems containsSemiMixedTypes="0" containsString="0" containsNumber="1" containsInteger="1" minValue="56" maxValue="1761"/>
    </cacheField>
  </cacheFields>
  <extLst>
    <ext xmlns:x14="http://schemas.microsoft.com/office/spreadsheetml/2009/9/main" uri="{725AE2AE-9491-48be-B2B4-4EB974FC3084}">
      <x14:pivotCacheDefinition pivotCacheId="3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Стольников Владислав Сергеевич" refreshedDate="45463.497623148149" createdVersion="6" refreshedVersion="6" minRefreshableVersion="3" recordCount="16">
  <cacheSource type="worksheet">
    <worksheetSource name="Таблица_ППКО"/>
  </cacheSource>
  <cacheFields count="2">
    <cacheField name="МО/Район" numFmtId="0">
      <sharedItems containsBlank="1" count="28">
        <s v="Дубовский район"/>
        <s v="Зимовниковский район"/>
        <s v="Кашарский район"/>
        <s v="Миллеровский район "/>
        <s v="Песчанокопский район"/>
        <s v="Пролетарский район "/>
        <s v="Целинский район"/>
        <s v="Цимлянский район"/>
        <s v="Чертковский район"/>
        <s v="Волгодонский район"/>
        <s v="Орловский район"/>
        <s v="Тарасовский район "/>
        <s v="Верхнедонской район"/>
        <s v="Куйбышевский район"/>
        <s v="Матвеево-Курганский район"/>
        <s v="Шолоховский район"/>
        <m u="1"/>
        <s v="г-к. Сочи" u="1"/>
        <s v="Зимовниковский район " u="1"/>
        <s v="Миллеровский район" u="1"/>
        <s v="Гулькевичский район" u="1"/>
        <s v="Тбилисский район" u="1"/>
        <s v="Волгодонской район" u="1"/>
        <s v="город-курорт Сочи" u="1"/>
        <s v="Пролетарский район" u="1"/>
        <s v="Куйбышевский район " u="1"/>
        <s v="Крымский район" u="1"/>
        <s v="Славянский район" u="1"/>
      </sharedItems>
    </cacheField>
    <cacheField name="Кол-во" numFmtId="0">
      <sharedItems containsSemiMixedTypes="0" containsString="0" containsNumber="1" containsInteger="1" minValue="1" maxValue="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03">
  <r>
    <x v="0"/>
    <s v="ПЯТЕРОЧКА"/>
    <s v="ПАО Сбербанк"/>
    <s v="Ростовская область, г.о. город Ростов-на-Дону, г Ростов-на-Дону, ул Казахская, 88"/>
  </r>
  <r>
    <x v="0"/>
    <s v="ПЯТЕРОЧКА"/>
    <s v="ПАО Сбербанк"/>
    <s v="Ростовская область, г.о. город Ростов-на-Дону, г Ростов-на-Дону, ул Пушкинская, 199"/>
  </r>
  <r>
    <x v="0"/>
    <s v="ПЯТЕРОЧКА 1325"/>
    <s v="ПАО Сбербанк"/>
    <s v="Ростовская область, г.о. город Ростов-на-Дону, г Ростов-на-Дону, пер Халтуринский, 157/64"/>
  </r>
  <r>
    <x v="1"/>
    <s v="ПЯТЕРОЧКА 2975"/>
    <s v="ПАО Сбербанк"/>
    <s v="Ростовская область, Каменский м.р-н, с.п. Старостаничное, х Старая Станица, ул Буденного, 83/85 83/85"/>
  </r>
  <r>
    <x v="0"/>
    <s v="ПЯТЕРОЧКА"/>
    <s v="ПАО Сбербанк"/>
    <s v="Ростовская область, г.о. город Ростов-на-Дону, г Ростов-на-Дону, ул Нариманова, 72/40"/>
  </r>
  <r>
    <x v="0"/>
    <s v="ПЯТЕРОЧКА"/>
    <s v="ПАО Сбербанк"/>
    <s v="Ростовская область, г.о. город Ростов-на-Дону, г Ростов-на-Дону, ул 2-я Краснодарская, 157/1"/>
  </r>
  <r>
    <x v="0"/>
    <s v="ПЯТЕРОЧКА"/>
    <s v="ПАО Сбербанк"/>
    <s v="Ростовская область, г.о. город Ростов-на-Дону, г Ростов-на-Дону, ул Можайская, 38"/>
  </r>
  <r>
    <x v="2"/>
    <s v="ПЕРЕКРЕСТОК"/>
    <s v="ПАО Сбербанк"/>
    <s v="Ростовская область, г.о. город Таганрог, г Таганрог, ул Бакинская, 65"/>
  </r>
  <r>
    <x v="3"/>
    <s v="ПЯТЕРОЧКА 3323"/>
    <s v="ПАО Сбербанк"/>
    <s v="Ростовская область, Константиновский м.р-н, г.п. Константиновское, г Константиновск, ул Пролетарская, 74"/>
  </r>
  <r>
    <x v="4"/>
    <s v="ПЯТЕРОЧКА 3312"/>
    <s v="ПАО Сбербанк"/>
    <s v="Ростовская область, г.о. город Гуково, г Гуково, ул Карла Маркса, 49а д. 49"/>
  </r>
  <r>
    <x v="0"/>
    <s v="ПЯТЕРОЧКА"/>
    <s v="ПАО Сбербанк"/>
    <s v="Ростовская область, г.о. город Ростов-на-Дону, г Ростов-на-Дону, пер Днепровский, 116а"/>
  </r>
  <r>
    <x v="2"/>
    <s v="PEREKRESTOK"/>
    <s v="ПАО Сбербанк"/>
    <s v="Ростовская область, г.о. город Таганрог, г Таганрог, пер Гоголевский, 2"/>
  </r>
  <r>
    <x v="5"/>
    <s v="ПЯТЕРОЧКА 3923"/>
    <s v="ПАО Сбербанк"/>
    <s v="Ростовская область, Мясниковский м.р-н, с.п. Чалтырское, с Чалтырь, ул Социалистическая, 54/1"/>
  </r>
  <r>
    <x v="6"/>
    <s v="ПЯТЕРОЧКА 3859"/>
    <s v="ПАО Сбербанк"/>
    <s v="Ростовская область, Красносулинский м.р-н, г.п. Красносулинское, г Красный Сулин, ул Металлургов, 27"/>
  </r>
  <r>
    <x v="7"/>
    <s v="ПЯТЕРОЧКА 3373"/>
    <s v="ПАО Сбербанк"/>
    <s v="Ростовская область, г.о. город Новочеркасск, г Новочеркасск, ул Фрунзе, 100"/>
  </r>
  <r>
    <x v="0"/>
    <s v="ПЯТЕРОЧКА"/>
    <s v="ПАО Сбербанк"/>
    <s v="Ростовская область, г.о. город Ростов-на-Дону, г Ростов-на-Дону, ул Вересаева, 107а"/>
  </r>
  <r>
    <x v="8"/>
    <s v="ПЯТЕРОЧКА 4125"/>
    <s v="ПАО Сбербанк"/>
    <s v="Ростовская область, г.о. город Шахты, г Шахты, ул Советская, 233"/>
  </r>
  <r>
    <x v="9"/>
    <s v="ПЯТЕРОЧКА 3408"/>
    <s v="ПАО Сбербанк"/>
    <s v="Ростовская область, Зерноградский м.р-н, с.п. Мечетинское, ст-ца Мечетинская, ул Ленина, 62"/>
  </r>
  <r>
    <x v="4"/>
    <s v="ПЯТЕРОЧКА 4212"/>
    <s v="ПАО Сбербанк"/>
    <s v="Ростовская область, г.о. город Гуково, г Гуково, ул Комсомольская, 50"/>
  </r>
  <r>
    <x v="10"/>
    <s v="ПЯТЕРОЧКА"/>
    <s v="ПАО Сбербанк"/>
    <s v="Ростовская область, Азовский м.р-н, с.п. Кагальницкое, с Кагальник, ул Пролетарская, 50"/>
  </r>
  <r>
    <x v="11"/>
    <s v="ПЯТЕРОЧКА 745"/>
    <s v="ПАО Сбербанк"/>
    <s v="Ростовская область, г.о. город Каменск-Шахтинский, г Каменск-Шахтинский, ул Щаденко, 70"/>
  </r>
  <r>
    <x v="12"/>
    <s v="ПЯТЕРОЧКА 748"/>
    <s v="ПАО Сбербанк"/>
    <s v="Ростовская область, г.о. город Донецк, г Донецк, мкр 3-й, 26"/>
  </r>
  <r>
    <x v="0"/>
    <s v="ПЯТЕРОЧКА 4229"/>
    <s v="ПАО Сбербанк"/>
    <s v="Ростовская область, г.о. город Ростов-на-Дону, г Ростов-на-Дону, пр-кт 40-летия Победы, 180"/>
  </r>
  <r>
    <x v="13"/>
    <s v="ПЯТЕРОЧКА 4259."/>
    <s v="ПАО Сбербанк"/>
    <s v="Ростовская область, Зимовниковский м.р-н, с.п. Зимовниковское, п Зимовники, ул Магистральная, 72"/>
  </r>
  <r>
    <x v="8"/>
    <s v="ПЯТЕРОЧКА 4275"/>
    <s v="ПАО Сбербанк"/>
    <s v="Ростовская область, г.о. город Шахты, г Шахты, ул Дачная, 276"/>
  </r>
  <r>
    <x v="0"/>
    <s v="ПЯТЕРОЧКА 4130"/>
    <s v="ПАО Сбербанк"/>
    <s v="Ростовская область, г.о. город Ростов-на-Дону, г Ростов-на-Дону, ул Волкова, 9"/>
  </r>
  <r>
    <x v="14"/>
    <s v="ПЯТЕРОЧКА 3987"/>
    <s v="ПАО Сбербанк"/>
    <s v="Ростовская область, Неклиновский м.р-н, с.п. Покровское, с Покровское, ул Привокзальная, 64"/>
  </r>
  <r>
    <x v="15"/>
    <s v="ПЯТЕРОЧКА 3799"/>
    <s v="ПАО Сбербанк"/>
    <s v="Ростовская область, Семикаракорский м.р-н, г.п. Семикаракорское, г Семикаракорск, пер 4-й, 10"/>
  </r>
  <r>
    <x v="0"/>
    <s v="3856 ПЯТЕРОЧКА"/>
    <s v="ПАО Сбербанк"/>
    <s v="Ростовская область, г.о. город Ростов-на-Дону, г Ростов-на-Дону, ул Социалистическая, 145"/>
  </r>
  <r>
    <x v="0"/>
    <s v="ПЯТЕРОЧКА"/>
    <s v="ПАО Сбербанк"/>
    <s v="Ростовская область, г.о. город Ростов-на-Дону, г Ростов-на-Дону, ул Зорге, 37"/>
  </r>
  <r>
    <x v="8"/>
    <s v="ПЯТЕРОЧКА 4049"/>
    <s v="ПАО Сбербанк"/>
    <s v="Ростовская область, г.о. город Шахты, г Шахты, ул Майская, 31"/>
  </r>
  <r>
    <x v="16"/>
    <s v="ПЯТЕРОЧКА 3924"/>
    <s v="ПАО Сбербанк"/>
    <s v="Ростовская область, Куйбышевский м.р-н, с.п. Куйбышевское, с Куйбышево, ул Куйбышевская, 10"/>
  </r>
  <r>
    <x v="9"/>
    <s v="ПЯТЕРОЧКА 4462"/>
    <s v="ПАО Сбербанк"/>
    <s v="Ростовская область, Зерноградский м.р-н, г.п. Зерноградское, г Зерноград, ул им Колодина, 31 31"/>
  </r>
  <r>
    <x v="11"/>
    <s v="ПЯТЕРОЧКА 4366"/>
    <s v="ПАО Сбербанк"/>
    <s v="Ростовская область, г.о. город Каменск-Шахтинский, г Каменск-Шахтинский, ул Советская, 51"/>
  </r>
  <r>
    <x v="8"/>
    <s v="ПЯТЕРОЧКА 4438"/>
    <s v="ПАО Сбербанк"/>
    <s v="Ростовская область, г.о. город Шахты, г Шахты, ул Дачная, 91"/>
  </r>
  <r>
    <x v="17"/>
    <s v="ПЯТЕРОЧКА 4047"/>
    <s v="ПАО Сбербанк"/>
    <s v="Ростовская область, г.о. город Зверево, г Зверево, ул Рижская, 5"/>
  </r>
  <r>
    <x v="12"/>
    <s v="ПЯТЕРОЧКА 4372"/>
    <s v="ПАО Сбербанк"/>
    <s v="Ростовская область, г.о. город Донецк, г Донецк, пр-кт Ленина, 29"/>
  </r>
  <r>
    <x v="18"/>
    <s v="ПЯТЕРОЧКА 4439"/>
    <s v="ПАО Сбербанк"/>
    <s v="Ростовская область, г.о. город Новошахтинск, г Новошахтинск, ул Садовая, 32, 1"/>
  </r>
  <r>
    <x v="19"/>
    <s v="ПЯТЕРОЧКА 4405"/>
    <s v="ПАО Сбербанк"/>
    <s v="Ростовская область, Усть-Донецкий м.р-н, г.п. Усть-Донецкое, рп Усть-Донецкий, ул Горького, 69"/>
  </r>
  <r>
    <x v="20"/>
    <s v="ПЯТЕРОЧКА 4436"/>
    <s v="ПАО Сбербанк"/>
    <s v="Ростовская область, Белокалитвинский м.р-н, г.п. Белокалитвинское, г Белая Калитва, ул Российская, 23"/>
  </r>
  <r>
    <x v="0"/>
    <s v="ПЯТЕРОЧКА 4522"/>
    <s v="ПАО Сбербанк"/>
    <s v="Ростовская область, г.о. город Ростов-на-Дону, г Ростов-на-Дону, ул Суворова, 23"/>
  </r>
  <r>
    <x v="21"/>
    <s v="ПЯТЕРОЧКА 4361"/>
    <s v="ПАО Сбербанк"/>
    <s v="Ростовская область, Егорлыкский м.р-н, с.п. Егорлыкское, ст-ца Егорлыкская, ул Ворошилова, 192"/>
  </r>
  <r>
    <x v="4"/>
    <s v="ПЯТЕРОЧКА 4115"/>
    <s v="ПАО Сбербанк"/>
    <s v="Ростовская область, г.о. город Гуково, г Гуково, ул Мира, 3"/>
  </r>
  <r>
    <x v="22"/>
    <s v="ПЯТЕРОЧКА"/>
    <s v="ПАО Сбербанк"/>
    <s v="Ростовская область, г.о. город Азов, г Азов, ул Чехова, 20"/>
  </r>
  <r>
    <x v="8"/>
    <s v="ПЯТЕРОЧКА 4743"/>
    <s v="ПАО Сбербанк"/>
    <s v="Ростовская область, г.о. город Шахты, г Шахты, пер Шишкина, 162"/>
  </r>
  <r>
    <x v="23"/>
    <s v="ПЯТЕРОЧКА 4578"/>
    <s v="ПАО Сбербанк"/>
    <s v="Ростовская область, г.о. город Волгодонск, г Волгодонск, ул Гагарина, 42/9, 1"/>
  </r>
  <r>
    <x v="11"/>
    <s v="ПЯТЕРОЧКА 4722"/>
    <s v="ПАО Сбербанк"/>
    <s v="Ростовская область, г.о. город Каменск-Шахтинский, г Каменск-Шахтинский, ул Желябова, 48"/>
  </r>
  <r>
    <x v="9"/>
    <s v="ПЯТЕРОЧКА 4973"/>
    <s v="ПАО Сбербанк"/>
    <s v="Ростовская область, Зерноградский м.р-н, г.п. Зерноградское, г Зерноград, пер Западный, 59"/>
  </r>
  <r>
    <x v="22"/>
    <s v="ПЯТЕРОЧКА 4417"/>
    <s v="ПАО Сбербанк"/>
    <s v="Ростовская область, г.о. город Азов, г Азов, ул Измайлова, 71"/>
  </r>
  <r>
    <x v="0"/>
    <s v="ПЯТЕРОЧКА 4945"/>
    <s v="ПАО Сбербанк"/>
    <s v="Ростовская область, г.о. город Ростов-на-Дону, г Ростов-на-Дону, пл Толстого, 19/2"/>
  </r>
  <r>
    <x v="0"/>
    <s v="ПЯТЕРОЧКА 5058"/>
    <s v="ПАО Сбербанк"/>
    <s v="Ростовская область, г.о. город Ростов-на-Дону, г Ростов-на-Дону, ул Текучева, 66"/>
  </r>
  <r>
    <x v="5"/>
    <s v="ПЯТЕРОЧКА 5054"/>
    <s v="ПАО Сбербанк"/>
    <s v="Ростовская область, Мясниковский м.р-н, с.п. Краснокрымское, х Ленинаван, ул Ленина, 1п"/>
  </r>
  <r>
    <x v="18"/>
    <s v="ПЯТЕРОЧКА 5306"/>
    <s v="ПАО Сбербанк"/>
    <s v="Ростовская область, г.о. город Новошахтинск, г Новошахтинск, ул Шурфовая, 1А 1А"/>
  </r>
  <r>
    <x v="24"/>
    <s v="ПЯТЕРОЧКА 5202"/>
    <s v="ПАО Сбербанк"/>
    <s v="Ростовская область, Сальский м.р-н, г.п. Сальское, г Сальск, пер Красноармейский, 45"/>
  </r>
  <r>
    <x v="7"/>
    <s v="ПЯТЕРОЧКА 5369"/>
    <s v="ПАО Сбербанк"/>
    <s v="Ростовская область, г.о. город Новочеркасск, г Новочеркасск, ул Гагарина, 108К"/>
  </r>
  <r>
    <x v="23"/>
    <s v="ПЯТЕРОЧКА 5230"/>
    <s v="ПАО Сбербанк"/>
    <s v="Ростовская область, г.о. город Волгодонск, г Волгодонск, ул Маршала Кошевого, 26"/>
  </r>
  <r>
    <x v="20"/>
    <s v="ПЯТЕРОЧКА 5537"/>
    <s v="ПАО Сбербанк"/>
    <s v="Ростовская область, Белокалитвинский м.р-н, г.п. Белокалитвинское, г Белая Калитва, ул Копаева, 62"/>
  </r>
  <r>
    <x v="8"/>
    <s v="ПЯТЕРОЧКА 4341"/>
    <s v="ПАО Сбербанк"/>
    <s v="Ростовская область, г.о. город Шахты, г Шахты, ул Хабарова, 27"/>
  </r>
  <r>
    <x v="25"/>
    <s v="ПЯТЕРОЧКА 5592"/>
    <s v="ПАО Сбербанк"/>
    <s v="Ростовская область, Цимлянский м.р-н, г.п. Цимлянское, г Цимлянск, ул Серафимовича, 30"/>
  </r>
  <r>
    <x v="26"/>
    <s v="ПЯТЕРОЧКА 5586"/>
    <s v="ПАО Сбербанк"/>
    <s v="Ростовская область, Целинский м.р-н, с.п. Целинское, п Целина, ул 2-я линия, 145а"/>
  </r>
  <r>
    <x v="8"/>
    <s v="ПЯТЕРОЧКА 751"/>
    <s v="ПАО Сбербанк"/>
    <s v="Ростовская область, г.о. город Шахты, г Шахты, ул Садовая, 12"/>
  </r>
  <r>
    <x v="3"/>
    <s v="ПЯТЕРОЧКА 5688"/>
    <s v="ПАО Сбербанк"/>
    <s v="Ростовская область, Константиновский м.р-н, г.п. Константиновское, г Константиновск, ул 24 Гвардейской Дивизии, 10-в"/>
  </r>
  <r>
    <x v="0"/>
    <s v="ПЯТЕРОЧКА 5639"/>
    <s v="ПАО Сбербанк"/>
    <s v="Ростовская область, г.о. город Ростов-на-Дону, г Ростов-на-Дону, ул Текучева, 246"/>
  </r>
  <r>
    <x v="17"/>
    <s v="ПЯТЕРОЧКА 4078"/>
    <s v="ПАО Сбербанк"/>
    <s v="Ростовская область, г.о. город Зверево, г Зверево, ул 47 Гвардейской Дивизии, 6а 6А"/>
  </r>
  <r>
    <x v="0"/>
    <s v="ПЕРЕКРЕСТОК СТАЧКИ"/>
    <s v="ПАО Сбербанк"/>
    <s v="Ростовская область, г.о. город Ростов-на-Дону, г Ростов-на-Дону, пр-кт Стачки, 25"/>
  </r>
  <r>
    <x v="0"/>
    <s v="ПЯТЕРОЧКА 5441"/>
    <s v="ПАО Сбербанк"/>
    <s v="Ростовская область, г.о. город Ростов-на-Дону, г Ростов-на-Дону, ул Жмайлова, 21а"/>
  </r>
  <r>
    <x v="2"/>
    <s v="ПЯТЕРОЧКА 5379"/>
    <s v="ПАО Сбербанк"/>
    <s v="Ростовская область, г.о. город Таганрог, г Таганрог, ул Чехова, 98А"/>
  </r>
  <r>
    <x v="0"/>
    <s v="ПЯТЕРОЧКА 5760"/>
    <s v="ПАО Сбербанк"/>
    <s v="Ростовская область, г.о. город Ростов-на-Дону, г Ростов-на-Дону, пр-кт Стачки, 37"/>
  </r>
  <r>
    <x v="8"/>
    <s v="ПЯТЕРОЧКА 4747"/>
    <s v="ПАО Сбербанк"/>
    <s v="Ростовская область, г.о. город Шахты, г Шахты, пер Енисейский, 18д 18Д"/>
  </r>
  <r>
    <x v="23"/>
    <s v="ПЯТЕРОЧКА 5973"/>
    <s v="ПАО Сбербанк"/>
    <s v="Ростовская область, г.о. город Волгодонск, г Волгодонск, ул Черникова, 1в"/>
  </r>
  <r>
    <x v="27"/>
    <s v="ПЯТЕРОЧКА 718"/>
    <s v="ПАО Сбербанк"/>
    <s v="Ростовская область, г.о. город Батайск, г Батайск, ул Коммунистическая, 195-а"/>
  </r>
  <r>
    <x v="27"/>
    <s v="ПЯТЕРОЧКА 719"/>
    <s v="ПАО Сбербанк"/>
    <s v="Ростовская область, г.о. город Батайск, г Батайск, ул Тельмана, 2-б"/>
  </r>
  <r>
    <x v="23"/>
    <s v="ПЯТЕРОЧКА 6125"/>
    <s v="ПАО Сбербанк"/>
    <s v="Ростовская область, г.о. город Волгодонск, г Волгодонск, ул Маршала Кошевого, 52"/>
  </r>
  <r>
    <x v="0"/>
    <s v="ПЯТЕРОЧКА 6106"/>
    <s v="ПАО Сбербанк"/>
    <s v="Ростовская область, г.о. город Ростов-на-Дону, г Ростов-на-Дону, ул Максима Горького, 189/82"/>
  </r>
  <r>
    <x v="0"/>
    <s v="ПЯТЕРОЧКА 5334"/>
    <s v="ПАО Сбербанк"/>
    <s v="Ростовская область, г.о. город Ростов-на-Дону, г Ростов-на-Дону, ул Уланская, 8"/>
  </r>
  <r>
    <x v="7"/>
    <s v="ПЯТЕРОЧКА 6158"/>
    <s v="ПАО Сбербанк"/>
    <s v="Ростовская область, г.о. город Новочеркасск, г Новочеркасск, пр-кт Баклановский, 105Б"/>
  </r>
  <r>
    <x v="0"/>
    <s v="ПЯТЕРОЧКА 6211"/>
    <s v="ПАО Сбербанк"/>
    <s v="Ростовская область, г.о. город Ростов-на-Дону, г Ростов-на-Дону, ул Тружеников, 11"/>
  </r>
  <r>
    <x v="11"/>
    <s v="ПЯТЕРОЧКА 4228"/>
    <s v="ПАО Сбербанк"/>
    <s v="Ростовская область, г.о. город Каменск-Шахтинский, г Каменск-Шахтинский, ул Ворошилова, 139б"/>
  </r>
  <r>
    <x v="28"/>
    <s v="ПЯТЕРОЧКА 4258"/>
    <s v="ПАО Сбербанк"/>
    <s v="Ростовская область, Матвеево-Курганский м.р-н, с.п. Матвеево-Курганское, п Матвеев Курган, ул Комсомольская, 92г"/>
  </r>
  <r>
    <x v="0"/>
    <s v="ПЯТЕРОЧКА 5736"/>
    <s v="ПАО Сбербанк"/>
    <s v="Ростовская область, г.о. город Ростов-на-Дону, г Ростов-на-Дону, пр-кт 40-летия Победы, 290"/>
  </r>
  <r>
    <x v="11"/>
    <s v="ПЯТЕРОЧКА 6176"/>
    <s v="ПАО Сбербанк"/>
    <s v="Ростовская область, г.о. город Каменск-Шахтинский, г Каменск-Шахтинский, ул Ворошилова, 16Б"/>
  </r>
  <r>
    <x v="23"/>
    <s v="ПЯТЕРОЧКА 4617"/>
    <s v="ПАО Сбербанк"/>
    <s v="Ростовская область, г.о. город Волгодонск, г Волгодонск, ул К.Маркса, 12а"/>
  </r>
  <r>
    <x v="23"/>
    <s v="ПЯТЕРОЧКА 6105"/>
    <s v="ПАО Сбербанк"/>
    <s v="Ростовская область, г.о. город Волгодонск, г Волгодонск, ул Энтузиастов, 25г"/>
  </r>
  <r>
    <x v="23"/>
    <s v="ПЯТЕРОЧКА 6357"/>
    <s v="ПАО Сбербанк"/>
    <s v="Ростовская область, г.о. город Волгодонск, г Волгодонск, ул Ленина, 88"/>
  </r>
  <r>
    <x v="0"/>
    <s v="ПЯТЕРОЧКА 6290"/>
    <s v="ПАО Сбербанк"/>
    <s v="Ростовская область, г.о. город Ростов-на-Дону, г Ростов-на-Дону, пр-кт Стачки, 158"/>
  </r>
  <r>
    <x v="0"/>
    <s v="ПЯТЕРОЧКА 6372"/>
    <s v="ПАО Сбербанк"/>
    <s v="Ростовская область, г.о. город Ростов-на-Дону, г Ростов-на-Дону, ул Волкова, 10"/>
  </r>
  <r>
    <x v="0"/>
    <s v="ПЯТЕРОЧКА 6323"/>
    <s v="ПАО Сбербанк"/>
    <s v="Ростовская область, г.о. город Ростов-на-Дону, г Ростов-на-Дону, ул Спартаковская, 26/61 26/61"/>
  </r>
  <r>
    <x v="0"/>
    <s v="ПЯТЕРОЧКА 6344"/>
    <s v="ПАО Сбербанк"/>
    <s v="Ростовская область, г.о. город Ростов-на-Дону, г Ростов-на-Дону, пр-кт Шолохова, 128"/>
  </r>
  <r>
    <x v="29"/>
    <s v="ПЯТЕРОЧКА 6347"/>
    <s v="ПАО Сбербанк"/>
    <s v="Ростовская область, Верхнедонской м.р-н, с.п. Казанское, ст-ца Казанская, ул Советская, 53"/>
  </r>
  <r>
    <x v="0"/>
    <s v="ПЯТЕРОЧКА 6547"/>
    <s v="ПАО Сбербанк"/>
    <s v="Ростовская область, г.о. город Ростов-на-Дону, г Ростов-на-Дону, пр-кт Соколова, 72"/>
  </r>
  <r>
    <x v="0"/>
    <s v="ПЯТЕРОЧКА 6490"/>
    <s v="ПАО Сбербанк"/>
    <s v="Ростовская область, г.о. город Ростов-на-Дону, г Ростов-на-Дону, пр-кт Ворошиловский, 12"/>
  </r>
  <r>
    <x v="26"/>
    <s v="ПЯТЕРОЧКА 5495"/>
    <s v="ПАО Сбербанк"/>
    <s v="Ростовская область, Целинский м.р-н, с.п. Целинское, п Целина, ул 7-я линия, 50"/>
  </r>
  <r>
    <x v="0"/>
    <s v="ПЯТЕРОЧКА 4934"/>
    <s v="ПАО Сбербанк"/>
    <s v="Ростовская область, г.о. город Ростов-на-Дону, г Ростов-на-Дону, ул 2-я Краснодарская, 145"/>
  </r>
  <r>
    <x v="22"/>
    <s v="ПЯТЕРОЧКА 6637"/>
    <s v="ПАО Сбербанк"/>
    <s v="Ростовская область, г.о. город Азов, г Азов, пер Социалистический, 53"/>
  </r>
  <r>
    <x v="30"/>
    <s v="ПЯТЕРОЧКА 6622"/>
    <s v="ПАО Сбербанк"/>
    <s v="Ростовская область, Песчанокопский м.р-н, с.п. Песчанокопское, с Песчанокопское, ул Суворова, 27"/>
  </r>
  <r>
    <x v="23"/>
    <s v="ПЯТЕРОЧКА 6683"/>
    <s v="ПАО Сбербанк"/>
    <s v="Ростовская область, г.о. город Волгодонск, г Волгодонск, ул Морская, 100а"/>
  </r>
  <r>
    <x v="0"/>
    <s v="ПЯТЕРОЧКА 6726"/>
    <s v="ПАО Сбербанк"/>
    <s v="Ростовская область, г.о. город Ростов-на-Дону, г Ростов-на-Дону, ул Тружеников, 80"/>
  </r>
  <r>
    <x v="27"/>
    <s v="ПЯТЕРОЧКА 6471"/>
    <s v="ПАО Сбербанк"/>
    <s v="Ростовская область, г.о. город Батайск, г Батайск, ул Орджоникидзе, 1"/>
  </r>
  <r>
    <x v="0"/>
    <s v="ПЯТЕРОЧКА 6529"/>
    <s v="ПАО Сбербанк"/>
    <s v="Ростовская область, г.о. город Ростов-на-Дону, г Ростов-на-Дону, ул Магнитогорская, 1а/25"/>
  </r>
  <r>
    <x v="10"/>
    <s v="ПЯТЕРОЧКА 5738"/>
    <s v="ПАО Сбербанк"/>
    <s v="Ростовская область, Азовский м.р-н, с.п. Кулешовское, с Кулешовка, пл Гагарина, 16А"/>
  </r>
  <r>
    <x v="0"/>
    <s v="ПЯТЕРОЧКА 4723"/>
    <s v="ПАО Сбербанк"/>
    <s v="Ростовская область, г.о. город Ростов-на-Дону, г Ростов-на-Дону, ул Сарьяна, 83/17 83/17"/>
  </r>
  <r>
    <x v="27"/>
    <s v="ПЯТЕРОЧКА 6647"/>
    <s v="ПАО Сбербанк"/>
    <s v="Ростовская область, г.о. город Батайск, г Батайск, ул Огородная, 74А"/>
  </r>
  <r>
    <x v="31"/>
    <s v="ПЯТЕРОЧКА 6719"/>
    <s v="ПАО Сбербанк"/>
    <s v="Ростовская область, Шолоховский м.р-н, с.п. Вешенское, ст-ца Вешенская, ул Калинина, 167Г"/>
  </r>
  <r>
    <x v="20"/>
    <s v="ПЯТЕРОЧКА 4902"/>
    <s v="ПАО Сбербанк"/>
    <s v="Ростовская область, Белокалитвинский м.р-н, г.п. Белокалитвинское, г Белая Калитва, ул Московская, 47"/>
  </r>
  <r>
    <x v="32"/>
    <s v="ПЯТЕРОЧКА 6301"/>
    <s v="ПАО Сбербанк"/>
    <s v="Ростовская область, Обливский м.р-н, с.п. Обливское, ст-ца Обливская, ул Ленина, 2б"/>
  </r>
  <r>
    <x v="33"/>
    <s v="ПЯТЕРОЧКА 6958"/>
    <s v="ПАО Сбербанк"/>
    <s v="Ростовская область, Октябрьский м.р-н, г.п. Каменоломненское, рп Каменоломни, пер Садовый, 19 19А, а"/>
  </r>
  <r>
    <x v="12"/>
    <s v="ПЯТЕРОЧКА 6974"/>
    <s v="ПАО Сбербанк"/>
    <s v="Ростовская область, г.о. город Донецк, г Донецк, ул Максима Горького, 63В"/>
  </r>
  <r>
    <x v="22"/>
    <s v="ПЯТЕРОЧКА 7055"/>
    <s v="ПАО Сбербанк"/>
    <s v="Ростовская область, г.о. город Азов, г Азов, ул Ленина, 72"/>
  </r>
  <r>
    <x v="0"/>
    <s v="ПЕРЕКРЕСТОК АЛЬЯНС"/>
    <s v="ПАО Сбербанк"/>
    <s v="Ростовская область, г.о. город Ростов-на-Дону, г Ростов-на-Дону, ул Красноармейская, 133/117"/>
  </r>
  <r>
    <x v="34"/>
    <s v="ПЯТЕРОЧКА 6440"/>
    <s v="ПАО Сбербанк"/>
    <s v="Ростовская область, Морозовский м.р-н, г.п. Морозовское, г Морозовск, ул Парижской Коммуны, 6-8 6-8"/>
  </r>
  <r>
    <x v="23"/>
    <s v="ПЯТЕРОЧКА 7153"/>
    <s v="ПАО Сбербанк"/>
    <s v="Ростовская область, г.о. город Волгодонск, г Волгодонск, ул Пионерская, 82"/>
  </r>
  <r>
    <x v="27"/>
    <s v="ПЯТЕРОЧКА 6939"/>
    <s v="ПАО Сбербанк"/>
    <s v="Ростовская область, г.о. город Батайск, г Батайск, ул М.Горького, 582Б"/>
  </r>
  <r>
    <x v="18"/>
    <s v="ПЯТЕРОЧКА 4131"/>
    <s v="ПАО Сбербанк"/>
    <s v="Ростовская область, г.о. город Новошахтинск, г Новошахтинск, ул Рабоче-Крестьянская, 50"/>
  </r>
  <r>
    <x v="0"/>
    <s v="ПЯТЕРОЧКА 7183А"/>
    <s v="ПАО Сбербанк"/>
    <s v="Ростовская область, г.о. город Ростов-на-Дону, г Ростов-на-Дону, пр-кт Королева, 22Г"/>
  </r>
  <r>
    <x v="12"/>
    <s v="ПЯТЕРОЧКА 7169"/>
    <s v="ПАО Сбербанк"/>
    <s v="Ростовская область, г.о. город Донецк, г Донецк, пр-кт Мира, 142"/>
  </r>
  <r>
    <x v="2"/>
    <s v="ПЯТЕРОЧКА"/>
    <s v="ПАО Сбербанк"/>
    <s v="Ростовская область, г.о. город Таганрог, г Таганрог, ул Москатова, 4"/>
  </r>
  <r>
    <x v="20"/>
    <s v="ПЯТЕРОЧКА 1901"/>
    <s v="ПАО Сбербанк"/>
    <s v="Ростовская область, Белокалитвинский м.р-н, г.п. Белокалитвинское, г Белая Калитва, ул Энгельса, 94 б/н"/>
  </r>
  <r>
    <x v="11"/>
    <s v="ПЯТЕРОЧКА 7253"/>
    <s v="ПАО Сбербанк"/>
    <s v="Ростовская область, г.о. город Каменск-Шахтинский, г Каменск-Шахтинский, ул Советская, 80 80"/>
  </r>
  <r>
    <x v="35"/>
    <s v="ПЯТЕРОЧКА 6779"/>
    <s v="ПАО Сбербанк"/>
    <s v="Ростовская область, Пролетарский м.р-н, г.п. Пролетарское, г Пролетарск, ул Пионерская, 107"/>
  </r>
  <r>
    <x v="0"/>
    <s v="ПЯТЕРОЧКА 7398"/>
    <s v="ПАО Сбербанк"/>
    <s v="Ростовская область, г.о. город Ростов-на-Дону, г Ростов-на-Дону, ул Шеболдаева, 95а/2"/>
  </r>
  <r>
    <x v="0"/>
    <s v="ПЯТЕРОЧКА 7467"/>
    <s v="ПАО Сбербанк"/>
    <s v="Ростовская область, г.о. город Ростов-на-Дону, г Ростов-на-Дону, ул Зорге, 64б"/>
  </r>
  <r>
    <x v="36"/>
    <s v="ПЯТЕРОЧКА 6445"/>
    <s v="ПАО Сбербанк"/>
    <s v="Ростовская область, Милютинский м.р-н, с.п. Милютинское, ст-ца Милютинская, ул Октябрьская, 50"/>
  </r>
  <r>
    <x v="0"/>
    <s v="ПЯТЕРОЧКА 4979"/>
    <s v="ПАО Сбербанк"/>
    <s v="Ростовская область, г.о. город Ростов-на-Дону, г Ростов-на-Дону, пр-кт Кировский, 86/178"/>
  </r>
  <r>
    <x v="0"/>
    <s v="ПЯТЕРОЧКА 713"/>
    <s v="ПАО Сбербанк"/>
    <s v="Ростовская область, г.о. город Ростов-на-Дону, г Ростов-на-Дону, ул 2-я Краснодарская, 78/3"/>
  </r>
  <r>
    <x v="0"/>
    <s v="ПЯТЕРОЧКА 1276"/>
    <s v="ПАО Сбербанк"/>
    <s v="Ростовская область, г.о. город Ростов-на-Дону, г Ростов-на-Дону, пр-кт Буденновский, 80"/>
  </r>
  <r>
    <x v="0"/>
    <s v="ПЯТЕРОЧКА 724"/>
    <s v="ПАО Сбербанк"/>
    <s v="Ростовская область, г.о. город Ростов-на-Дону, г Ростов-на-Дону, пр-кт Королева, 14"/>
  </r>
  <r>
    <x v="0"/>
    <s v="ПЯТЕРОЧКА 725"/>
    <s v="ПАО Сбербанк"/>
    <s v="Ростовская область, г.о. город Ростов-на-Дону, г Ростов-на-Дону, пр-кт Королева, 29"/>
  </r>
  <r>
    <x v="0"/>
    <s v="ПЯТЕРОЧКА 714"/>
    <s v="ПАО Сбербанк"/>
    <s v="Ростовская область, г.о. город Ростов-на-Дону, г Ростов-на-Дону, пр-кт Буденновский, 104"/>
  </r>
  <r>
    <x v="0"/>
    <s v="ПЯТЕРОЧКА 1891"/>
    <s v="ПАО Сбербанк"/>
    <s v="Ростовская область, г.о. город Ростов-на-Дону, г Ростов-на-Дону, пр-кт Сельмаш, 98/11"/>
  </r>
  <r>
    <x v="0"/>
    <s v="ПЯТЕРОЧКА 760"/>
    <s v="ПАО Сбербанк"/>
    <s v="Ростовская область, г.о. город Ростов-на-Дону, г Ростов-на-Дону, ул Ченцова, 95/27"/>
  </r>
  <r>
    <x v="0"/>
    <s v="ПЯТЕРОЧКА 1273"/>
    <s v="ПАО Сбербанк"/>
    <s v="Ростовская область, г.о. город Ростов-на-Дону, г Ростов-на-Дону, ул Селиванова, 33/1"/>
  </r>
  <r>
    <x v="0"/>
    <s v="ПЯТЕРОЧКА 742"/>
    <s v="ПАО Сбербанк"/>
    <s v="Ростовская область, г.о. город Ростов-на-Дону, г Ростов-на-Дону, ул Еременко, 58/11"/>
  </r>
  <r>
    <x v="23"/>
    <s v="ПЯТЕРОЧКА 7381"/>
    <s v="ПАО Сбербанк"/>
    <s v="Ростовская область, г.о. город Волгодонск, г Волгодонск, ул Гагарина, 24"/>
  </r>
  <r>
    <x v="0"/>
    <s v="ПЯТЕРОЧКА 1335"/>
    <s v="ПАО Сбербанк"/>
    <s v="Ростовская область, г.о. город Ростов-на-Дону, г Ростов-на-Дону, ул Мечникова, 47"/>
  </r>
  <r>
    <x v="5"/>
    <s v="ПЯТЕРОЧКА 7625"/>
    <s v="ПАО Сбербанк"/>
    <s v="Ростовская область, Мясниковский м.р-н, с.п. Краснокрымское, х Ленинакан, ул Тупиковая, 1"/>
  </r>
  <r>
    <x v="2"/>
    <s v="ПЯТЕРОЧКА 7804"/>
    <s v="ПАО Сбербанк"/>
    <s v="Ростовская область, г.о. город Таганрог, г Таганрог, ул 1-я Котельная, 73-А"/>
  </r>
  <r>
    <x v="2"/>
    <s v="ПЯТЕРОЧКА 7626"/>
    <s v="ПАО Сбербанк"/>
    <s v="Ростовская область, г.о. город Таганрог, г Таганрог, ул Бакинская/Нижняя Линия, 2А/12 2А/12"/>
  </r>
  <r>
    <x v="27"/>
    <s v="ПЯТЕРОЧКА 6436"/>
    <s v="ПАО Сбербанк"/>
    <s v="Ростовская область, г.о. город Батайск, г Батайск, ул Северная, 4 4"/>
  </r>
  <r>
    <x v="37"/>
    <s v="ПЯТЕРОЧКА 7503"/>
    <s v="ПАО Сбербанк"/>
    <s v="Ростовская область, Кашарский м.р-н, с.п. Кашарское, сл Кашары, ул Комсомольская, 41"/>
  </r>
  <r>
    <x v="0"/>
    <s v="ПЯТЕРОЧКА 7871"/>
    <s v="ПАО Сбербанк"/>
    <s v="Ростовская область, г.о. город Ростов-на-Дону, г Ростов-на-Дону, пр-кт 40-летия Победы, 73/3"/>
  </r>
  <r>
    <x v="27"/>
    <s v="ПЯТЕРОЧКА 6894"/>
    <s v="ПАО Сбербанк"/>
    <s v="Ростовская область, г.о. город Батайск, г Батайск, ул Куйбышева, 164Б"/>
  </r>
  <r>
    <x v="22"/>
    <s v="ПЯТЕРОЧКА 6295"/>
    <s v="ПАО Сбербанк"/>
    <s v="Ростовская область, г.о. город Азов, г Азов, проезд Объездной, 14Б 14Б"/>
  </r>
  <r>
    <x v="2"/>
    <s v="ПЯТЕРОЧКА 8062"/>
    <s v="ПАО Сбербанк"/>
    <s v="Ростовская область, г.о. город Таганрог, г Таганрог, пер Береговой, 17/17 17/17"/>
  </r>
  <r>
    <x v="23"/>
    <s v="ПЯТЕРОЧКА 6885"/>
    <s v="ПАО Сбербанк"/>
    <s v="Ростовская область, г.о. город Волгодонск, г Волгодонск, пр-кт Лазоревый, 30"/>
  </r>
  <r>
    <x v="38"/>
    <s v="ПЯТЕРОЧКА 8407"/>
    <s v="ПАО Сбербанк"/>
    <s v="Ростовская область, Аксайский м.р-н, с.п. Ольгинское, ст-ца Ольгинская, ул Ленина, 1В 1В"/>
  </r>
  <r>
    <x v="39"/>
    <s v="ПЯТЕРОЧКА 6867"/>
    <s v="ПАО Сбербанк"/>
    <s v="Ростовская область, Кагальницкий м.р-н, с.п. Новобатайское, с Новобатайск, ул Ленина, 72"/>
  </r>
  <r>
    <x v="0"/>
    <s v="ПЯТЕРОЧКА 8159"/>
    <s v="ПАО Сбербанк"/>
    <s v="Ростовская область, г.о. город Ростов-на-Дону, г Ростов-на-Дону, пр-кт 40-летия Победы, 101"/>
  </r>
  <r>
    <x v="2"/>
    <s v="ПЯТЕРОЧКА 7881"/>
    <s v="ПАО Сбербанк"/>
    <s v="Ростовская область, г.о. город Таганрог, г Таганрог, ул Транспортная, 131"/>
  </r>
  <r>
    <x v="14"/>
    <s v="ПЯТЕРОЧКА 6952"/>
    <s v="ПАО Сбербанк"/>
    <s v="Ростовская область, Неклиновский м.р-н, с.п. Новобессергеневское, п Комаровка, ул Свердлова, 2б"/>
  </r>
  <r>
    <x v="18"/>
    <s v="ПЯТЕРОЧКА 4044"/>
    <s v="ПАО Сбербанк"/>
    <s v="Ростовская область, г.о. город Новошахтинск, г Новошахтинск, пр-кт Ленина, 51а"/>
  </r>
  <r>
    <x v="8"/>
    <s v="ПЯТЕРОЧКА 729"/>
    <s v="ПАО Сбербанк"/>
    <s v="Ростовская область, г.о. город Шахты, г Шахты, ул Пушкина, 29а"/>
  </r>
  <r>
    <x v="4"/>
    <s v="ПЯТЕРОЧКА 7212"/>
    <s v="ПАО Сбербанк"/>
    <s v="Ростовская область, г.о. город Гуково, г Гуково, ул Крупской, 49"/>
  </r>
  <r>
    <x v="0"/>
    <s v="ПЯТЕРОЧКА 8482"/>
    <s v="ПАО Сбербанк"/>
    <s v="Ростовская область, г.о. город Ростов-на-Дону, г Ростов-на-Дону, ул Мадояна, 90/94 90/94"/>
  </r>
  <r>
    <x v="20"/>
    <s v="ПЯТЕРОЧКА 7629"/>
    <s v="ПАО Сбербанк"/>
    <s v="Ростовская область, Белокалитвинский м.р-н, г.п. Белокалитвинское, г Белая Калитва, ул Энгельса, 39б"/>
  </r>
  <r>
    <x v="18"/>
    <s v="ПЯТЕРОЧКА 7633"/>
    <s v="ПАО Сбербанк"/>
    <s v="Ростовская область, г.о. город Новошахтинск, г Новошахтинск, ул Радио, 17б"/>
  </r>
  <r>
    <x v="11"/>
    <s v="ПЯТЕРОЧКА 8084"/>
    <s v="ПАО Сбербанк"/>
    <s v="Ростовская область, г.о. город Каменск-Шахтинский, г Каменск-Шахтинский, ул Московская, 44А"/>
  </r>
  <r>
    <x v="23"/>
    <s v="ПЯТЕРОЧКА 8515"/>
    <s v="ПАО Сбербанк"/>
    <s v="Ростовская область, г.о. город Волгодонск, г Волгодонск, ш Октябрьское, 36"/>
  </r>
  <r>
    <x v="8"/>
    <s v="ПЯТЕРОЧКА 8589"/>
    <s v="ПАО Сбербанк"/>
    <s v="Ростовская область, г.о. город Шахты, г Шахты, ул Ленина, 184а"/>
  </r>
  <r>
    <x v="6"/>
    <s v="ПЯТЕРОЧКА 8688"/>
    <s v="ПАО Сбербанк"/>
    <s v="Ростовская область, Красносулинский м.р-н, г.п. Красносулинское, г Красный Сулин, ул Ленина, 26А 26А"/>
  </r>
  <r>
    <x v="40"/>
    <s v="ПЯТЕРОЧКА 8419"/>
    <s v="ПАО Сбербанк"/>
    <s v="Ростовская область, Миллеровский м.р-н, г.п. Миллеровское, г Миллерово, ул Седова, 16"/>
  </r>
  <r>
    <x v="0"/>
    <s v="ПЯТЕРОЧКА 8621"/>
    <s v="ПАО Сбербанк"/>
    <s v="Ростовская область, г.о. город Ростов-на-Дону, г Ростов-на-Дону, пр-кт Буденновский, 42/50"/>
  </r>
  <r>
    <x v="0"/>
    <s v="ПЯТЕРОЧКА 8943"/>
    <s v="ПАО Сбербанк"/>
    <s v="Ростовская область, г.о. город Ростов-на-Дону, г Ростов-на-Дону, ул Варфоломеева, 87-89"/>
  </r>
  <r>
    <x v="0"/>
    <s v="ПЯТЕРОЧКА 8357"/>
    <s v="ПАО Сбербанк"/>
    <s v="Ростовская область, г.о. город Ростов-на-Дону, г Ростов-на-Дону, пр-кт Шолохова, 12"/>
  </r>
  <r>
    <x v="2"/>
    <s v="ПЯТЕРОЧКА 8982"/>
    <s v="ПАО Сбербанк"/>
    <s v="Ростовская область, г.о. город Таганрог, г Таганрог, пер Сенной, 5/1 5/1"/>
  </r>
  <r>
    <x v="20"/>
    <s v="ПЯТЕРОЧКА 7568"/>
    <s v="ПАО Сбербанк"/>
    <s v="Ростовская область, Белокалитвинский м.р-н, г.п. Белокалитвинское, г Белая Калитва, ул Поселок Стандартный, 20 20"/>
  </r>
  <r>
    <x v="26"/>
    <s v="МАГАЗИН У ДОМА"/>
    <s v="ПАО Сбербанк"/>
    <s v="Ростовская область, Целинский м.р-н, с.п. Михайловское, с Михайловка, ул Молодежная, 15А 15А"/>
  </r>
  <r>
    <x v="2"/>
    <s v="ПЯТЕРОЧКА"/>
    <s v="ПАО Сбербанк"/>
    <s v="Ростовская область, г.о. город Таганрог, г Таганрог, пер Гоголевский, 34"/>
  </r>
  <r>
    <x v="40"/>
    <s v="ПЯТЕРОЧКА 8690"/>
    <s v="ПАО Сбербанк"/>
    <s v="Ростовская область, Миллеровский м.р-н, г.п. Миллеровское, г Миллерово, ул 20 лет РККА, 34"/>
  </r>
  <r>
    <x v="0"/>
    <s v="ПЯТЕРОЧКА 7693"/>
    <s v="ПАО Сбербанк"/>
    <s v="Ростовская область, г.о. город Ростов-на-Дону, г Ростов-на-Дону, ул Портовая, дом 480"/>
  </r>
  <r>
    <x v="20"/>
    <s v="ПЯТЕРОЧКА 10036"/>
    <s v="ПАО Сбербанк"/>
    <s v="Ростовская область, Белокалитвинский м.р-н, г.п. Белокалитвинское, г Белая Калитва, ул Машиностроителей, 24 24"/>
  </r>
  <r>
    <x v="8"/>
    <s v="ПЯТЕРОЧКА 7922"/>
    <s v="ПАО Сбербанк"/>
    <s v="Ростовская область, г.о. город Шахты, г Шахты, пр-кт Ленинского Комсомола, 1-В 1В"/>
  </r>
  <r>
    <x v="8"/>
    <s v="ПЯТЕРОЧКА 7737"/>
    <s v="ПАО Сбербанк"/>
    <s v="Ростовская область, г.о. город Шахты, г Шахты, ул Мировая Коммуна, 3б 3Б"/>
  </r>
  <r>
    <x v="7"/>
    <s v="ПЯТЕРОЧКА 8367"/>
    <s v="ПАО Сбербанк"/>
    <s v="Ростовская область, г.о. город Новочеркасск, г Новочеркасск, ул Степная, 103/2"/>
  </r>
  <r>
    <x v="0"/>
    <s v="ПЯТЕРОЧКА 7695"/>
    <s v="ПАО Сбербанк"/>
    <s v="Ростовская область, г.о. город Ростов-на-Дону, г Ростов-на-Дону, ул Самшитовая, 5"/>
  </r>
  <r>
    <x v="0"/>
    <s v="ПЯТЕРОЧКА 10082"/>
    <s v="ПАО Сбербанк"/>
    <s v="Ростовская область, г.о. город Ростов-на-Дону, г Ростов-на-Дону, ул Петренко, 10"/>
  </r>
  <r>
    <x v="23"/>
    <s v="ПЯТЕРОЧКА 6863"/>
    <s v="ПАО Сбербанк"/>
    <s v="Ростовская область, г.о. город Волгодонск, г Волгодонск, ул 50 лет СССР, 4а"/>
  </r>
  <r>
    <x v="41"/>
    <s v="ПЯТЕРОЧКА 8231"/>
    <s v="ПАО Сбербанк"/>
    <s v="Ростовская область, Волгодонской м.р-н, с.п. Романовское, ст-ца Романовская, ул Тюхова, 71а"/>
  </r>
  <r>
    <x v="0"/>
    <s v="ПЯТЕРОЧКА 10074"/>
    <s v="ПАО Сбербанк"/>
    <s v="Ростовская область, г.о. город Ростов-на-Дону, г Ростов-на-Дону, ул Малиновского, 76б/87а"/>
  </r>
  <r>
    <x v="0"/>
    <s v="ПЯТЕРОЧКА 8137"/>
    <s v="ПАО Сбербанк"/>
    <s v="Ростовская область, г.о. город Ростов-на-Дону, г Ростов-на-Дону, ул Карпатская, 1/65"/>
  </r>
  <r>
    <x v="27"/>
    <s v="ПЯТЕРОЧКА 8868"/>
    <s v="ПАО Сбербанк"/>
    <s v="Ростовская область, г.о. город Батайск, г Батайск, ул Гастелло, 1/147"/>
  </r>
  <r>
    <x v="7"/>
    <s v="ПЯТЕРОЧКА 10063"/>
    <s v="ПАО Сбербанк"/>
    <s v="Ростовская область, г.о. город Новочеркасск, г Новочеркасск, ул Каштанова, 23"/>
  </r>
  <r>
    <x v="8"/>
    <s v="ПЯТЕРОЧКА 7648"/>
    <s v="ПАО Сбербанк"/>
    <s v="Ростовская область, г.о. город Шахты, г Шахты, ул Достоевского, 78-Б"/>
  </r>
  <r>
    <x v="20"/>
    <s v="ПЯТЕРОЧКА 10139"/>
    <s v="ПАО Сбербанк"/>
    <s v="Ростовская область, Белокалитвинский м.р-н, с.п. Коксовское, п Коксовый, ул Базарная, 8"/>
  </r>
  <r>
    <x v="42"/>
    <s v="ПЯТЕРОЧКА 10095"/>
    <s v="ПАО Сбербанк"/>
    <s v="Ростовская область, Багаевский м.р-н, с.п. Багаевское, ст-ца Багаевская, ул Семашко, 136А"/>
  </r>
  <r>
    <x v="2"/>
    <s v="ПЯТЕРОЧКА 10153"/>
    <s v="ПАО Сбербанк"/>
    <s v="Ростовская область, г.о. город Таганрог, г Таганрог, ул Чехова, 363"/>
  </r>
  <r>
    <x v="43"/>
    <s v="ПЯТЕРОЧКА 8318"/>
    <s v="ПАО Сбербанк"/>
    <s v="Ростовская область, Ремонтненский м.р-н, с.п. Ремонтненское, с Ремонтное, ул Дзержинского, 84а 84А"/>
  </r>
  <r>
    <x v="0"/>
    <s v="ПЕРЕКРЕСТОК (ЗАПАДНЫЙ)"/>
    <s v="ПАО Сбербанк"/>
    <s v="Ростовская область, г.о. город Ростов-на-Дону, г Ростов-на-Дону, пр-кт Коммунистический, 32"/>
  </r>
  <r>
    <x v="7"/>
    <s v="ПЯТЕРОЧКА 10275"/>
    <s v="ПАО Сбербанк"/>
    <s v="Ростовская область, г.о. город Новочеркасск, г Новочеркасск, пр-кт Баклановский, 60"/>
  </r>
  <r>
    <x v="0"/>
    <s v="ПЯТЕРОЧКА 10303"/>
    <s v="ПАО Сбербанк"/>
    <s v="Ростовская область, г.о. город Ростов-на-Дону, г Ростов-на-Дону, ул Буйнакская, 3/54"/>
  </r>
  <r>
    <x v="42"/>
    <s v="ПЯТЕРОЧКА 10293"/>
    <s v="ПАО Сбербанк"/>
    <s v="Ростовская область, Багаевский м.р-н, с.п. Багаевское, ст-ца Багаевская, ул Московская, 45"/>
  </r>
  <r>
    <x v="23"/>
    <s v="ПЯТЕРОЧКА 10294"/>
    <s v="ПАО Сбербанк"/>
    <s v="Ростовская область, г.о. город Волгодонск, г Волгодонск, пр-кт Курчатова, 33"/>
  </r>
  <r>
    <x v="0"/>
    <s v="ПЯТЕРОЧКА 8531"/>
    <s v="ПАО Сбербанк"/>
    <s v="Ростовская область, г.о. город Ростов-на-Дону, г Ростов-на-Дону, пер Черепичный, 12"/>
  </r>
  <r>
    <x v="28"/>
    <s v="ПЯТЕРОЧКА 9072"/>
    <s v="ПАО Сбербанк"/>
    <s v="Ростовская область, Матвеево-Курганский м.р-н, с.п. Матвеево-Курганское, п Матвеев Курган, ул Таганрогская, 32 32"/>
  </r>
  <r>
    <x v="0"/>
    <s v="ПЯТЕРОЧКА 10220"/>
    <s v="ПАО Сбербанк"/>
    <s v="Ростовская область, г.о. город Ростов-на-Дону, г Ростов-на-Дону, ул 1-я Майская, 20/7"/>
  </r>
  <r>
    <x v="23"/>
    <s v="ПЯТЕРОЧКА 8787"/>
    <s v="ПАО Сбербанк"/>
    <s v="Ростовская область, г.о. город Волгодонск, г Волгодонск, ул Молодежная, 18"/>
  </r>
  <r>
    <x v="3"/>
    <s v="ПЯТЕРОЧКА 10216"/>
    <s v="ПАО Сбербанк"/>
    <s v="Ростовская область, Константиновский м.р-н, г.п. Константиновское, г Константиновск, ул Карташова, 53"/>
  </r>
  <r>
    <x v="40"/>
    <s v="ПЯТЕРОЧКА 10068"/>
    <s v="ПАО Сбербанк"/>
    <s v="Ростовская область, Миллеровский м.р-н, г.п. Миллеровское, г Миллерово, пер Средний, 52"/>
  </r>
  <r>
    <x v="0"/>
    <s v="ПЯТЕРОЧКА 10462"/>
    <s v="ПАО Сбербанк"/>
    <s v="Ростовская область, г.о. город Ростов-на-Дону, г Ростов-на-Дону, ул Дачная, 103"/>
  </r>
  <r>
    <x v="1"/>
    <s v="ПЯТЕРОЧКА 10445"/>
    <s v="ПАО Сбербанк"/>
    <s v="Ростовская область, Каменский м.р-н, г.п. Глубокинское, рп Глубокий, ул Артема, 221"/>
  </r>
  <r>
    <x v="23"/>
    <s v="ПЯТЕРОЧКА 5466"/>
    <s v="ПАО Сбербанк"/>
    <s v="Ростовская область, г.о. город Волгодонск, г Волгодонск, ул М.Горького, 130"/>
  </r>
  <r>
    <x v="0"/>
    <s v="ПЯТЕРОЧКА 10337"/>
    <s v="ПАО Сбербанк"/>
    <s v="Ростовская область, г.о. город Ростов-на-Дону, г Ростов-на-Дону, ул Евдокимова, 102Б"/>
  </r>
  <r>
    <x v="11"/>
    <s v="ПЯТЕРОЧКА 10441"/>
    <s v="ПАО Сбербанк"/>
    <s v="Ростовская область, г.о. город Каменск-Шахтинский, г Каменск-Шахтинский, мкр 60 лет Октября, 2"/>
  </r>
  <r>
    <x v="40"/>
    <s v="ПЯТЕРОЧКА 10514"/>
    <s v="ПАО Сбербанк"/>
    <s v="Ростовская область, Миллеровский м.р-н, с.п. Мальчевское, ст-ца Мальчевская, ул Ленина, 26 26"/>
  </r>
  <r>
    <x v="38"/>
    <s v="ПЯТЕРОЧКА 8144"/>
    <s v="ПАО Сбербанк"/>
    <s v="Ростовская область, Аксайский м.р-н, г.п. Аксайское, г Аксай, ул Советская, 3А"/>
  </r>
  <r>
    <x v="0"/>
    <s v="ПЯТЕРОЧКА 7164"/>
    <s v="ПАО Сбербанк"/>
    <s v="Ростовская область, г.о. город Ростов-на-Дону, г Ростов-на-Дону, ул Максима Горького, 242"/>
  </r>
  <r>
    <x v="0"/>
    <s v="ПЯТЕРОЧКА 7809"/>
    <s v="ПАО Сбербанк"/>
    <s v="Ростовская область, г.о. город Ростов-на-Дону, г Ростов-на-Дону, пер Суздальский, 15"/>
  </r>
  <r>
    <x v="18"/>
    <s v="ПЯТЕРОЧКА 10585"/>
    <s v="ПАО Сбербанк"/>
    <s v="Ростовская область, г.о. город Новошахтинск, г Новошахтинск, ул Молодогвардейцев, 24-Б/3-А 24-Б/3-А"/>
  </r>
  <r>
    <x v="18"/>
    <s v="ПЯТЕРОЧКА 1905"/>
    <s v="ПАО Сбербанк"/>
    <s v="Ростовская область, г.о. город Новошахтинск, г Новошахтинск, ул Харьковская, 74"/>
  </r>
  <r>
    <x v="19"/>
    <s v="ПЯТЕРОЧКА 8400"/>
    <s v="ПАО Сбербанк"/>
    <s v="Ростовская область, Усть-Донецкий м.р-н, г.п. Усть-Донецкое, рп Усть-Донецкий, ул Ленина, 17б"/>
  </r>
  <r>
    <x v="11"/>
    <s v="ПЯТЕРОЧКА 10449"/>
    <s v="ПАО Сбербанк"/>
    <s v="Ростовская область, г.о. город Каменск-Шахтинский, г Каменск-Шахтинский, пр-кт Карла Маркса, 20"/>
  </r>
  <r>
    <x v="2"/>
    <s v="ПЯТЕРОЧКА 10875"/>
    <s v="ПАО Сбербанк"/>
    <s v="Ростовская область, г.о. город Таганрог, г Таганрог, ул Пальмиро Тольятти, 32"/>
  </r>
  <r>
    <x v="18"/>
    <s v="ПЯТЕРОЧКА 10661"/>
    <s v="ПАО Сбербанк"/>
    <s v="Ростовская область, г.о. город Новошахтинск, г Новошахтинск, ул Крупской, 1Б"/>
  </r>
  <r>
    <x v="23"/>
    <s v="ПЯТЕРОЧКА 10940"/>
    <s v="ПАО Сбербанк"/>
    <s v="Ростовская область, г.о. город Волгодонск, г Волгодонск, пер Западный, 4Б"/>
  </r>
  <r>
    <x v="0"/>
    <s v="ПЯТЕРОЧКА 10552"/>
    <s v="ПАО Сбербанк"/>
    <s v="Ростовская область, г.о. город Ростов-на-Дону, г Ростов-на-Дону, ул Зорге, 13"/>
  </r>
  <r>
    <x v="11"/>
    <s v="ПЯТЕРОЧКА 11335"/>
    <s v="ПАО Сбербанк"/>
    <s v="Ростовская область, г.о. город Каменск-Шахтинский, г Каменск-Шахтинский, ул Народная, 48"/>
  </r>
  <r>
    <x v="0"/>
    <s v="ПЯТЕРОЧКА 11338"/>
    <s v="ПАО Сбербанк"/>
    <s v="Ростовская область, г.о. город Ростов-на-Дону, г Ростов-на-Дону, пр-кт 40-летия Победы, 312/3"/>
  </r>
  <r>
    <x v="27"/>
    <s v="ПЯТЕРОЧКА 8368"/>
    <s v="ПАО Сбербанк"/>
    <s v="Ростовская область, г.о. город Батайск, г Батайск, ул М.Горького, 635А"/>
  </r>
  <r>
    <x v="4"/>
    <s v="ПЯТЕРОЧКА 10991"/>
    <s v="ПАО Сбербанк"/>
    <s v="Ростовская область, г.о. город Гуково, г Гуково, ул Комсомольская, 85а"/>
  </r>
  <r>
    <x v="7"/>
    <s v="ПЯТЕРОЧКА 11337"/>
    <s v="ПАО Сбербанк"/>
    <s v="Ростовская область, г.о. город Новочеркасск, г Новочеркасск, пер Кривопустенко, 14"/>
  </r>
  <r>
    <x v="25"/>
    <s v="ПЯТЕРОЧКА 10716"/>
    <s v="ПАО Сбербанк"/>
    <s v="Ростовская область, Цимлянский м.р-н, с.п. Красноярское, ст-ца Красноярская, ул Победы, 103"/>
  </r>
  <r>
    <x v="23"/>
    <s v="ПЯТЕРОЧКА 10992"/>
    <s v="ПАО Сбербанк"/>
    <s v="Ростовская область, г.о. город Волгодонск, г Волгодонск, ул Пионерская, 140а"/>
  </r>
  <r>
    <x v="5"/>
    <s v="ПЯТЕРОЧКА 11319"/>
    <s v="ПАО Сбербанк"/>
    <s v="Ростовская область, Мясниковский м.р-н, с.п. Чалтырское, с Чалтырь, ул Новостроек, 10 10"/>
  </r>
  <r>
    <x v="38"/>
    <s v="ПЯТЕРОЧКА 10339"/>
    <s v="ПАО Сбербанк"/>
    <s v="Ростовская область, Аксайский м.р-н, г.п. Аксайское, г Аксай, пр-кт Ленина, 30"/>
  </r>
  <r>
    <x v="22"/>
    <s v="ПЯТЕРОЧКА 11633"/>
    <s v="ПАО Сбербанк"/>
    <s v="Ростовская область, г.о. город Азов, г Азов, ул Московская, 137А"/>
  </r>
  <r>
    <x v="38"/>
    <s v="ПЯТЕРОЧКА 11720"/>
    <s v="ПАО Сбербанк"/>
    <s v="Ростовская область, Аксайский м.р-н, г.п. Аксайское, г Аксай, ул Садовая, 14Б"/>
  </r>
  <r>
    <x v="15"/>
    <s v="ПЯТЕРОЧКА 10069"/>
    <s v="ПАО Сбербанк"/>
    <s v="Ростовская область, Семикаракорский м.р-н, г.п. Семикаракорское, г Семикаракорск, пр-кт Атаманский, 130"/>
  </r>
  <r>
    <x v="14"/>
    <s v="ПЯТЕРОЧКА 10364"/>
    <s v="ПАО Сбербанк"/>
    <s v="Ростовская область, Неклиновский м.р-н, с.п. Троицкое, с Троицкое, ул Ленина, 81 а 81 а"/>
  </r>
  <r>
    <x v="0"/>
    <s v="ПЯТЕРОЧКА 11850"/>
    <s v="ПАО Сбербанк"/>
    <s v="Ростовская область, г.о. город Ростов-на-Дону, г Ростов-на-Дону, ул 2-я Баррикадная, 4 к.1-7 21 4 к.1-7 21"/>
  </r>
  <r>
    <x v="0"/>
    <s v="ПЕРЕКРЕСТОК АСТОР-ПЛАЗ"/>
    <s v="ПАО Сбербанк"/>
    <s v="Ростовская область, г.о. город Ростов-на-Дону, г Ростов-на-Дону, пр-кт Буденновский, д 49"/>
  </r>
  <r>
    <x v="8"/>
    <s v="ПЯТЕРОЧКА 11746"/>
    <s v="ПАО Сбербанк"/>
    <s v="Ростовская область, г.о. город Шахты, г Шахты, ул Ленина, 115"/>
  </r>
  <r>
    <x v="44"/>
    <s v="ПЯТЕРОЧКА 8811"/>
    <s v="ПАО Сбербанк"/>
    <s v="Ростовская область, Орловский м.р-н, с.п. Орловское, п Орловский, ул Ленина, 52"/>
  </r>
  <r>
    <x v="0"/>
    <s v="ПЯТЕРОЧКА 12001"/>
    <s v="ПАО Сбербанк"/>
    <s v="Ростовская область, г.о. город Ростов-на-Дону, г Ростов-на-Дону, ул Добровольского, 13"/>
  </r>
  <r>
    <x v="5"/>
    <s v="ПЯТЕРОЧКА 11244"/>
    <s v="ПАО Сбербанк"/>
    <s v="Ростовская область, Мясниковский м.р-н, с.п. Крымское, с Крым, ул 11-я линия, 6-В, 6В"/>
  </r>
  <r>
    <x v="40"/>
    <s v="ПЯТЕРОЧКА 12048"/>
    <s v="ПАО Сбербанк"/>
    <s v="Ростовская область, Миллеровский м.р-н, г.п. Миллеровское, г Миллерово, ул Российская, 129"/>
  </r>
  <r>
    <x v="4"/>
    <s v="ПЯТЕРОЧКА 12132"/>
    <s v="ПАО Сбербанк"/>
    <s v="Ростовская область, г.о. город Гуково, г Гуково, ул Кооперативная, 4"/>
  </r>
  <r>
    <x v="10"/>
    <s v="ПЯТЕРОЧКА 12122"/>
    <s v="ПАО Сбербанк"/>
    <s v="Ростовская область, Азовский м.р-н, с.п. Обильненское, п Овощной, ул М.Горького, 17А"/>
  </r>
  <r>
    <x v="40"/>
    <s v="ПЯТЕРОЧКА 11870"/>
    <s v="ПАО Сбербанк"/>
    <s v="Ростовская область, Миллеровский м.р-н, г.п. Миллеровское, г Миллерово, ул Льва Толстого, 44"/>
  </r>
  <r>
    <x v="38"/>
    <s v="ПЯТЕРОЧКА 12209"/>
    <s v="ПАО Сбербанк"/>
    <s v="Ростовская область, Аксайский м.р-н, г.п. Аксайское, г Аксай, пр-кт Ленина, 43 б/н"/>
  </r>
  <r>
    <x v="24"/>
    <s v="ПЯТЕРОЧКА 10523"/>
    <s v="ПАО Сбербанк"/>
    <s v="Ростовская область, Сальский м.р-н, с.п. Гигантовское, п Гигант, ул Ленина, 99"/>
  </r>
  <r>
    <x v="45"/>
    <s v="ПЯТЕРОЧКА 11863"/>
    <s v="ПАО Сбербанк"/>
    <s v="Ростовская область, Веселовский м.р-н, с.п. Веселовское, п Веселый, ул Октябрьская, 171 171"/>
  </r>
  <r>
    <x v="0"/>
    <s v="ПЯТЕРОЧКА 7102"/>
    <s v="ПАО Сбербанк"/>
    <s v="Ростовская область, г.о. город Ростов-на-Дону, г Ростов-на-Дону, ул Орбитальная, 15"/>
  </r>
  <r>
    <x v="25"/>
    <s v="ПЯТЕРОЧКА 11652"/>
    <s v="ПАО Сбербанк"/>
    <s v="Ростовская область, Цимлянский м.р-н, г.п. Цимлянское, г Цимлянск, ул Социалистическая, 17/27 17/27"/>
  </r>
  <r>
    <x v="38"/>
    <s v="ПЯТЕРОЧКА 12356"/>
    <s v="ПАО Сбербанк"/>
    <s v="Ростовская область, Аксайский м.р-н, с.п. Ольгинское, ст-ца Ольгинская, ул Ленина, пересеч ул-4 пер-АЗС пересеч ул-4 пер-АЗС"/>
  </r>
  <r>
    <x v="0"/>
    <s v="ПЯТЕРОЧКА 11140"/>
    <s v="ПАО Сбербанк"/>
    <s v="Ростовская область, г.о. город Ростов-на-Дону, г Ростов-на-Дону, ул Каскадная, 56/1"/>
  </r>
  <r>
    <x v="0"/>
    <s v="ПЯТЕРОЧКА 8365"/>
    <s v="ПАО Сбербанк"/>
    <s v="Ростовская область, г.о. город Ростов-на-Дону, г Ростов-на-Дону, ул Штахановского, 16"/>
  </r>
  <r>
    <x v="8"/>
    <s v="ПЯТЕРОЧКА 12197"/>
    <s v="ПАО Сбербанк"/>
    <s v="Ростовская область, г.о. город Шахты, г Шахты, ул Советская, 121"/>
  </r>
  <r>
    <x v="12"/>
    <s v="ПЯТЕРОЧКА 10390"/>
    <s v="ПАО Сбербанк"/>
    <s v="Ростовская область, г.о. город Донецк, г Донецк, пр-кт Ленина, 18А 18А"/>
  </r>
  <r>
    <x v="0"/>
    <s v="ПЯТЕРОЧКА 11836"/>
    <s v="ПАО Сбербанк"/>
    <s v="Ростовская область, г.о. город Ростов-на-Дону, г Ростов-на-Дону, пер Старочеркасский, 10"/>
  </r>
  <r>
    <x v="7"/>
    <s v="ПЯТЕРОЧКА 12563"/>
    <s v="ПАО Сбербанк"/>
    <s v="Ростовская область, г.о. город Новочеркасск, г Новочеркасск, ул Клещева, 7"/>
  </r>
  <r>
    <x v="10"/>
    <s v="ПЯТЕРОЧКА 11607"/>
    <s v="ПАО Сбербанк"/>
    <s v="Ростовская область, Азовский м.р-н, с.п. Самарское, с Самарское, пер Красный, 42"/>
  </r>
  <r>
    <x v="13"/>
    <s v="ПЯТЕРОЧКА 12145"/>
    <s v="ПАО Сбербанк"/>
    <s v="Ростовская область, Зимовниковский м.р-н, с.п. Зимовниковское, п Зимовники, ул Дзержинского, 196а"/>
  </r>
  <r>
    <x v="23"/>
    <s v="ПЯТЕРОЧКА 12570"/>
    <s v="ПАО Сбербанк"/>
    <s v="Ростовская область, г.о. город Волгодонск, г Волгодонск, б-р Великой Победы, 40"/>
  </r>
  <r>
    <x v="0"/>
    <s v="ПЯТЕРОЧКА 10351"/>
    <s v="ПАО Сбербанк"/>
    <s v="Ростовская область, г.о. город Ростов-на-Дону, г Ростов-на-Дону, пер Наклонный, 23"/>
  </r>
  <r>
    <x v="27"/>
    <s v="ПЯТЕРОЧКА 11537"/>
    <s v="ПАО Сбербанк"/>
    <s v="Ростовская область, г.о. город Батайск, г Батайск, ул Ленина, 168-а"/>
  </r>
  <r>
    <x v="22"/>
    <s v="ПЯТЕРОЧКА 11346"/>
    <s v="ПАО Сбербанк"/>
    <s v="Ростовская область, г.о. город Азов, г Азов, ул Кирова, 114"/>
  </r>
  <r>
    <x v="10"/>
    <s v="ПЯТЕРОЧКА 10340"/>
    <s v="ПАО Сбербанк"/>
    <s v="Ростовская область, Азовский м.р-н, с.п. Александровское, с Александровка, ул Советская, 64"/>
  </r>
  <r>
    <x v="11"/>
    <s v="ПЯТЕРОЧКА 11362"/>
    <s v="ПАО Сбербанк"/>
    <s v="Ростовская область, г.о. город Каменск-Шахтинский, г Каменск-Шахтинский, ул Гагарина, 19"/>
  </r>
  <r>
    <x v="25"/>
    <s v="ПЯТЕРОЧКА 12629"/>
    <s v="ПАО Сбербанк"/>
    <s v="Ростовская область, Цимлянский м.р-н, г.п. Цимлянское, г Цимлянск, ул Московская, 78Б 78Б"/>
  </r>
  <r>
    <x v="0"/>
    <s v="ПЯТЕРОЧКА 12363"/>
    <s v="ПАО Сбербанк"/>
    <s v="Ростовская область, г.о. город Ростов-на-Дону, г Ростов-на-Дону, ул 37-я линия, 95 95"/>
  </r>
  <r>
    <x v="20"/>
    <s v="ПЯТЕРОЧКА 10655"/>
    <s v="ПАО Сбербанк"/>
    <s v="Ростовская область, Белокалитвинский м.р-н, с.п. Синегорское, п Синегорский, ул Маяковского, 13б"/>
  </r>
  <r>
    <x v="12"/>
    <s v="ПЯТЕРОЧКА 10844"/>
    <s v="ПАО Сбербанк"/>
    <s v="Ростовская область, г.о. город Донецк, г Донецк, ул Цветкова, 16А"/>
  </r>
  <r>
    <x v="38"/>
    <s v="ПЯТЕРОЧКА 11835"/>
    <s v="ПАО Сбербанк"/>
    <s v="Ростовская область, Аксайский м.р-н, с.п. Щепкинское, п Щепкин, ул Обсерваторная, 102/45 102/45"/>
  </r>
  <r>
    <x v="0"/>
    <s v="ПЯТЕРОЧКА 13060"/>
    <s v="ПАО Сбербанк"/>
    <s v="Ростовская область, г.о. город Ростов-на-Дону, г Ростов-на-Дону, ул Некрасовская, 75/10"/>
  </r>
  <r>
    <x v="8"/>
    <s v="ПЯТЕРОЧКА 10543"/>
    <s v="ПАО Сбербанк"/>
    <s v="Ростовская область, г.о. город Шахты, г Шахты, пр-кт Победа Революции, 50"/>
  </r>
  <r>
    <x v="14"/>
    <s v="ПЯТЕРОЧКА 7883"/>
    <s v="ПАО Сбербанк"/>
    <s v="Ростовская область, Неклиновский м.р-н, с.п. Николаевское, с Николаевка, ул Ленина, 162"/>
  </r>
  <r>
    <x v="13"/>
    <s v="ПЯТЕРОЧКА 11849"/>
    <s v="ПАО Сбербанк"/>
    <s v="Ростовская область, Зимовниковский м.р-н, с.п. Зимовниковское, п Зимовники, пер Центральный, 23"/>
  </r>
  <r>
    <x v="0"/>
    <s v="ПЯТЕРОЧКА 13132"/>
    <s v="ПАО Сбербанк"/>
    <s v="Ростовская область, г.о. город Ростов-на-Дону, г Ростов-на-Дону, ул Доватора, 144/28"/>
  </r>
  <r>
    <x v="33"/>
    <s v="ПЯТЕРОЧКА 12026"/>
    <s v="ПАО Сбербанк"/>
    <s v="Ростовская область, Октябрьский м.р-н, г.п. Каменоломненское, рп Каменоломни, ул 40 лет Октября, 2"/>
  </r>
  <r>
    <x v="8"/>
    <s v="ПЯТЕРОЧКА 11535"/>
    <s v="ПАО Сбербанк"/>
    <s v="Ростовская область, г.о. город Шахты, г Шахты, ул Майская, 35б 35Б"/>
  </r>
  <r>
    <x v="30"/>
    <s v="ПЯТЕРОЧКА 11318"/>
    <s v="ПАО Сбербанк"/>
    <s v="Ростовская область, Песчанокопский м.р-н, с.п. Песчанокопское, с Песчанокопское, ул Энгельса, 176"/>
  </r>
  <r>
    <x v="46"/>
    <s v="ПЯТЕРОЧКА 10316"/>
    <s v="ПАО Сбербанк"/>
    <s v="Ростовская область, Родионово-Несветайский м.р-н, с.п. Родионово-Несветайское, сл Родионово-Несветайская, ул Московская, 21"/>
  </r>
  <r>
    <x v="47"/>
    <s v="ПЯТЕРОЧКА 10961"/>
    <s v="ПАО Сбербанк"/>
    <s v="Ростовская область, Мартыновский м.р-н, с.п. Большеорловское, сл Большая Орловка, ул Революционная, 50"/>
  </r>
  <r>
    <x v="0"/>
    <s v="ПЯТЕРОЧКА 13365"/>
    <s v="ПАО Сбербанк"/>
    <s v="Ростовская область, г.о. город Ростов-на-Дону, г Ростов-на-Дону, ул Еременко, 100/70,п.2"/>
  </r>
  <r>
    <x v="2"/>
    <s v="ПЯТЕРОЧКА 13069"/>
    <s v="ПАО Сбербанк"/>
    <s v="Ростовская область, г.о. город Таганрог, г Таганрог, ул Комарова, около 4-1 около 4-1"/>
  </r>
  <r>
    <x v="48"/>
    <s v="ПЯТЕРОЧКА 11796"/>
    <s v="ПАО Сбербанк"/>
    <s v="Ростовская область, Боковский м.р-н, с.п. Боковское, ст-ца Боковская, ул Советская, 25"/>
  </r>
  <r>
    <x v="31"/>
    <s v="ПЯТЕРОЧКА 11152"/>
    <s v="ПАО Сбербанк"/>
    <s v="Ростовская область, Шолоховский м.р-н, с.п. Вешенское, ст-ца Вешенская, ул Есенина, 55"/>
  </r>
  <r>
    <x v="2"/>
    <s v="ПЯТЕРОЧКА 13333"/>
    <s v="ПАО Сбербанк"/>
    <s v="Ростовская область, г.о. город Таганрог, г Таганрог, ул Розы Люксембург, 158"/>
  </r>
  <r>
    <x v="17"/>
    <s v="ПЯТЕРОЧКА 13367"/>
    <s v="ПАО Сбербанк"/>
    <s v="Ростовская область, г.о. город Зверево, г Зверево, ул Обухова, 7п"/>
  </r>
  <r>
    <x v="2"/>
    <s v="ПЯТЕРОЧКА 12907"/>
    <s v="ПАО Сбербанк"/>
    <s v="Ростовская область, г.о. город Таганрог, г Таганрог, ул Свободы, 10-а"/>
  </r>
  <r>
    <x v="10"/>
    <s v="ПЯТЕРОЧКА 10257"/>
    <s v="ПАО Сбербанк"/>
    <s v="Ростовская область, Азовский м.р-н, с.п. Пешковское, с Пешково, ул Карла Маркса, 6А"/>
  </r>
  <r>
    <x v="23"/>
    <s v="ПЯТЕРОЧКА 11725"/>
    <s v="ПАО Сбербанк"/>
    <s v="Ростовская область, г.о. город Волгодонск, г Волгодонск, ул М.Горького, 157Б"/>
  </r>
  <r>
    <x v="20"/>
    <s v="ПЯТЕРОЧКА 10488"/>
    <s v="ПАО Сбербанк"/>
    <s v="Ростовская область, Белокалитвинский м.р-н, с.п. Горняцкое, п Горняцкий, ул Театральная, дмвл. 21 дмвл. 21"/>
  </r>
  <r>
    <x v="4"/>
    <s v="ПЯТЕРОЧКА 13577"/>
    <s v="ПАО Сбербанк"/>
    <s v="Ростовская область, г.о. город Гуково, г Гуково, ул Карла Маркса, 96"/>
  </r>
  <r>
    <x v="0"/>
    <s v="ПЯТЕРОЧКА 13443"/>
    <s v="ПАО Сбербанк"/>
    <s v="Ростовская область, г.о. город Ростов-на-Дону, г Ростов-на-Дону, пр-кт Ленина, 109а -"/>
  </r>
  <r>
    <x v="11"/>
    <s v="ПЯТЕРОЧКА 10304"/>
    <s v="ПАО Сбербанк"/>
    <s v="Ростовская область, г.о. город Каменск-Шахтинский, г Каменск-Шахтинский, ул Луначарского, 5"/>
  </r>
  <r>
    <x v="27"/>
    <s v="ПЯТЕРОЧКА"/>
    <s v="ПАО Сбербанк"/>
    <s v="Ростовская область, г.о. город Батайск, г Батайск, ул Гастелло, 4"/>
  </r>
  <r>
    <x v="0"/>
    <s v="Пятерочка 2878"/>
    <s v="ПАО Сбербанк"/>
    <s v="Ростовская область, г.о. город Ростов-на-Дону, г Ростов-на-Дону, ул Доватора, 257"/>
  </r>
  <r>
    <x v="0"/>
    <s v="Пятерочка 13809"/>
    <s v="ПАО Сбербанк"/>
    <s v="Ростовская область, г.о. город Ростов-на-Дону, г Ростов-на-Дону, ул Жмайлова, 4 4"/>
  </r>
  <r>
    <x v="38"/>
    <s v="Пятерочка 13786"/>
    <s v="ПАО Сбербанк"/>
    <s v="Ростовская область, Аксайский м.р-н, г.п. Аксайское, г Аксай, ул Платова, 101а"/>
  </r>
  <r>
    <x v="2"/>
    <s v="Пятерочка 13128"/>
    <s v="ПАО Сбербанк"/>
    <s v="Ростовская область, г.о. город Таганрог, г Таганрог, ул Чехова-Транспортная, 297/63-а 297/63-а"/>
  </r>
  <r>
    <x v="40"/>
    <s v="Пятерочка 12944"/>
    <s v="ПАО Сбербанк"/>
    <s v="Ростовская область, Миллеровский м.р-н, г.п. Миллеровское, г Миллерово, ул Вокзальная, 82 б/н"/>
  </r>
  <r>
    <x v="0"/>
    <s v="Пятерочка 13990"/>
    <s v="ПАО Сбербанк"/>
    <s v="Ростовская область, г.о. город Ростов-на-Дону, г Ростов-на-Дону, пер Днепровский, 115"/>
  </r>
  <r>
    <x v="15"/>
    <s v="Пятерочка 10634"/>
    <s v="ПАО Сбербанк"/>
    <s v="Ростовская область, Семикаракорский м.р-н, г.п. Семикаракорское, г Семикаракорск, ул А.А.Араканцева, 21а"/>
  </r>
  <r>
    <x v="27"/>
    <s v="Пятерочка 12214"/>
    <s v="ПАО Сбербанк"/>
    <s v="Ростовская область, г.о. город Батайск, г Батайск, ул Рыбная, 2-ж 2Ж"/>
  </r>
  <r>
    <x v="49"/>
    <s v="Пятерочка 10635"/>
    <s v="ПАО Сбербанк"/>
    <s v="Ростовская область, Тарасовский м.р-н, с.п. Тарасовское, п Тарасовский, ул Ленина, 112"/>
  </r>
  <r>
    <x v="33"/>
    <s v="Пятерочка 12705"/>
    <s v="ПАО Сбербанк"/>
    <s v="Ростовская область, Октябрьский м.р-н, с.п. Персиановское, п Персиановский, ул Мира, 1, 2"/>
  </r>
  <r>
    <x v="2"/>
    <s v="Пятерочка 14060"/>
    <s v="ПАО Сбербанк"/>
    <s v="Ростовская область, г.о. город Таганрог, г Таганрог, ул Сергея Шило, 202-Д"/>
  </r>
  <r>
    <x v="27"/>
    <s v="ПЯТЕРОЧКА"/>
    <s v="ПАО Сбербанк"/>
    <s v="Ростовская область, г.о. город Батайск, г Батайск, мкр Северный массив, 35 35"/>
  </r>
  <r>
    <x v="23"/>
    <s v="Пятерочка 14255"/>
    <s v="ПАО Сбербанк"/>
    <s v="Ростовская область, г.о. город Волгодонск, г Волгодонск, ул Академика Королева, 3"/>
  </r>
  <r>
    <x v="0"/>
    <s v="Пятерочка 14215"/>
    <s v="ПАО Сбербанк"/>
    <s v="Ростовская область, г.о. город Ростов-на-Дону, г Ростов-на-Дону, ул Нансена, 135/11 135/11"/>
  </r>
  <r>
    <x v="0"/>
    <s v="Пятерочка 14389"/>
    <s v="ПАО Сбербанк"/>
    <s v="Ростовская область, г.о. город Ростов-на-Дону, г Ростов-на-Дону, ул Творческая, 7"/>
  </r>
  <r>
    <x v="15"/>
    <s v="Пятерочка 14390"/>
    <s v="ПАО Сбербанк"/>
    <s v="Ростовская область, Семикаракорский м.р-н, г.п. Семикаракорское, г Семикаракорск, пр-кт Победы, 9"/>
  </r>
  <r>
    <x v="0"/>
    <s v="Перекресток Комарова"/>
    <s v="ПАО Сбербанк"/>
    <s v="Ростовская область, г.о. город Ростов-на-Дону, г Ростов-на-Дону, пр-кт Космонавтов, 19А/28Ж"/>
  </r>
  <r>
    <x v="14"/>
    <s v="Пятерочка 12653"/>
    <s v="ПАО Сбербанк"/>
    <s v="Ростовская область, Неклиновский м.р-н, с.п. Поляковское, х Красный Десант, ул Октябрьская, 54"/>
  </r>
  <r>
    <x v="5"/>
    <s v="Пятерочка 12654"/>
    <s v="ПАО Сбербанк"/>
    <s v="Ростовская область, Мясниковский м.р-н, с.п. Калининское, х Калинин, ул Школьная, 79"/>
  </r>
  <r>
    <x v="1"/>
    <s v="Пятерочка 14463"/>
    <s v="ПАО Сбербанк"/>
    <s v="Ростовская область, Каменский м.р-н, г.п. Глубокинское, рп Глубокий, ул Свердлова, 55"/>
  </r>
  <r>
    <x v="14"/>
    <s v="Пятерочка 12568"/>
    <s v="ПАО Сбербанк"/>
    <s v="Ростовская область, Неклиновский м.р-н, с.п. Приморское, с Приморка, ул Ленина, 76"/>
  </r>
  <r>
    <x v="1"/>
    <s v="Пятерочка 14574"/>
    <s v="ПАО Сбербанк"/>
    <s v="Ростовская область, Каменский м.р-н, с.п. Красновское, х Красновка, ул Профильная, 10Б 10Б"/>
  </r>
  <r>
    <x v="0"/>
    <s v="Пятерочка 10242"/>
    <s v="ПАО Сбербанк"/>
    <s v="Ростовская область, г.о. город Ростов-на-Дону, г Ростов-на-Дону, пр-кт Космонавтов, 39"/>
  </r>
  <r>
    <x v="2"/>
    <s v="Пятерочка 14380"/>
    <s v="ПАО Сбербанк"/>
    <s v="Ростовская область, г.о. город Таганрог, г Таганрог, пер Парковый, 8"/>
  </r>
  <r>
    <x v="2"/>
    <s v="Пятерочка 13864"/>
    <s v="ПАО Сбербанк"/>
    <s v="Ростовская область, г.о. город Таганрог, г Таганрог, ул Бабушкина, 54-в"/>
  </r>
  <r>
    <x v="8"/>
    <s v="Пятерочка 14709"/>
    <s v="ПАО Сбербанк"/>
    <s v="Ростовская область, г.о. город Шахты, г Шахты, ул Садовая, 13,А 13А"/>
  </r>
  <r>
    <x v="24"/>
    <s v="Пятерочка 14831"/>
    <s v="ПАО Сбербанк"/>
    <s v="Ростовская область, Сальский м.р-н, г.п. Сальское, г Сальск, ул Николая Островского, 2Х"/>
  </r>
  <r>
    <x v="22"/>
    <s v="Пятерочка 13013"/>
    <s v="ПАО Сбербанк"/>
    <s v="Ростовская область, г.о. город Азов, г Азов, ул Кондаурова, 10А 10А"/>
  </r>
  <r>
    <x v="38"/>
    <s v="ПЯТЕРОЧКА 1899"/>
    <s v="ПАО Сбербанк"/>
    <s v="Ростовская область, Аксайский м.р-н, г.п. Аксайское, г Аксай, ул Садовая, 29"/>
  </r>
  <r>
    <x v="8"/>
    <s v="ПЯТЕРОЧКА 717"/>
    <s v="ПАО Сбербанк"/>
    <s v="Ростовская область, г.о. город Шахты, г Шахты, пер Красный Шахтер, 78"/>
  </r>
  <r>
    <x v="24"/>
    <s v="Пятерочка 14864"/>
    <s v="ПАО Сбербанк"/>
    <s v="Ростовская область, Сальский м.р-н, г.п. Сальское, г Сальск, ул Свободы, 180"/>
  </r>
  <r>
    <x v="0"/>
    <s v="Пятерочка 12452"/>
    <s v="ПАО Сбербанк"/>
    <s v="Ростовская область, г.о. город Ростов-на-Дону, г Ростов-на-Дону, ул Каширская, 6а"/>
  </r>
  <r>
    <x v="15"/>
    <s v="Пятерочка 14931"/>
    <s v="ПАО Сбербанк"/>
    <s v="Ростовская область, Семикаракорский м.р-н, г.п. Семикаракорское, г Семикаракорск, ул Авилова, 4а"/>
  </r>
  <r>
    <x v="22"/>
    <s v="Пятерочка 14938"/>
    <s v="ПАО Сбербанк"/>
    <s v="Ростовская область, г.о. город Азов, г Азов, ул Московская, 269А"/>
  </r>
  <r>
    <x v="0"/>
    <s v="Перекресток Батуринская"/>
    <s v="ПАО Сбербанк"/>
    <s v="Ростовская область, г.о. город Ростов-на-Дону, г Ростов-на-Дону, ул Батуринская, 157/31"/>
  </r>
  <r>
    <x v="7"/>
    <s v="ПЯТЕРОЧКА"/>
    <s v="ПАО Сбербанк"/>
    <s v="Ростовская область, г.о. город Новочеркасск, г Новочеркасск, ул Клещева, 2 2А"/>
  </r>
  <r>
    <x v="18"/>
    <s v="Пятерочка 10470"/>
    <s v="ПАО Сбербанк"/>
    <s v="Ростовская область, г.о. город Новошахтинск, г Новошахтинск, ул Дзержинского, 29"/>
  </r>
  <r>
    <x v="33"/>
    <s v="Пятерочка 14316"/>
    <s v="ПАО Сбербанк"/>
    <s v="Ростовская область, Октябрьский м.р-н, с.п. Кривянское, ст-ца Кривянская, ул Мостовая, 97А"/>
  </r>
  <r>
    <x v="50"/>
    <s v="Пятерочка 13129"/>
    <s v="ПАО Сбербанк"/>
    <s v="Ростовская область, Тацинский м.р-н, с.п. Тацинское, ст-ца Тацинская, ул Пролетарская, 43"/>
  </r>
  <r>
    <x v="38"/>
    <s v="Пятерочка 14991"/>
    <s v="ПАО Сбербанк"/>
    <s v="Ростовская область, Аксайский м.р-н, с.п. Ольгинское, ст-ца Ольгинская, ул Левобережная, 4 4"/>
  </r>
  <r>
    <x v="0"/>
    <s v="Пятерочка 15074"/>
    <s v="ПАО Сбербанк"/>
    <s v="Ростовская область, г.о. город Ростов-на-Дону, г Ростов-на-Дону, ул Думенко, 13е"/>
  </r>
  <r>
    <x v="0"/>
    <s v="Пятерочка 14866"/>
    <s v="ПАО Сбербанк"/>
    <s v="Ростовская область, г.о. город Ростов-на-Дону, г Ростов-на-Дону, ул Максима Горького, 11/43"/>
  </r>
  <r>
    <x v="7"/>
    <s v="Пятерочка 12788"/>
    <s v="ПАО Сбербанк"/>
    <s v="Ростовская область, г.о. город Новочеркасск, г Новочеркасск, ул Поворотная, 4"/>
  </r>
  <r>
    <x v="5"/>
    <s v="Пятерочка 13007"/>
    <s v="ПАО Сбербанк"/>
    <s v="Ростовская область, Мясниковский м.р-н, с.п. Большесальское, с Большие Салы, ул Ленина, 19"/>
  </r>
  <r>
    <x v="44"/>
    <s v="Пятерочка 15098"/>
    <s v="ПАО Сбербанк"/>
    <s v="Ростовская область, Орловский м.р-н, с.п. Орловское, п Орловский, пер Чапаевский, 90"/>
  </r>
  <r>
    <x v="27"/>
    <s v="Пятерочка 15274"/>
    <s v="ПАО Сбербанк"/>
    <s v="Ростовская область, г.о. город Батайск, г Батайск, мкр Авиагородок, 46 46"/>
  </r>
  <r>
    <x v="0"/>
    <s v="Пятерочка 15435"/>
    <s v="ПАО Сбербанк"/>
    <s v="Ростовская область, г.о. город Ростов-на-Дону, г Ростов-на-Дону, ул Димитрова, 61/2"/>
  </r>
  <r>
    <x v="22"/>
    <s v="Пятерочка 13856"/>
    <s v="ПАО Сбербанк"/>
    <s v="Ростовская область, г.о. город Азов, г Азов, ул Севастопольская, 116"/>
  </r>
  <r>
    <x v="12"/>
    <s v="Пятерочка 14606"/>
    <s v="ПАО Сбербанк"/>
    <s v="Ростовская область, г.о. город Донецк, г Донецк, пр-кт Мира, 61/8"/>
  </r>
  <r>
    <x v="20"/>
    <s v="Пятерочка 15477"/>
    <s v="ПАО Сбербанк"/>
    <s v="Ростовская область, Белокалитвинский м.р-н, г.п. Белокалитвинское, г Белая Калитва, ул Энтузиастов, 3а"/>
  </r>
  <r>
    <x v="11"/>
    <s v="Пятерочка 11712"/>
    <s v="ПАО Сбербанк"/>
    <s v="Ростовская область, г.о. город Каменск-Шахтинский, г Каменск-Шахтинский, ул Котовского, 19Б 19Б"/>
  </r>
  <r>
    <x v="14"/>
    <s v="Пятерочка 13616"/>
    <s v="ПАО Сбербанк"/>
    <s v="Ростовская область, Неклиновский м.р-н, с.п. Синявское, с Синявское, спуск Буденновский, 9"/>
  </r>
  <r>
    <x v="7"/>
    <s v="Пятерочка 14067"/>
    <s v="ПАО Сбербанк"/>
    <s v="Ростовская область, г.о. город Новочеркасск, г Новочеркасск, ш Харьковское, 40"/>
  </r>
  <r>
    <x v="23"/>
    <s v="Пятерочка 11706"/>
    <s v="ПАО Сбербанк"/>
    <s v="Ростовская область, г.о. город Волгодонск, г Волгодонск, пр-кт Курчатова, 55б 55Б"/>
  </r>
  <r>
    <x v="38"/>
    <s v="Пятерочка 15816"/>
    <s v="ПАО Сбербанк"/>
    <s v="Ростовская область, Аксайский м.р-н, с.п. Большелогское, х Камышеваха, ул Таймырская, 34"/>
  </r>
  <r>
    <x v="40"/>
    <s v="Пятерочка 15872"/>
    <s v="ПАО Сбербанк"/>
    <s v="Ростовская область, Миллеровский м.р-н, г.п. Миллеровское, г Миллерово, пер Карьерный, 4"/>
  </r>
  <r>
    <x v="0"/>
    <s v="Пятерочка 14845"/>
    <s v="ПАО Сбербанк"/>
    <s v="Ростовская область, г.о. город Ростов-на-Дону, г Ростов-на-Дону, ул Малиновского, 11г/1"/>
  </r>
  <r>
    <x v="2"/>
    <s v="Пятерочка 14862"/>
    <s v="ПАО Сбербанк"/>
    <s v="Ростовская область, г.о. город Таганрог, г Таганрог, ул Чехова, 242"/>
  </r>
  <r>
    <x v="11"/>
    <s v="Пятерочка 10498"/>
    <s v="ПАО Сбербанк"/>
    <s v="Ростовская область, г.о. город Каменск-Шахтинский, г Каменск-Шахтинский, ул Сапрыгина, 13Б"/>
  </r>
  <r>
    <x v="15"/>
    <s v="Пятерочка 15350"/>
    <s v="ПАО Сбербанк"/>
    <s v="Ростовская область, Семикаракорский м.р-н, г.п. Семикаракорское, г Семикаракорск, ул Калинина, 308 308"/>
  </r>
  <r>
    <x v="23"/>
    <s v="Пятерочка 13271"/>
    <s v="ПАО Сбербанк"/>
    <s v="Ростовская область, г.о. город Волгодонск, г Волгодонск, ул Гагарина, 12Б"/>
  </r>
  <r>
    <x v="4"/>
    <s v="Пятерочка 14778"/>
    <s v="ПАО Сбербанк"/>
    <s v="Ростовская область, г.о. город Гуково, г Гуково, ул Колодезная, 48"/>
  </r>
  <r>
    <x v="0"/>
    <s v="Пятерочка 15995"/>
    <s v="ПАО Сбербанк"/>
    <s v="Ростовская область, г.о. город Ростов-на-Дону, г Ростов-на-Дону, ул Думенко, 3/2"/>
  </r>
  <r>
    <x v="34"/>
    <s v="Пятерочка 7920"/>
    <s v="ПАО Сбербанк"/>
    <s v="Ростовская область, Морозовский м.р-н, г.п. Морозовское, г Морозовск, ул Зеленского, 74Ж"/>
  </r>
  <r>
    <x v="8"/>
    <s v="Пятерочка 13498"/>
    <s v="ПАО Сбербанк"/>
    <s v="Ростовская область, г.о. город Шахты, г Шахты, ул Смидовича, 147А 147А"/>
  </r>
  <r>
    <x v="27"/>
    <s v="Пятерочка 13740"/>
    <s v="ПАО Сбербанк"/>
    <s v="Ростовская область, г.о. город Батайск, г Батайск, ул Московская, 45"/>
  </r>
  <r>
    <x v="51"/>
    <s v="Пятерочка 14002"/>
    <s v="ПАО Сбербанк"/>
    <s v="Ростовская область, Советский м.р-н, с.п. Советское, ст-ца Советская, ул 40 лет Октября, 47 47"/>
  </r>
  <r>
    <x v="8"/>
    <s v="Пятерочка 14896"/>
    <s v="ПАО Сбербанк"/>
    <s v="Ростовская область, г.о. город Шахты, г Шахты, ул Советская, 244"/>
  </r>
  <r>
    <x v="0"/>
    <s v="Пятерочка 13952"/>
    <s v="ПАО Сбербанк"/>
    <s v="Ростовская область, г.о. город Ростов-на-Дону, г Ростов-на-Дону, ул Профсоюзная, 122"/>
  </r>
  <r>
    <x v="0"/>
    <s v="Пятерочка 15822"/>
    <s v="ПАО Сбербанк"/>
    <s v="Ростовская область, г.о. город Ростов-на-Дону, г Ростов-на-Дону, пр-кт Королева, 32/36"/>
  </r>
  <r>
    <x v="0"/>
    <s v="Пятерочка 16178"/>
    <s v="ПАО Сбербанк"/>
    <s v="Ростовская область, г.о. город Ростов-на-Дону, г Ростов-на-Дону, пр-кт Королева, 10/3"/>
  </r>
  <r>
    <x v="0"/>
    <s v="Пятерочка 14630"/>
    <s v="ПАО Сбербанк"/>
    <s v="Ростовская область, г.о. город Ростов-на-Дону, г Ростов-на-Дону, ул Особенная, 118 118"/>
  </r>
  <r>
    <x v="27"/>
    <s v="Пятерочка 15033"/>
    <s v="ПАО Сбербанк"/>
    <s v="Ростовская область, г.о. город Батайск, г Батайск, ул Коммунистическая, 46-а"/>
  </r>
  <r>
    <x v="7"/>
    <s v="Пятерочка 15732"/>
    <s v="ПАО Сбербанк"/>
    <s v="Ростовская область, г.о. город Новочеркасск, г Новочеркасск, ул Ростовский выезд, 24 24"/>
  </r>
  <r>
    <x v="8"/>
    <s v="Пятерочка 12706"/>
    <s v="ПАО Сбербанк"/>
    <s v="Ростовская область, г.о. город Шахты, г Шахты, ул Баррикадная, 3А"/>
  </r>
  <r>
    <x v="2"/>
    <s v="Пятерочка 14584"/>
    <s v="ПАО Сбербанк"/>
    <s v="Ростовская область, г.о. город Таганрог, г Таганрог, ул 4-я Линия, 194"/>
  </r>
  <r>
    <x v="20"/>
    <s v="Пятерочка 13840"/>
    <s v="ПАО Сбербанк"/>
    <s v="Ростовская область, Белокалитвинский м.р-н, с.п. Нижнепоповское, п Сосны, ул 50 лет СССР, 27 27"/>
  </r>
  <r>
    <x v="23"/>
    <s v="Пятерочка 14474"/>
    <s v="ПАО Сбербанк"/>
    <s v="Ростовская область, г.о. город Волгодонск, г Волгодонск, ул Энтузиастов, 62"/>
  </r>
  <r>
    <x v="38"/>
    <s v="Пятерочка 15112"/>
    <s v="ПАО Сбербанк"/>
    <s v="Ростовская область, Аксайский м.р-н, с.п. Рассветовское, п Рассвет, ул Комсомольская, 49"/>
  </r>
  <r>
    <x v="50"/>
    <s v="Пятерочка 14667"/>
    <s v="ПАО Сбербанк"/>
    <s v="Ростовская область, Тацинский м.р-н, с.п. Жирновское, п Жирнов, ул П.Морозова, 4"/>
  </r>
  <r>
    <x v="30"/>
    <s v="Пятерочка 14856"/>
    <s v="ПАО Сбербанк"/>
    <s v="Ростовская область, Песчанокопский м.р-н, с.п. Развильненское, с Развильное, ул Партизанская, 7А 7А"/>
  </r>
  <r>
    <x v="8"/>
    <s v="Пятерочка 13576"/>
    <s v="ПАО Сбербанк"/>
    <s v="Ростовская область, г.о. город Шахты, г Шахты, ул Красинская, 61В 61В"/>
  </r>
  <r>
    <x v="38"/>
    <s v="Пятерочка 15945"/>
    <s v="ПАО Сбербанк"/>
    <s v="Ростовская область, Аксайский м.р-н, с.п. Щепкинское, п Верхнетемерницкий, ул Венеры, 24, 1"/>
  </r>
  <r>
    <x v="20"/>
    <s v="Пятерочка 15151"/>
    <s v="ПАО Сбербанк"/>
    <s v="Ростовская область, Белокалитвинский м.р-н, г.п. Шолоховское, рп Шолоховский, ул Октябрьская, 2Г 2Г"/>
  </r>
  <r>
    <x v="0"/>
    <s v="Пятерочка 16263"/>
    <s v="ПАО Сбербанк"/>
    <s v="Ростовская область, г.о. город Ростов-на-Дону, г Ростов-на-Дону, ул Таганрогская, 118"/>
  </r>
  <r>
    <x v="5"/>
    <s v="Пятерочка 15569"/>
    <s v="ПАО Сбербанк"/>
    <s v="Ростовская область, Мясниковский м.р-н, с.п. Чалтырское, с Чалтырь, ул Красноармейская, 55а"/>
  </r>
  <r>
    <x v="39"/>
    <s v="Пятерочка 16108"/>
    <s v="ПАО Сбербанк"/>
    <s v="Ростовская область, Кагальницкий м.р-н, с.п. Кировское, ст-ца Кировская, ул Черняховского, 66"/>
  </r>
  <r>
    <x v="0"/>
    <s v="Перекресток Сельмаш"/>
    <s v="ПАО Сбербанк"/>
    <s v="Ростовская область, г.о. город Ростов-на-Дону, г Ростов-на-Дону, пр-кт Сельмаш, 2"/>
  </r>
  <r>
    <x v="2"/>
    <s v="Пятерочка 16309"/>
    <s v="ПАО Сбербанк"/>
    <s v="Ростовская область, г.о. город Таганрог, г Таганрог, ул Дзержинского, 152"/>
  </r>
  <r>
    <x v="8"/>
    <s v="Пятерочка 14939"/>
    <s v="ПАО Сбербанк"/>
    <s v="Ростовская область, г.о. город Шахты, г Шахты, пер Ударный, 4"/>
  </r>
  <r>
    <x v="7"/>
    <s v="Пятерочка 14601"/>
    <s v="ПАО Сбербанк"/>
    <s v="Ростовская область, г.о. город Новочеркасск, г Новочеркасск, ул Мацоты С.В., 63/1"/>
  </r>
  <r>
    <x v="7"/>
    <s v="Пятерочка 16302"/>
    <s v="ПАО Сбербанк"/>
    <s v="Ростовская область, г.о. город Новочеркасск, г Новочеркасск, ул Энгельса, 52А"/>
  </r>
  <r>
    <x v="0"/>
    <s v="Пятерочка 14890"/>
    <s v="ПАО Сбербанк"/>
    <s v="Ростовская область, г.о. город Ростов-на-Дону, г Ростов-на-Дону, пр-кт Ленина, 161/2"/>
  </r>
  <r>
    <x v="35"/>
    <s v="Пятерочка 16412"/>
    <s v="ПАО Сбербанк"/>
    <s v="Ростовская область, Пролетарский м.р-н, г.п. Пролетарское, г Пролетарск, ул Пионерская, 104"/>
  </r>
  <r>
    <x v="38"/>
    <s v="Пятерочка 15734"/>
    <s v="ПАО Сбербанк"/>
    <s v="Ростовская область, Аксайский м.р-н, с.п. Большелогское, п Реконструктор, ул Садовая, 38а"/>
  </r>
  <r>
    <x v="7"/>
    <s v="Пятерочка 15293"/>
    <s v="ПАО Сбербанк"/>
    <s v="Ростовская область, г.о. город Новочеркасск, г Новочеркасск, ул Спортивная, 27Б"/>
  </r>
  <r>
    <x v="23"/>
    <s v="Пятерочка 14130"/>
    <s v="ПАО Сбербанк"/>
    <s v="Ростовская область, г.о. город Волгодонск, г Волгодонск, ул Индустриальная, 13А"/>
  </r>
  <r>
    <x v="22"/>
    <s v="Пятерочка 16390"/>
    <s v="ПАО Сбербанк"/>
    <s v="Ростовская область, г.о. город Азов, г Азов, ул Инзенская, 7"/>
  </r>
  <r>
    <x v="38"/>
    <s v="Пятерочка 16492"/>
    <s v="ПАО Сбербанк"/>
    <s v="Ростовская область, Аксайский м.р-н, г.п. Аксайское, г Аксай, ул Садовая, 11"/>
  </r>
  <r>
    <x v="0"/>
    <s v="Перекресток Королева"/>
    <s v="ПАО Сбербанк"/>
    <s v="Ростовская область, г.о. город Ростов-на-Дону, г Ростов-на-Дону, пр-кт Королева, 20а"/>
  </r>
  <r>
    <x v="10"/>
    <s v="Пятерочка 14481"/>
    <s v="ПАО Сбербанк"/>
    <s v="Ростовская область, Азовский м.р-н, с.п. Пешковское, с Займо-Обрыв, ул Морская, 2Г 2Г"/>
  </r>
  <r>
    <x v="38"/>
    <s v="Пятерочка 16493"/>
    <s v="ПАО Сбербанк"/>
    <s v="Ростовская область, Аксайский м.р-н, г.п. Аксайское, г Аксай, ул Заводская, 22 22"/>
  </r>
  <r>
    <x v="12"/>
    <s v="Пятерочка 15537"/>
    <s v="ПАО Сбербанк"/>
    <s v="Ростовская область, г.о. город Донецк, г Донецк, ул Братьев Дорошевых, 16А 16А"/>
  </r>
  <r>
    <x v="0"/>
    <s v="Пятерочка 16260"/>
    <s v="ПАО Сбербанк"/>
    <s v="Ростовская область, г.о. город Ростов-на-Дону, г Ростов-на-Дону, ул Солидарности, 58/33 58/33"/>
  </r>
  <r>
    <x v="52"/>
    <s v="Пятерочка 14889"/>
    <s v="ПАО Сбербанк"/>
    <s v="Ростовская область, Чертковский м.р-н, с.п. Чертковское, п Чертково, пер Стахановский, 22"/>
  </r>
  <r>
    <x v="2"/>
    <s v="Пятерочка 14669"/>
    <s v="ПАО Сбербанк"/>
    <s v="Ростовская область, г.о. город Таганрог, г Таганрог, ул Петровская, 31"/>
  </r>
  <r>
    <x v="24"/>
    <s v="Пятерочка 14748"/>
    <s v="ПАО Сбербанк"/>
    <s v="Ростовская область, Сальский м.р-н, г.п. Сальское, г Сальск, ул Невского, 2"/>
  </r>
  <r>
    <x v="31"/>
    <s v="Пятерочка 16280"/>
    <s v="ПАО Сбербанк"/>
    <s v="Ростовская область, Шолоховский м.р-н, с.п. Базковское, ст-ца Базковская, ул Почтовая, 45Г 45Г"/>
  </r>
  <r>
    <x v="0"/>
    <s v="Перекресток Белый ангел"/>
    <s v="ПАО Сбербанк"/>
    <s v="Ростовская область, г.о. город Ростов-на-Дону, г Ростов-на-Дону, ул Береговая, 6"/>
  </r>
  <r>
    <x v="17"/>
    <s v="Пятерочка 14995"/>
    <s v="ПАО Сбербанк"/>
    <s v="Ростовская область, г.о. город Зверево, г Зверево, ул Советская, 89"/>
  </r>
  <r>
    <x v="11"/>
    <s v="Пятерочка 16886"/>
    <s v="ПАО Сбербанк"/>
    <s v="Ростовская область, г.о. город Каменск-Шахтинский, г Каменск-Шахтинский, ул Монтажников, 48"/>
  </r>
  <r>
    <x v="0"/>
    <s v="Пятерочка 17119"/>
    <s v="ПАО Сбербанк"/>
    <s v="Ростовская область, г.о. город Ростов-на-Дону, г Ростов-на-Дону, пер Доломановский, 124, 1"/>
  </r>
  <r>
    <x v="3"/>
    <s v="Пятерочка 17183"/>
    <s v="ПАО Сбербанк"/>
    <s v="Ростовская область, Константиновский м.р-н, г.п. Константиновское, г Константиновск, ул Ермака, 16А 16А"/>
  </r>
  <r>
    <x v="8"/>
    <s v="Пятерочка 17078"/>
    <s v="ПАО Сбербанк"/>
    <s v="Ростовская область, г.о. город Шахты, г Шахты, ул Маяковского, 222А"/>
  </r>
  <r>
    <x v="2"/>
    <s v="Пятерочка 13634"/>
    <s v="ПАО Сбербанк"/>
    <s v="Ростовская область, г.о. город Таганрог, г Таганрог, ул Вишневая, 56/1 56/1"/>
  </r>
  <r>
    <x v="0"/>
    <s v="Пятерочка 17186"/>
    <s v="ПАО Сбербанк"/>
    <s v="Ростовская область, г.о. город Ростов-на-Дону, г Ростов-на-Дону, б-р Комарова, 13"/>
  </r>
  <r>
    <x v="33"/>
    <s v="Пятерочка 10023"/>
    <s v="ПАО Сбербанк"/>
    <s v="Ростовская область, Октябрьский м.р-н, с.п. Персиановское, п Персиановский, ул Школьная, 7К 7К"/>
  </r>
  <r>
    <x v="2"/>
    <s v="Пятерочка 17426"/>
    <s v="ПАО Сбербанк"/>
    <s v="Ростовская область, г.о. город Таганрог, г Таганрог, ул Котлостроительная, 31"/>
  </r>
  <r>
    <x v="8"/>
    <s v="Пятерочка 14907"/>
    <s v="ПАО Сбербанк"/>
    <s v="Ростовская область, г.о. город Шахты, г Шахты, пер Азина, 15а"/>
  </r>
  <r>
    <x v="13"/>
    <s v="Продукты"/>
    <s v="ПАО Сбербанк"/>
    <s v="Ростовская область, Зимовниковский м.р-н, с.п. Верхнесеребряковское, сл Верхнесеребряковка, ул Москового, 12б"/>
  </r>
  <r>
    <x v="38"/>
    <s v="Пятерочка 7991"/>
    <s v="ПАО Сбербанк"/>
    <s v="Ростовская область, Аксайский м.р-н, с.п. Рассветовское, п Рассвет, ул Институтская, 1/11"/>
  </r>
  <r>
    <x v="0"/>
    <s v="Пятерочка 1447"/>
    <s v="ПАО Сбербанк"/>
    <s v="Ростовская область, г.о. город Ростов-на-Дону, г Ростов-на-Дону, ул Миронова, 6"/>
  </r>
  <r>
    <x v="8"/>
    <s v="Пятерочка 15148"/>
    <s v="ПАО Сбербанк"/>
    <s v="Ростовская область, г.о. город Шахты, г Шахты, ул Горняцкая, 1"/>
  </r>
  <r>
    <x v="0"/>
    <s v="Пятерочка 15156"/>
    <s v="ПАО Сбербанк"/>
    <s v="Ростовская область, г.о. город Ростов-на-Дону, г Ростов-на-Дону, ул Кумженская, 37Д"/>
  </r>
  <r>
    <x v="0"/>
    <s v="Пятерочка 15866"/>
    <s v="ПАО Сбербанк"/>
    <s v="Ростовская область, г.о. город Ростов-на-Дону, г Ростов-на-Дону, ул Мичуринская, 124"/>
  </r>
  <r>
    <x v="20"/>
    <s v="Пятерочка 15277"/>
    <s v="ПАО Сбербанк"/>
    <s v="Ростовская область, Белокалитвинский м.р-н, г.п. Белокалитвинское, г Белая Калитва, ул Машиностроителей, 24"/>
  </r>
  <r>
    <x v="27"/>
    <s v="Пятерочка 16573"/>
    <s v="ПАО Сбербанк"/>
    <s v="Ростовская область, г.о. город Батайск, г Батайск, мкр Авиагородок, 46"/>
  </r>
  <r>
    <x v="41"/>
    <s v="Пятерочка 15474"/>
    <s v="ПАО Сбербанк"/>
    <s v="Ростовская область, Волгодонской м.р-н, с.п. Романовское, ст-ца Романовская, пер Союзный, 102"/>
  </r>
  <r>
    <x v="50"/>
    <s v="Пятерочка 16878"/>
    <s v="ПАО Сбербанк"/>
    <s v="Ростовская область, Тацинский м.р-н, с.п. Тацинское, ст-ца Тацинская, пер Чеховский, 21"/>
  </r>
  <r>
    <x v="22"/>
    <s v="Пятерочка 16669"/>
    <s v="ПАО Сбербанк"/>
    <s v="Ростовская область, г.о. город Азов, г Азов, ш Кагальницкое, 17"/>
  </r>
  <r>
    <x v="14"/>
    <s v="Пятерочка 16827"/>
    <s v="ПАО Сбербанк"/>
    <s v="Ростовская область, Неклиновский м.р-н, с.п. Покровское, с Покровское, ул Ленина, 394"/>
  </r>
  <r>
    <x v="22"/>
    <s v="Пятерочка 15583"/>
    <s v="ПАО Сбербанк"/>
    <s v="Ростовская область, г.о. город Азов, г Азов, пер О.Кошевого, 55"/>
  </r>
  <r>
    <x v="52"/>
    <s v="Пятерочка 17341"/>
    <s v="ПАО Сбербанк"/>
    <s v="Ростовская область, Чертковский м.р-н, с.п. Маньковское, с Маньково-Калитвенское, пер Почтовый, 57 угол Кирова, 39"/>
  </r>
  <r>
    <x v="0"/>
    <s v="Пятерочка 15399"/>
    <s v="ПАО Сбербанк"/>
    <s v="Ростовская область, г.о. город Ростов-на-Дону, г Ростов-на-Дону, пр-кт Ленина, д. 158,"/>
  </r>
  <r>
    <x v="2"/>
    <s v="Пятерочка 17819"/>
    <s v="ПАО Сбербанк"/>
    <s v="Ростовская область, г.о. город Таганрог, г Таганрог, пер Каркасный, 13"/>
  </r>
  <r>
    <x v="27"/>
    <s v="ПЯТЕРОЧКА"/>
    <s v="ПАО Сбербанк"/>
    <s v="Ростовская область, г.о. город Батайск, г Батайск, ул Ленина, 5 А 5А"/>
  </r>
  <r>
    <x v="40"/>
    <s v="Пятерочка 16630"/>
    <s v="ПАО Сбербанк"/>
    <s v="Ростовская область, Миллеровский м.р-н, с.п. Волошинское, сл Волошино, ул Советская, 33А"/>
  </r>
  <r>
    <x v="14"/>
    <s v="МАЯК"/>
    <s v="ПАО Сбербанк"/>
    <s v="Ростовская область, Неклиновский м.р-н, с.п. Носовское, с Ивановка, ул Мира, 50"/>
  </r>
  <r>
    <x v="14"/>
    <s v="ЧАЙКА"/>
    <s v="ПАО Сбербанк"/>
    <s v="Ростовская область, Неклиновский м.р-н, с.п. Носовское, с Носово, ул Мира, б/н, 30"/>
  </r>
  <r>
    <x v="14"/>
    <s v="ФАКТОРИЯ"/>
    <s v="ПАО Сбербанк"/>
    <s v="Ростовская область, Неклиновский м.р-н, с.п. Васильево-Ханжоновское, с Васильево-Ханжоновка, пер Галухина, 2 Владение 2 Б"/>
  </r>
  <r>
    <x v="14"/>
    <s v="БРИЗ"/>
    <s v="ПАО Сбербанк"/>
    <s v="Ростовская область, Неклиновский м.р-н, с.п. Федоровское, с Ефремовка, ул Советская, 16"/>
  </r>
  <r>
    <x v="20"/>
    <s v="Пятерочка 17973"/>
    <s v="ПАО Сбербанк"/>
    <s v="Ростовская область, Белокалитвинский м.р-н, г.п. Белокалитвинское, г Белая Калитва, ул Светлая, д. 6Г"/>
  </r>
  <r>
    <x v="40"/>
    <s v="Пятерочка 17932"/>
    <s v="ПАО Сбербанк"/>
    <s v="Ростовская область, Миллеровский м.р-н, г.п. Миллеровское, г Миллерово, ул Российская, 32"/>
  </r>
  <r>
    <x v="22"/>
    <s v="Пятерочка 16646"/>
    <s v="ПАО Сбербанк"/>
    <s v="Ростовская область, г.о. город Азов, г Азов, ул Победы, 34д"/>
  </r>
  <r>
    <x v="2"/>
    <s v="Пятерочка 18027"/>
    <s v="ПАО Сбербанк"/>
    <s v="Ростовская область, г.о. город Таганрог, г Таганрог, ул Лизы Чайкиной, 40"/>
  </r>
  <r>
    <x v="6"/>
    <s v="Пятерочка 15946"/>
    <s v="ПАО Сбербанк"/>
    <s v="Ростовская область, Красносулинский м.р-н, г.п. Красносулинское, г Красный Сулин, ул Сулинская, 11"/>
  </r>
  <r>
    <x v="8"/>
    <s v="Пятерочка 16666"/>
    <s v="ПАО Сбербанк"/>
    <s v="Ростовская область, г.о. город Шахты, г Шахты, ул Рабоче-Крестьянская, 42"/>
  </r>
  <r>
    <x v="0"/>
    <s v="VKUSVILL 2892_1"/>
    <s v="ПАО Сбербанк"/>
    <s v="Ростовская область, г.о. город Ростов-на-Дону, г Ростов-на-Дону, ул Большая Садовая, 67"/>
  </r>
  <r>
    <x v="0"/>
    <s v="VKUSVILL 2892_2"/>
    <s v="ПАО Сбербанк"/>
    <s v="Ростовская область, г.о. город Ростов-на-Дону, г Ростов-на-Дону, ул Большая Садовая, 67"/>
  </r>
  <r>
    <x v="0"/>
    <s v="Пятерочка 18223"/>
    <s v="ПАО Сбербанк"/>
    <s v="Ростовская область, г.о. город Ростов-на-Дону, г Ростов-на-Дону, ул Красноармейская, 33/79/14"/>
  </r>
  <r>
    <x v="38"/>
    <s v="Пятерочка 16179"/>
    <s v="ПАО Сбербанк"/>
    <s v="Ростовская область, Аксайский м.р-н, с.п. Ленинское, х Ленина, ул Рабочая, 39"/>
  </r>
  <r>
    <x v="2"/>
    <s v="Пятерочка 16578"/>
    <s v="ПАО Сбербанк"/>
    <s v="Ростовская область, г.о. город Таганрог, г Таганрог, ул Лизы Чайкиной, 49-Б"/>
  </r>
  <r>
    <x v="20"/>
    <s v="Пятерочка 15284"/>
    <s v="ПАО Сбербанк"/>
    <s v="Ростовская область, Белокалитвинский м.р-н, г.п. Белокалитвинское, г Белая Калитва, ул Л.Толстого, д. 1А"/>
  </r>
  <r>
    <x v="8"/>
    <s v="Пятерочка 17685"/>
    <s v="ПАО Сбербанк"/>
    <s v="Ростовская область, г.о. город Шахты, г Шахты, ул Ленина, 129"/>
  </r>
  <r>
    <x v="0"/>
    <s v="Пятерочка 18330"/>
    <s v="ПАО Сбербанк"/>
    <s v="Ростовская область, г.о. город Ростов-на-Дону, г Ростов-на-Дону, ул Таганрогская, 31"/>
  </r>
  <r>
    <x v="22"/>
    <s v="Пятерочка 15911"/>
    <s v="ПАО Сбербанк"/>
    <s v="Ростовская область, г.о. город Азов, г Азов, ул Макаровского, 66"/>
  </r>
  <r>
    <x v="33"/>
    <s v="АЗС N1"/>
    <s v="ПАО Сбербанк"/>
    <s v="Ростовская область, Октябрьский м.р-н, с.п. Артемовское, п Новокадамово, Шахты-Киреевка 1 км"/>
  </r>
  <r>
    <x v="33"/>
    <s v="АЗС ООО Структура"/>
    <s v="ПАО Сбербанк"/>
    <s v="Ростовская область, Октябрьский м.р-н, с.п. Артемовское, п Новокадамово, ул Шоссейная, 16"/>
  </r>
  <r>
    <x v="35"/>
    <s v="АЗС Petrol"/>
    <s v="ПАО Сбербанк"/>
    <s v="Ростовская область, Пролетарский м.р-н, с.п. Уютненское, х Уютный, 82 км ад Песчанокопское-Сальск-Зимовники-Котельниково"/>
  </r>
  <r>
    <x v="53"/>
    <s v="Пятерочка 16591"/>
    <s v="ПАО Сбербанк"/>
    <s v="Ростовская область, Дубовский м.р-н, с.п. Дубовское, с Дубовское, ул Ленина, 102"/>
  </r>
  <r>
    <x v="24"/>
    <s v="Пятерочка 16588"/>
    <s v="ПАО Сбербанк"/>
    <s v="Ростовская область, Сальский м.р-н, с.п. Буденновское, п Конезавод имени Буденного, ул Восточная, 58а"/>
  </r>
  <r>
    <x v="0"/>
    <s v="Пятерочка 16835"/>
    <s v="ПАО Сбербанк"/>
    <s v="Ростовская область, г.о. город Ростов-на-Дону, г Ростов-на-Дону, ул Казахская, 5"/>
  </r>
  <r>
    <x v="8"/>
    <s v="Пятерочка 18271"/>
    <s v="ПАО Сбербанк"/>
    <s v="Ростовская область, г.о. город Шахты, г Шахты, ул Таловская, 22"/>
  </r>
  <r>
    <x v="38"/>
    <s v="Продукты"/>
    <s v="ПАО Сбербанк"/>
    <s v="Ростовская область, Аксайский м.р-н, с.п. Истоминское, х Истомино, ул Истомина, 63 А"/>
  </r>
  <r>
    <x v="38"/>
    <s v="Продукты"/>
    <s v="ПАО Сбербанк"/>
    <s v="Ростовская область, Аксайский м.р-н, с.п. Истоминское, х Островского, ул Кирова, 79"/>
  </r>
  <r>
    <x v="31"/>
    <s v="АЗС"/>
    <s v="ПАО Сбербанк"/>
    <s v="Ростовская область, Шолоховский м.р-н, с.п. Базковское, х Белогорский, ул Молодежная, 1 б/н"/>
  </r>
  <r>
    <x v="0"/>
    <s v="Пятерочка 16405"/>
    <s v="ПАО Сбербанк"/>
    <s v="Ростовская область, г.о. город Ростов-на-Дону, г Ростов-на-Дону, ул Республиканская, 153"/>
  </r>
  <r>
    <x v="5"/>
    <s v="Пятерочка 17555"/>
    <s v="ПАО Сбербанк"/>
    <s v="Ростовская область, Мясниковский м.р-н, с.п. Краснокрымское, х Ленинаван, ул Садовая, 30а"/>
  </r>
  <r>
    <x v="38"/>
    <s v="Пятерочка 17351"/>
    <s v="ПАО Сбербанк"/>
    <s v="Ростовская область, Аксайский м.р-н, г.п. Аксайское, г Аксай, ул Жданова, д. 22"/>
  </r>
  <r>
    <x v="38"/>
    <s v="Пятерочка 17689"/>
    <s v="ПАО Сбербанк"/>
    <s v="Ростовская область, Аксайский м.р-н, г.п. Аксайское, г Аксай, ул Садовая, 22"/>
  </r>
  <r>
    <x v="0"/>
    <s v="Пятерочка 14689"/>
    <s v="ПАО Сбербанк"/>
    <s v="Ростовская область, г.о. город Ростов-на-Дону, г Ростов-на-Дону, ул Мадояна, 46/10"/>
  </r>
  <r>
    <x v="8"/>
    <s v="Пятерочка 16957"/>
    <s v="ПАО Сбербанк"/>
    <s v="Ростовская область, г.о. город Шахты, г Шахты, пер Кислородный, д. 10Г"/>
  </r>
  <r>
    <x v="0"/>
    <s v="Пятерочка 17688"/>
    <s v="ПАО Сбербанк"/>
    <s v="Ростовская область, г.о. город Ростов-на-Дону, г Ростов-на-Дону, ул Портовая, 479/48"/>
  </r>
  <r>
    <x v="8"/>
    <s v="Пятерочка 17801"/>
    <s v="ПАО Сбербанк"/>
    <s v="Ростовская область, г.о. город Шахты, г Шахты, ул Текстильная, д. 4Г"/>
  </r>
  <r>
    <x v="0"/>
    <s v="VKUSVILL 3165_1"/>
    <s v="ПАО Сбербанк"/>
    <s v="Ростовская область, г.о. город Ростов-на-Дону, г Ростов-на-Дону, ул Большая Садовая, 34Б/41А"/>
  </r>
  <r>
    <x v="0"/>
    <s v="VKUSVILL 3165_2"/>
    <s v="ПАО Сбербанк"/>
    <s v="Ростовская область, г.о. город Ростов-на-Дону, г Ростов-на-Дону, ул Большая Садовая, 34Б/41А"/>
  </r>
  <r>
    <x v="29"/>
    <s v="АЗС КАЗАНКА"/>
    <s v="ПАО Сбербанк"/>
    <s v="Ростовская область, Верхнедонской м.р-н, с.п. Казанское, ст-ца Казанская, ул Производственная, дом 2а"/>
  </r>
  <r>
    <x v="0"/>
    <s v="Пятерочка 17177"/>
    <s v="ПАО Сбербанк"/>
    <s v="Ростовская область, г.о. город Ростов-на-Дону, г Ростов-на-Дону, ул 50-летия Ростсельмаша, 1/52"/>
  </r>
  <r>
    <x v="0"/>
    <s v="Пятерочка 17185"/>
    <s v="ПАО Сбербанк"/>
    <s v="Ростовская область, г.о. город Ростов-на-Дону, г Ростов-на-Дону, ул Герасименко, 17, 3"/>
  </r>
  <r>
    <x v="8"/>
    <s v="Пятерочка 17251"/>
    <s v="ПАО Сбербанк"/>
    <s v="Ростовская область, г.о. город Шахты, г Шахты, ул Врубовая, д. 17А"/>
  </r>
  <r>
    <x v="2"/>
    <s v="Пятерочка 18665"/>
    <s v="ПАО Сбербанк"/>
    <s v="Ростовская область, г.о. город Таганрог, г Таганрог, ул Чехова, 57"/>
  </r>
  <r>
    <x v="40"/>
    <s v="Пятерочка 17978"/>
    <s v="ПАО Сбербанк"/>
    <s v="Ростовская область, Миллеровский м.р-н, г.п. Миллеровское, г Миллерово, ул 50 лет ВЛКСМ, д. 17Б/23А"/>
  </r>
  <r>
    <x v="27"/>
    <s v="Пятерочка 18211"/>
    <s v="ПАО Сбербанк"/>
    <s v="Ростовская область, г.о. город Батайск, г Батайск, ул Ленина, 103"/>
  </r>
  <r>
    <x v="6"/>
    <s v="Пятерочка 13079"/>
    <s v="ПАО Сбербанк"/>
    <s v="Ростовская область, Красносулинский м.р-н, г.п. Красносулинское, г Красный Сулин, ул Павлова, 75"/>
  </r>
  <r>
    <x v="0"/>
    <s v="Пятерочка 17914"/>
    <s v="ПАО Сбербанк"/>
    <s v="Ростовская область, г.о. город Ростов-на-Дону, г Ростов-на-Дону, ул Мадояна, 33/75"/>
  </r>
  <r>
    <x v="31"/>
    <s v="Пятерочка 17432"/>
    <s v="ПАО Сбербанк"/>
    <s v="Ростовская область, Шолоховский м.р-н, с.п. Вешенское, ст-ца Вешенская, пер Розы Люксембург, 10"/>
  </r>
  <r>
    <x v="11"/>
    <s v="Пятерочка 12224"/>
    <s v="ПАО Сбербанк"/>
    <s v="Ростовская область, г.о. город Каменск-Шахтинский, г Каменск-Шахтинский, пер Придорожный, 35В"/>
  </r>
  <r>
    <x v="24"/>
    <s v="Пятерочка 17862"/>
    <s v="ПАО Сбербанк"/>
    <s v="Ростовская область, Сальский м.р-н, г.п. Сальское, г Сальск, ул Кузнечная, 304"/>
  </r>
  <r>
    <x v="24"/>
    <s v="Пятерочка 17137"/>
    <s v="ПАО Сбербанк"/>
    <s v="Ростовская область, Сальский м.р-н, г.п. Сальское, г Сальск, ул Кошевого, 2А"/>
  </r>
  <r>
    <x v="0"/>
    <s v="VKUSVILL_KCO 3376_1"/>
    <s v="ПАО Сбербанк"/>
    <s v="Ростовская область, г.о. город Ростов-на-Дону, г Ростов-на-Дону, ул Большая Садовая, 83/48"/>
  </r>
  <r>
    <x v="0"/>
    <s v="VKUSVILL 3376_1"/>
    <s v="ПАО Сбербанк"/>
    <s v="Ростовская область, г.о. город Ростов-на-Дону, г Ростов-на-Дону, ул Большая Садовая, 83/48"/>
  </r>
  <r>
    <x v="7"/>
    <s v="Пятерочка 18550"/>
    <s v="ПАО Сбербанк"/>
    <s v="Ростовская область, г.о. город Новочеркасск, г Новочеркасск, ул Клещева, д. 70б"/>
  </r>
  <r>
    <x v="0"/>
    <s v="Пятерочка 18742"/>
    <s v="ПАО Сбербанк"/>
    <s v="Ростовская область, г.о. город Ростов-на-Дону, г Ростов-на-Дону, пер Доломановский, 55а"/>
  </r>
  <r>
    <x v="2"/>
    <s v="Пятерочка 18864"/>
    <s v="ПАО Сбербанк"/>
    <s v="Ростовская область, г.о. город Таганрог, г Таганрог, ул Щаденко, 49"/>
  </r>
  <r>
    <x v="27"/>
    <s v="Пятерочка 18967"/>
    <s v="ПАО Сбербанк"/>
    <s v="Ростовская область, г.о. город Батайск, г Батайск, ул 1-й Пятилетки, 8В"/>
  </r>
  <r>
    <x v="8"/>
    <s v="Пятерочка 17724"/>
    <s v="ПАО Сбербанк"/>
    <s v="Ростовская область, г.о. город Шахты, г Шахты, пр-кт Победа Революции, 174б"/>
  </r>
  <r>
    <x v="2"/>
    <s v="Пятерочка 18863"/>
    <s v="ПАО Сбербанк"/>
    <s v="Ростовская область, г.о. город Таганрог, г Таганрог, ул Николаевское Шоссе, 14-В"/>
  </r>
  <r>
    <x v="7"/>
    <s v="Пятерочка 17077"/>
    <s v="ПАО Сбербанк"/>
    <s v="Ростовская область, г.о. город Новочеркасск, г Новочеркасск, ул Гвардейская, 5"/>
  </r>
  <r>
    <x v="5"/>
    <s v="Пятерочка 17864"/>
    <s v="ПАО Сбербанк"/>
    <s v="Ростовская область, Мясниковский м.р-н, с.п. Недвиговское, х Недвиговка, ул Ченцова, 31"/>
  </r>
  <r>
    <x v="29"/>
    <s v="Пятерочка 16826"/>
    <s v="ПАО Сбербанк"/>
    <s v="Ростовская область, Верхнедонской м.р-н, с.п. Казанское, ст-ца Казанская, ул Тимирязева, 36А"/>
  </r>
  <r>
    <x v="0"/>
    <s v="ПЯТЕРОЧКА"/>
    <s v="ПАО Сбербанк"/>
    <s v="Ростовская область, г.о. город Ростов-на-Дону, г Ростов-на-Дону, ул Текучева, 141а"/>
  </r>
  <r>
    <x v="0"/>
    <s v="Пятерочка 1440"/>
    <s v="ПАО Сбербанк"/>
    <s v="Ростовская область, г.о. город Ростов-на-Дону, г Ростов-на-Дону, ул Вятская, 51"/>
  </r>
  <r>
    <x v="0"/>
    <s v="ПЯТЕРОЧКА"/>
    <s v="ПАО Сбербанк"/>
    <s v="Ростовская область, г.о. город Ростов-на-Дону, г Ростов-на-Дону, пр-кт Коммунистический, 46/2"/>
  </r>
  <r>
    <x v="0"/>
    <s v="ПЯТЕРОЧКА"/>
    <s v="ПАО Сбербанк"/>
    <s v="Ростовская область, г.о. город Ростов-на-Дону, г Ростов-на-Дону, пр-кт Стачки, 208"/>
  </r>
  <r>
    <x v="0"/>
    <s v="ПЯТЕРОЧКА"/>
    <s v="ПАО Сбербанк"/>
    <s v="Ростовская область, г.о. город Ростов-на-Дону, г Ростов-на-Дону, ул Вятская, 63в"/>
  </r>
  <r>
    <x v="31"/>
    <s v="EVO_АЗС"/>
    <s v="ПАО Сбербанк"/>
    <s v="Ростовская область, Шолоховский м.р-н, с.п. Вешенское, х Пигаревский, ул Победы, 2А"/>
  </r>
  <r>
    <x v="2"/>
    <s v="ПЯТЕРОЧКА"/>
    <s v="ПАО Сбербанк"/>
    <s v="Ростовская область, г.о. город Таганрог, г Таганрог, пер Смирновский, 139"/>
  </r>
  <r>
    <x v="2"/>
    <s v="ПЯТЕРОЧКА"/>
    <s v="ПАО Сбербанк"/>
    <s v="Ростовская область, г.о. город Таганрог, г Таганрог, пер 1-й Крепостной, 34"/>
  </r>
  <r>
    <x v="45"/>
    <s v="ПЯТЕРОЧКА"/>
    <s v="ПАО Сбербанк"/>
    <s v="Ростовская область, Веселовский м.р-н, с.п. Веселовское, п Веселый, ул Октябрьская, 91"/>
  </r>
  <r>
    <x v="0"/>
    <s v="ПЯТЕРОЧКА"/>
    <s v="ПАО Сбербанк"/>
    <s v="Ростовская область, г.о. город Ростов-на-Дону, г Ростов-на-Дону, ул Мечникова, 81/3"/>
  </r>
  <r>
    <x v="0"/>
    <s v="ПЯТЕРОЧКА"/>
    <s v="ПАО Сбербанк"/>
    <s v="Ростовская область, г.о. город Ростов-на-Дону, г Ростов-на-Дону, пр-кт 40-летия Победы, 308"/>
  </r>
  <r>
    <x v="0"/>
    <s v="ПЯТЕРОЧКА"/>
    <s v="ПАО Сбербанк"/>
    <s v="Ростовская область, г.о. город Ростов-на-Дону, г Ростов-на-Дону, ул Немировича-Данченко, 78/4"/>
  </r>
  <r>
    <x v="44"/>
    <s v="Пятерочка 16604"/>
    <s v="ПАО Сбербанк"/>
    <s v="Ростовская область, Орловский м.р-н, с.п. Орловское, п Орловский, ул Северная, 2А"/>
  </r>
  <r>
    <x v="33"/>
    <s v="Пятерочка 16523"/>
    <s v="ПАО Сбербанк"/>
    <s v="Ростовская область, Октябрьский м.р-н, с.п. Бессергеневское, ст-ца Заплавская, ул Шоссейная, д. 42-Б"/>
  </r>
  <r>
    <x v="0"/>
    <s v="ПЯТЕРОЧКА"/>
    <s v="ПАО Сбербанк"/>
    <s v="Ростовская область, г.о. город Ростов-на-Дону, г Ростов-на-Дону, ул Беляева, 24/2"/>
  </r>
  <r>
    <x v="23"/>
    <s v="Пятерочка 19089"/>
    <s v="ПАО Сбербанк"/>
    <s v="Ростовская область, г.о. город Волгодонск, г Волгодонск, ул Степная, 157а"/>
  </r>
  <r>
    <x v="23"/>
    <s v="Пятерочка 19088"/>
    <s v="ПАО Сбербанк"/>
    <s v="Ростовская область, г.о. город Волгодонск, г Волгодонск, ул Маршала Кошевого, 21в"/>
  </r>
  <r>
    <x v="10"/>
    <s v="Пятерочка 16491"/>
    <s v="ПАО Сбербанк"/>
    <s v="Ростовская область, Азовский м.р-н, с.п. Самарское, с Самарское, ул Переездная, 27"/>
  </r>
  <r>
    <x v="23"/>
    <s v="Пятерочка 19090"/>
    <s v="ПАО Сбербанк"/>
    <s v="Ростовская область, г.о. город Волгодонск, г Волгодонск, ул Степная, 171"/>
  </r>
  <r>
    <x v="0"/>
    <s v="ПЯТЕРОЧКА"/>
    <s v="ПАО Сбербанк"/>
    <s v="Ростовская область, г.о. город Ростов-на-Дону, г Ростов-на-Дону, ул Таганрогская, 106"/>
  </r>
  <r>
    <x v="0"/>
    <s v="ПЯТЕРОЧКА"/>
    <s v="ПАО Сбербанк"/>
    <s v="Ростовская область, г.о. город Ростов-на-Дону, г Ростов-на-Дону, ул Зорге, 29"/>
  </r>
  <r>
    <x v="0"/>
    <s v="ПЯТЕРОЧКА"/>
    <s v="ПАО Сбербанк"/>
    <s v="Ростовская область, г.о. город Ростов-на-Дону, г Ростов-на-Дону, ул Ларина, 15/2"/>
  </r>
  <r>
    <x v="0"/>
    <s v="ПЯТЕРОЧКА"/>
    <s v="ПАО Сбербанк"/>
    <s v="Ростовская область, г.о. город Ростов-на-Дону, г Ростов-на-Дону, ул Оганова, 10"/>
  </r>
  <r>
    <x v="0"/>
    <s v="ПЯТЕРОЧКА"/>
    <s v="ПАО Сбербанк"/>
    <s v="Ростовская область, г.о. город Ростов-на-Дону, г Ростов-на-Дону, ул Добровольского, 32"/>
  </r>
  <r>
    <x v="0"/>
    <s v="ПЯТЕРОЧКА 1274"/>
    <s v="ПАО Сбербанк"/>
    <s v="Ростовская область, г.о. город Ростов-на-Дону, г Ростов-на-Дону, ул Турмалиновская, 62"/>
  </r>
  <r>
    <x v="33"/>
    <s v="ПЯТЕРОЧКА 734"/>
    <s v="ПАО Сбербанк"/>
    <s v="Ростовская область, Октябрьский м.р-н, г.п. Каменоломненское, рп Каменоломни, ул Комсомольская, 55"/>
  </r>
  <r>
    <x v="7"/>
    <s v="ПЯТЕРОЧКА 747"/>
    <s v="ПАО Сбербанк"/>
    <s v="Ростовская область, г.о. город Новочеркасск, г Новочеркасск, ул Крылова, 13"/>
  </r>
  <r>
    <x v="8"/>
    <s v="ПЯТЕРОЧКА 736"/>
    <s v="ПАО Сбербанк"/>
    <s v="Ростовская область, г.о. город Шахты, г Шахты, ул Советская, 239"/>
  </r>
  <r>
    <x v="5"/>
    <s v="ПЯТЕРОЧКА"/>
    <s v="ПАО Сбербанк"/>
    <s v="Ростовская область, Мясниковский м.р-н, с.п. Чалтырское, с Чалтырь, ул 6-я Линия, 21"/>
  </r>
  <r>
    <x v="14"/>
    <s v="Флагман0"/>
    <s v="ПАО Сбербанк"/>
    <s v="Ростовская область, Неклиновский м.р-н, с.п. Федоровское, с Федоровка, ул Ленина, 28"/>
  </r>
  <r>
    <x v="2"/>
    <s v="ПЯТЕРОЧКА"/>
    <s v="ПАО Сбербанк"/>
    <s v="Ростовская область, г.о. город Таганрог, г Таганрог, ул Дзержинского, 163"/>
  </r>
  <r>
    <x v="2"/>
    <s v="ПЯТЕРОЧКА"/>
    <s v="ПАО Сбербанк"/>
    <s v="Ростовская область, г.о. город Таганрог, г Таганрог, ул Лизы Чайкиной, 64"/>
  </r>
  <r>
    <x v="2"/>
    <s v="ПЯТЕРОЧКА"/>
    <s v="ПАО Сбербанк"/>
    <s v="Ростовская область, г.о. город Таганрог, г Таганрог, пер Гоголевский, 10"/>
  </r>
  <r>
    <x v="22"/>
    <s v="ПЯТЕРОЧКА"/>
    <s v="ПАО Сбербанк"/>
    <s v="Ростовская область, г.о. город Азов, г Азов, ул Мира, 20"/>
  </r>
  <r>
    <x v="2"/>
    <s v="ПЯТЕРОЧКА"/>
    <s v="ПАО Сбербанк"/>
    <s v="Ростовская область, г.о. город Таганрог, г Таганрог, ул Чехова, 322"/>
  </r>
  <r>
    <x v="2"/>
    <s v="Пятерочка 19085"/>
    <s v="ПАО Сбербанк"/>
    <s v="Ростовская область, г.о. город Таганрог, г Таганрог, ул Дзержинского, 165, 7"/>
  </r>
  <r>
    <x v="2"/>
    <s v="ПЯТЕРОЧКА"/>
    <s v="ПАО Сбербанк"/>
    <s v="Ростовская область, г.о. город Таганрог, г Таганрог, ул Цветная, 41"/>
  </r>
  <r>
    <x v="2"/>
    <s v="ПЯТЕРОЧКА"/>
    <s v="ПАО Сбербанк"/>
    <s v="Ростовская область, г.о. город Таганрог, г Таганрог, пер 7-й Новый, 79"/>
  </r>
  <r>
    <x v="2"/>
    <s v="ПЯТЕРОЧКА"/>
    <s v="ПАО Сбербанк"/>
    <s v="Ростовская область, г.о. город Таганрог, г Таганрог, ул Вишневая, 19"/>
  </r>
  <r>
    <x v="19"/>
    <s v="ПЯТЕРОЧКА"/>
    <s v="ПАО Сбербанк"/>
    <s v="Ростовская область, Усть-Донецкий м.р-н, г.п. Усть-Донецкое, рп Усть-Донецкий, ул Лесная, 41"/>
  </r>
  <r>
    <x v="23"/>
    <s v="Пятерочка 19087"/>
    <s v="ПАО Сбербанк"/>
    <s v="Ростовская область, г.о. город Волгодонск, г Волгодонск, б-р Великой Победы, 13б"/>
  </r>
  <r>
    <x v="8"/>
    <s v="Пятерочка 17583"/>
    <s v="ПАО Сбербанк"/>
    <s v="Ростовская область, г.о. город Шахты, г Шахты, ул Свободная, д. 41-в"/>
  </r>
  <r>
    <x v="50"/>
    <s v="EVO_Продукты 1"/>
    <s v="ПАО Сбербанк"/>
    <s v="Ростовская область, Тацинский м.р-н, с.п. Скосырское, х Крюков, ул Ленина, 31А"/>
  </r>
  <r>
    <x v="7"/>
    <s v="Перекресток Магнитный"/>
    <s v="ПАО Сбербанк"/>
    <s v="Ростовская область, г.о. город Новочеркасск, г Новочеркасск, пер Магнитный, д. 1 лит. А"/>
  </r>
  <r>
    <x v="23"/>
    <s v="Пятерочка 19179"/>
    <s v="ПАО Сбербанк"/>
    <s v="Ростовская область, г.о. город Волгодонск, г Волгодонск, ул Ленина, 8"/>
  </r>
  <r>
    <x v="23"/>
    <s v="Пятерочка 19180"/>
    <s v="ПАО Сбербанк"/>
    <s v="Ростовская область, г.о. город Волгодонск, г Волгодонск, ул Черникова, 17"/>
  </r>
  <r>
    <x v="0"/>
    <s v="Пятерочка 16958"/>
    <s v="ПАО Сбербанк"/>
    <s v="Ростовская область, г.о. город Ростов-на-Дону, г Ростов-на-Дону, ул Писемского, 38"/>
  </r>
  <r>
    <x v="2"/>
    <s v="ПЯТЕРОЧКА"/>
    <s v="ПАО Сбербанк"/>
    <s v="Ростовская область, г.о. город Таганрог, г Таганрог, ул Театральная, 19"/>
  </r>
  <r>
    <x v="2"/>
    <s v="ПЯТЕРОЧКА"/>
    <s v="ПАО Сбербанк"/>
    <s v="Ростовская область, г.о. город Таганрог, г Таганрог, ул Сергея Лазо, 7-1"/>
  </r>
  <r>
    <x v="2"/>
    <s v="ПЯТЕРОЧКА"/>
    <s v="ПАО Сбербанк"/>
    <s v="Ростовская область, г.о. город Таганрог, г Таганрог, ул Сергея Шило, 188"/>
  </r>
  <r>
    <x v="42"/>
    <s v="ПЯТЕРОЧКА"/>
    <s v="ПАО Сбербанк"/>
    <s v="Ростовская область, Багаевский м.р-н, с.п. Багаевское, ст-ца Багаевская, ул Подройкина, 15"/>
  </r>
  <r>
    <x v="23"/>
    <s v="Пятерочка 19231"/>
    <s v="ПАО Сбербанк"/>
    <s v="Ростовская область, г.о. город Волгодонск, г Волгодонск, ул Железнодорожная, 34"/>
  </r>
  <r>
    <x v="8"/>
    <s v="ПЯТЕРОЧКА"/>
    <s v="ПАО Сбербанк"/>
    <s v="Ростовская область, г.о. город Шахты, г Шахты, ул Ворошилова, 9"/>
  </r>
  <r>
    <x v="10"/>
    <s v="Пятерочка 18506"/>
    <s v="ПАО Сбербанк"/>
    <s v="Ростовская область, Азовский м.р-н, с.п. Красносадовское, п Красный Сад, ул Центральная, д. 1В"/>
  </r>
  <r>
    <x v="0"/>
    <s v="ПЯТЕРОЧКА"/>
    <s v="ПАО Сбербанк"/>
    <s v="Ростовская область, г.о. город Ростов-на-Дону, г Ростов-на-Дону, ул Чкалова, 56"/>
  </r>
  <r>
    <x v="23"/>
    <s v="Пятерочка 19178"/>
    <s v="ПАО Сбербанк"/>
    <s v="Ростовская область, г.о. город Волгодонск, г Волгодонск, ул Дружбы, д. 8Б"/>
  </r>
  <r>
    <x v="0"/>
    <s v="Пятерочка 19239"/>
    <s v="ПАО Сбербанк"/>
    <s v="Ростовская область, г.о. город Ростов-на-Дону, г Ростов-на-Дону, ул Филимоновская, 16а"/>
  </r>
  <r>
    <x v="2"/>
    <s v="Пятерочка 17820"/>
    <s v="ПАО Сбербанк"/>
    <s v="Ростовская область, г.о. город Таганрог, г Таганрог, ул Чучева, 42, 2"/>
  </r>
  <r>
    <x v="14"/>
    <s v="Пятерочка 18805"/>
    <s v="ПАО Сбербанк"/>
    <s v="Ростовская область, Неклиновский м.р-н, с.п. Самбекское, с Самбек, ул Кооперативная, д. 32"/>
  </r>
  <r>
    <x v="9"/>
    <s v="Пятерочка 19415"/>
    <s v="ПАО Сбербанк"/>
    <s v="Ростовская область, Зерноградский м.р-н, г.п. Зерноградское, г Зерноград, ул Березовая, 1А"/>
  </r>
  <r>
    <x v="10"/>
    <s v="EVO_Аптека"/>
    <s v="ПАО Сбербанк"/>
    <s v="Ростовская область, Азовский м.р-н, с.п. Самарское, с Самарское, пер Ленина, 97 дом 97"/>
  </r>
  <r>
    <x v="24"/>
    <s v="Пятерочка 17021"/>
    <s v="ПАО Сбербанк"/>
    <s v="Ростовская область, Сальский м.р-н, с.п. Новоегорлыкское, с Новый Егорлык, ул Советская, д. 4-о"/>
  </r>
  <r>
    <x v="38"/>
    <s v="Пятерочка 19509"/>
    <s v="ПАО Сбербанк"/>
    <s v="Ростовская область, Аксайский м.р-н, г.п. Аксайское, г Аксай, ул Карла Либкнехта, 112"/>
  </r>
  <r>
    <x v="0"/>
    <s v="Пятерочка 18303"/>
    <s v="ПАО Сбербанк"/>
    <s v="Ростовская область, г.о. город Ростов-на-Дону, г Ростов-на-Дону, ул Тельмана, 110, 2"/>
  </r>
  <r>
    <x v="0"/>
    <s v="Пятерочка 19369"/>
    <s v="ПАО Сбербанк"/>
    <s v="Ростовская область, г.о. город Ростов-на-Дону, г Ростов-на-Дону, ул Травяная, 1/22"/>
  </r>
  <r>
    <x v="11"/>
    <s v="ПЯТЕРОЧКА 2336"/>
    <s v="ПАО Сбербанк"/>
    <s v="Ростовская область, г.о. город Каменск-Шахтинский, г Каменск-Шахтинский, ул Московская, 23"/>
  </r>
  <r>
    <x v="35"/>
    <s v="ХОЗТОВАРЫ"/>
    <s v="ПАО Сбербанк"/>
    <s v="Ростовская область, Пролетарский м.р-н, с.п. Суховское, х Сухой, ул Мира, 30"/>
  </r>
  <r>
    <x v="23"/>
    <s v="Пятерочка 19349"/>
    <s v="ПАО Сбербанк"/>
    <s v="Ростовская область, г.о. город Волгодонск, г Волгодонск, ул 30 лет Победы, 10"/>
  </r>
  <r>
    <x v="0"/>
    <s v="Пятерочка 18067"/>
    <s v="ПАО Сбербанк"/>
    <s v="Ростовская область, г.о. город Ростов-на-Дону, г Ростов-на-Дону, ул Доватора, 59"/>
  </r>
  <r>
    <x v="23"/>
    <s v="Пятерочка 19750"/>
    <s v="ПАО Сбербанк"/>
    <s v="Ростовская область, г.о. город Волгодонск, г Волгодонск, пр-кт Строителей, 25"/>
  </r>
  <r>
    <x v="0"/>
    <s v="Пятерочка 17916"/>
    <s v="ПАО Сбербанк"/>
    <s v="Ростовская область, г.о. город Ростов-на-Дону, г Ростов-на-Дону, ул Белорусская, 143/38"/>
  </r>
  <r>
    <x v="41"/>
    <s v="Полетаев А.Ю."/>
    <s v="ПАО Сбербанк"/>
    <s v="Ростовская область, Волгодонской м.р-н, с.п. Рябичевское, х Ясырев, б/н"/>
  </r>
  <r>
    <x v="23"/>
    <s v="Пятерочка 18954"/>
    <s v="ПАО Сбербанк"/>
    <s v="Ростовская область, г.о. город Волгодонск, г Волгодонск, пр-кт Мира, 31а"/>
  </r>
  <r>
    <x v="0"/>
    <s v="Пятерочка 18762"/>
    <s v="ПАО Сбербанк"/>
    <s v="Ростовская область, г.о. город Ростов-на-Дону, г Ростов-на-Дону, ул Мечникова, д. 31/106"/>
  </r>
  <r>
    <x v="34"/>
    <s v="Пятерочка 18841"/>
    <s v="ПАО Сбербанк"/>
    <s v="Ростовская область, Морозовский м.р-н, г.п. Морозовское, г Морозовск, ул Подтелкова, 16"/>
  </r>
  <r>
    <x v="2"/>
    <s v="Пятерочка 19753"/>
    <s v="ПАО Сбербанк"/>
    <s v="Ростовская область, г.о. город Таганрог, г Таганрог, ул Александровская, 159"/>
  </r>
  <r>
    <x v="27"/>
    <s v="Пятерочка 19941"/>
    <s v="ПАО Сбербанк"/>
    <s v="Ростовская область, г.о. город Батайск, г Батайск, ул Луначарского, 121"/>
  </r>
  <r>
    <x v="0"/>
    <s v="Пятерочка 19887"/>
    <s v="ПАО Сбербанк"/>
    <s v="Ростовская область, г.о. город Ростов-на-Дону, г Ростов-на-Дону, ул Красноармейская, 66"/>
  </r>
  <r>
    <x v="10"/>
    <s v="Пятерочка 17524"/>
    <s v="ПАО Сбербанк"/>
    <s v="Ростовская область, Азовский м.р-н, с.п. Кулешовское, с Кулешовка, ул Ленина, 297"/>
  </r>
  <r>
    <x v="23"/>
    <s v="Пятерочка 20046"/>
    <s v="ПАО Сбербанк"/>
    <s v="Ростовская область, г.о. город Волгодонск, г Волгодонск, пр-кт Мира, 8"/>
  </r>
  <r>
    <x v="23"/>
    <s v="Пятерочка 20047"/>
    <s v="ПАО Сбербанк"/>
    <s v="Ростовская область, г.о. город Волгодонск, г Волгодонск, ул Гагарина, 4А"/>
  </r>
  <r>
    <x v="21"/>
    <s v="Пятерочка 18464"/>
    <s v="ПАО Сбербанк"/>
    <s v="Ростовская область, Егорлыкский м.р-н, с.п. Егорлыкское, ст-ца Егорлыкская, ул Ворошилова, 38"/>
  </r>
  <r>
    <x v="0"/>
    <s v="Пятерочка 19025"/>
    <s v="ПАО Сбербанк"/>
    <s v="Ростовская область, г.о. город Ростов-на-Дону, г Ростов-на-Дону, ул Портовая, 372б/27б"/>
  </r>
  <r>
    <x v="7"/>
    <s v="ПЯТЕРОЧКА 3447"/>
    <s v="ПАО Сбербанк"/>
    <s v="Ростовская область, г.о. город Новочеркасск, г Новочеркасск, ул Буденновская, 173"/>
  </r>
  <r>
    <x v="40"/>
    <s v="Пятерочка 19490"/>
    <s v="ПАО Сбербанк"/>
    <s v="Ростовская область, Миллеровский м.р-н, г.п. Миллеровское, г Миллерово, ул Романенко, 1"/>
  </r>
  <r>
    <x v="0"/>
    <s v="Пятерочка 17814"/>
    <s v="ПАО Сбербанк"/>
    <s v="Ростовская область, г.о. город Ростов-на-Дону, г Ростов-на-Дону, ул Российская, 33/24"/>
  </r>
  <r>
    <x v="0"/>
    <s v="Пятерочка 17921"/>
    <s v="ПАО Сбербанк"/>
    <s v="Ростовская область, г.о. город Ростов-на-Дону, г Ростов-на-Дону, ул Каскадная, 164"/>
  </r>
  <r>
    <x v="4"/>
    <s v="Пятерочка 19341"/>
    <s v="ПАО Сбербанк"/>
    <s v="Ростовская область, г.о. город Гуково, г Гуково, ул Крупской, 28"/>
  </r>
  <r>
    <x v="2"/>
    <s v="ПЯТЕРОЧКА"/>
    <s v="ПАО Сбербанк"/>
    <s v="Ростовская область, г.о. город Таганрог, г Таганрог, ул Инициативная, 66"/>
  </r>
  <r>
    <x v="40"/>
    <s v="Пятерочка 18345"/>
    <s v="ПАО Сбербанк"/>
    <s v="Ростовская область, Миллеровский м.р-н, г.п. Миллеровское, г Миллерово, ул Советская, 49"/>
  </r>
  <r>
    <x v="8"/>
    <s v="Пятерочка 20080"/>
    <s v="ПАО Сбербанк"/>
    <s v="Ростовская область, г.о. город Шахты, г Шахты, ул Энергетики, 6"/>
  </r>
  <r>
    <x v="38"/>
    <s v="Пятерочка 20275"/>
    <s v="ПАО Сбербанк"/>
    <s v="Ростовская область, Аксайский м.р-н, г.п. Аксайское, г Аксай, пр-кт Ленина, 5/1, 1"/>
  </r>
  <r>
    <x v="0"/>
    <s v="Пятерочка 18820"/>
    <s v="ПАО Сбербанк"/>
    <s v="Ростовская область, г.о. город Ростов-на-Дону, г Ростов-на-Дону, ул Гагринская, 20"/>
  </r>
  <r>
    <x v="24"/>
    <s v="Пятерочка 20430"/>
    <s v="ПАО Сбербанк"/>
    <s v="Ростовская область, Сальский м.р-н, г.п. Сальское, г Сальск, ул Коломийцева, д. 66А"/>
  </r>
  <r>
    <x v="0"/>
    <s v="Пятерочка 19849"/>
    <s v="ПАО Сбербанк"/>
    <s v="Ростовская область, г.о. город Ростов-на-Дону, г Ростов-на-Дону, пр-кт 40-летия Победы, 75л"/>
  </r>
  <r>
    <x v="0"/>
    <s v="Пятерочка 17781"/>
    <s v="ПАО Сбербанк"/>
    <s v="Ростовская область, г.о. город Ростов-на-Дону, г Ростов-на-Дону, ул Нариманова, 57/1"/>
  </r>
  <r>
    <x v="2"/>
    <s v="Пятерочка 20512"/>
    <s v="ПАО Сбербанк"/>
    <s v="Ростовская область, г.о. город Таганрог, г Таганрог, ул Лизы Чайкиной, 67"/>
  </r>
  <r>
    <x v="0"/>
    <s v="Пятерочка 19593"/>
    <s v="ПАО Сбербанк"/>
    <s v="Ростовская область, г.о. город Ростов-на-Дону, г Ростов-на-Дону, ул Нансена, 103/1"/>
  </r>
  <r>
    <x v="0"/>
    <s v="Пятерочка 19957"/>
    <s v="ПАО Сбербанк"/>
    <s v="Ростовская область, г.о. город Ростов-на-Дону, г Ростов-на-Дону, ул Ректорская, 38"/>
  </r>
  <r>
    <x v="9"/>
    <s v="Зерноградское Райпо."/>
    <s v="ПАО Сбербанк"/>
    <s v="Ростовская область, Зерноградский м.р-н, с.п. Конзаводское, х Чернышевка, ул Торговая, 3"/>
  </r>
  <r>
    <x v="9"/>
    <s v="Кафе Для Всех"/>
    <s v="ПАО Сбербанк"/>
    <s v="Ростовская область, Зерноградский м.р-н, г.п. Зерноградское, г Зерноград, ул им Ленина, 20/29А"/>
  </r>
  <r>
    <x v="7"/>
    <s v="Пятерочка 19656"/>
    <s v="ПАО Сбербанк"/>
    <s v="Ростовская область, г.о. город Новочеркасск, г Новочеркасск, ул Калинина, дом 94А"/>
  </r>
  <r>
    <x v="0"/>
    <s v="Пятерочка 15391"/>
    <s v="ПАО Сбербанк"/>
    <s v="Ростовская область, г.о. город Ростов-на-Дону, г Ростов-на-Дону, ул Профинтерна, 13/1"/>
  </r>
  <r>
    <x v="52"/>
    <s v="Пятерочка 10816"/>
    <s v="ПАО Сбербанк"/>
    <s v="Ростовская область, Чертковский м.р-н, с.п. Чертковское, п Чертково, пер Пионерский, 45"/>
  </r>
  <r>
    <x v="8"/>
    <s v="Пятерочка 19543"/>
    <s v="ПАО Сбербанк"/>
    <s v="Ростовская область, г.о. город Шахты, г Шахты, ул Псковская, дом 41"/>
  </r>
  <r>
    <x v="11"/>
    <s v="Пятерочка 20632"/>
    <s v="ПАО Сбербанк"/>
    <s v="Ростовская область, г.о. город Каменск-Шахтинский, г Каменск-Шахтинский, ул Проездная, 3"/>
  </r>
  <r>
    <x v="5"/>
    <s v="Пятерочка 20635"/>
    <s v="ПАО Сбербанк"/>
    <s v="Ростовская область, Мясниковский м.р-н, с.п. Краснокрымское, х Красный Крым, тер. Автодорга Ростов-на-Дону - Новошахтинск, 5"/>
  </r>
  <r>
    <x v="8"/>
    <s v="Пятерочка 20477"/>
    <s v="ПАО Сбербанк"/>
    <s v="Ростовская область, г.о. город Шахты, г Шахты, пр-кт Ленинского Комсомола, 37"/>
  </r>
  <r>
    <x v="18"/>
    <s v="Пятерочка 20498"/>
    <s v="ПАО Сбербанк"/>
    <s v="Ростовская область, г.о. город Новошахтинск, г Новошахтинск, ул Базарная, 17"/>
  </r>
  <r>
    <x v="27"/>
    <s v="Пятерочка 20528"/>
    <s v="ПАО Сбербанк"/>
    <s v="Ростовская область, г.о. город Батайск, г Батайск, ул Крупской, 1"/>
  </r>
  <r>
    <x v="2"/>
    <s v="Пятерочка 20447"/>
    <s v="ПАО Сбербанк"/>
    <s v="Ростовская область, г.о. город Таганрог, г Таганрог, ул Александровская, 60"/>
  </r>
  <r>
    <x v="20"/>
    <s v="Пятерочка 20417"/>
    <s v="ПАО Сбербанк"/>
    <s v="Ростовская область, Белокалитвинский м.р-н, г.п. Белокалитвинское, г Белая Калитва, ул Вокзальная, 84"/>
  </r>
  <r>
    <x v="0"/>
    <s v="Пятерочка 20222"/>
    <s v="ПАО Сбербанк"/>
    <s v="Ростовская область, г.о. город Ростов-на-Дону, г Ростов-на-Дону, ул Орбитальная, 23"/>
  </r>
  <r>
    <x v="1"/>
    <s v="Пятерочка 20752"/>
    <s v="ПАО Сбербанк"/>
    <s v="Ростовская область, Каменский м.р-н, с.п. Красновское, х Красновка, ул Профильная, дом 123"/>
  </r>
  <r>
    <x v="7"/>
    <s v="Пятерочка 20123"/>
    <s v="ПАО Сбербанк"/>
    <s v="Ростовская область, г.о. город Новочеркасск, г Новочеркасск, ул Буденновская, 161"/>
  </r>
  <r>
    <x v="0"/>
    <s v="Пятерочка 16903"/>
    <s v="ПАО Сбербанк"/>
    <s v="Ростовская область, г.о. город Ростов-на-Дону, г Ростов-на-Дону, б-р Комарова, дом 18/3"/>
  </r>
  <r>
    <x v="0"/>
    <s v="Пятерочка 20773"/>
    <s v="ПАО Сбербанк"/>
    <s v="Ростовская область, г.о. город Ростов-на-Дону, г Ростов-на-Дону, ул Стабильная, 3, 2"/>
  </r>
  <r>
    <x v="0"/>
    <s v="Пятерочка 18724"/>
    <s v="ПАО Сбербанк"/>
    <s v="Ростовская область, г.о. город Ростов-на-Дону, г Ростов-на-Дону, ул Орская, 76/14"/>
  </r>
  <r>
    <x v="14"/>
    <s v="EVO_Автозапчасти БПА"/>
    <s v="ПАО Сбербанк"/>
    <s v="Ростовская область, Неклиновский м.р-н, с.п. Троицкое, с Троицкое, ул Ленина, 86"/>
  </r>
  <r>
    <x v="14"/>
    <s v="EVO_ФАСОЛЬ"/>
    <s v="ПАО Сбербанк"/>
    <s v="Ростовская область, Неклиновский м.р-н, с.п. Николаевское, с Николаевка, ул Ленина, 390 Г"/>
  </r>
  <r>
    <x v="14"/>
    <s v="EVO_Экспресс"/>
    <s v="ПАО Сбербанк"/>
    <s v="Ростовская область, Неклиновский м.р-н, с.п. Николаевское, х Гаевка, ул Пионерская, 2А"/>
  </r>
  <r>
    <x v="11"/>
    <s v="Пятерочка 20407"/>
    <s v="ПАО Сбербанк"/>
    <s v="Ростовская область, г.о. город Каменск-Шахтинский, г Каменск-Шахтинский, ул Советская, 89"/>
  </r>
  <r>
    <x v="27"/>
    <s v="Пятерочка 20870"/>
    <s v="ПАО Сбербанк"/>
    <s v="Ростовская область, г.о. город Батайск, г Батайск, пер Короткий, 1"/>
  </r>
  <r>
    <x v="0"/>
    <s v="Пятерочка 20674"/>
    <s v="ПАО Сбербанк"/>
    <s v="Ростовская область, г.о. город Ростов-на-Дону, г Ростов-на-Дону, ул Орбитальная, 82б"/>
  </r>
  <r>
    <x v="0"/>
    <s v="Пятерочка 20748"/>
    <s v="ПАО Сбербанк"/>
    <s v="Ростовская область, г.о. город Ростов-на-Дону, г Ростов-на-Дону, ул Вересаева, 101/3, 2"/>
  </r>
  <r>
    <x v="27"/>
    <s v="Пятерочка 19113"/>
    <s v="ПАО Сбербанк"/>
    <s v="Ростовская область, г.о. город Батайск, г Батайск, ул Заводская, 262"/>
  </r>
  <r>
    <x v="7"/>
    <s v="Пятерочка 16933"/>
    <s v="ПАО Сбербанк"/>
    <s v="Ростовская область, г.о. город Новочеркасск, г Новочеркасск, ул Сарматская, дом 11Г"/>
  </r>
  <r>
    <x v="39"/>
    <s v="Пятерочка 19611"/>
    <s v="ПАО Сбербанк"/>
    <s v="Ростовская область, Кагальницкий м.р-н, с.п. Кагальницкое, ст-ца Кагальницкая, ул Почтовая, 76"/>
  </r>
  <r>
    <x v="0"/>
    <s v="Пятерочка 16391"/>
    <s v="ПАО Сбербанк"/>
    <s v="Ростовская область, г.о. город Ростов-на-Дону, г Ростов-на-Дону, ул Тружеников, 2а"/>
  </r>
  <r>
    <x v="0"/>
    <s v="Пятерочка 20991"/>
    <s v="ПАО Сбербанк"/>
    <s v="Ростовская область, г.о. город Ростов-на-Дону, г Ростов-на-Дону, ул Нансена, 93, 1"/>
  </r>
  <r>
    <x v="0"/>
    <s v="VKUSVILL 3063-2"/>
    <s v="ПАО Сбербанк"/>
    <s v="Ростовская область, г.о. город Ростов-на-Дону, г Ростов-на-Дону, ул Пушкинская, 197"/>
  </r>
  <r>
    <x v="0"/>
    <s v="Пятерочка 19633"/>
    <s v="ПАО Сбербанк"/>
    <s v="Ростовская область, г.о. город Ростов-на-Дону, г Ростов-на-Дону, ул Казахская, 115/3"/>
  </r>
  <r>
    <x v="8"/>
    <s v="Пятерочка 21013"/>
    <s v="ПАО Сбербанк"/>
    <s v="Ростовская область, г.о. город Шахты, г Шахты, ул Ворошилова, 13"/>
  </r>
  <r>
    <x v="2"/>
    <s v="Пятерочка 21180"/>
    <s v="ПАО Сбербанк"/>
    <s v="Ростовская область, г.о. город Таганрог, г Таганрог, пер Парковый, 4"/>
  </r>
  <r>
    <x v="38"/>
    <s v="Пятерочка 20787"/>
    <s v="ПАО Сбербанк"/>
    <s v="Ростовская область, Аксайский м.р-н, г.п. Аксайское, г Аксай, ул Объездная, 7, 2"/>
  </r>
  <r>
    <x v="38"/>
    <s v="EVO_Егоров А. В."/>
    <s v="ПАО Сбербанк"/>
    <s v="Ростовская область, Аксайский м.р-н, с.п. Истоминское, тер. Автомагистраль М-4, Восточное шоссе 1/3, развилка Сальск-Батайск"/>
  </r>
  <r>
    <x v="27"/>
    <s v="EVO_Егоров А. В."/>
    <s v="ПАО Сбербанк"/>
    <s v="Ростовская область, г.о. город Батайск, г Батайск, ш Восточное, дом 21"/>
  </r>
  <r>
    <x v="2"/>
    <s v="EVO_Егоров А. В."/>
    <s v="ПАО Сбербанк"/>
    <s v="Ростовская область, г.о. город Таганрог, г Таганрог, ул Поляковское Шоссе, дом 32"/>
  </r>
  <r>
    <x v="2"/>
    <s v="EVO_Егоров А. В."/>
    <s v="ПАО Сбербанк"/>
    <s v="Ростовская область, г.о. город Таганрог, г Таганрог, ул Мариупольское Шоссе, дом 3/1"/>
  </r>
  <r>
    <x v="14"/>
    <s v="EVO_Егоров А. В."/>
    <s v="ПАО Сбербанк"/>
    <s v="Ростовская область, Неклиновский м.р-н, с.п. Покровское, с Покровское, 11 км автодороги Самбек-Украина"/>
  </r>
  <r>
    <x v="10"/>
    <s v="EVO_Егоров А. В."/>
    <s v="ПАО Сбербанк"/>
    <s v="Ростовская область, Азовский м.р-н, с.п. Кагальницкое, с Кагальник, ул Новаторов, дом 1б"/>
  </r>
  <r>
    <x v="10"/>
    <s v="EVO_Егоров А. В."/>
    <s v="ПАО Сбербанк"/>
    <s v="Ростовская область, Азовский м.р-н, с.п. Задонское, х Задонский, ул Максима Горького, дом 113"/>
  </r>
  <r>
    <x v="38"/>
    <s v="EVO_Егоров А. В."/>
    <s v="ПАО Сбербанк"/>
    <s v="Ростовская область, Аксайский м.р-н, г.п. Аксайское, г Аксай, пр-кт Аксайский, дом 14д"/>
  </r>
  <r>
    <x v="38"/>
    <s v="EVO_Егоров А. В."/>
    <s v="ПАО Сбербанк"/>
    <s v="Ростовская область, Аксайский м.р-н, г.п. Аксайское, г Аксай, ул Западная, 8"/>
  </r>
  <r>
    <x v="22"/>
    <s v="EVO_Егоров А. В."/>
    <s v="ПАО Сбербанк"/>
    <s v="Ростовская область, г.о. город Азов, г Азов, ул Кооперативная, дом 20"/>
  </r>
  <r>
    <x v="10"/>
    <s v="EVO_Егоров А. В."/>
    <s v="ПАО Сбербанк"/>
    <s v="Ростовская область, Азовский м.р-н, с.п. Новоалександровское, х Новоалександровка, ул Московская, дом 294"/>
  </r>
  <r>
    <x v="8"/>
    <s v="VKUSVILL_4942_1"/>
    <s v="ПАО Сбербанк"/>
    <s v="Ростовская область, г.о. город Шахты, г Шахты, пр-кт Победа Революции, 118"/>
  </r>
  <r>
    <x v="8"/>
    <s v="VKUSVILL_4942_2"/>
    <s v="ПАО Сбербанк"/>
    <s v="Ростовская область, г.о. город Шахты, г Шахты, пр-кт Победа Революции, 118"/>
  </r>
  <r>
    <x v="8"/>
    <s v="VKUSVILL_4942_3"/>
    <s v="ПАО Сбербанк"/>
    <s v="Ростовская область, г.о. город Шахты, г Шахты, пр-кт Победа Революции, 118"/>
  </r>
  <r>
    <x v="0"/>
    <s v="Перекресток Портовая био"/>
    <s v="ПАО Сбербанк"/>
    <s v="Ростовская область, г.о. город Ростов-на-Дону, г Ростов-на-Дону, ул Портовая, 456"/>
  </r>
  <r>
    <x v="0"/>
    <s v="Пятерочка 21167"/>
    <s v="ПАО Сбербанк"/>
    <s v="Ростовская область, г.о. город Ростов-на-Дону, г Ростов-на-Дону, ул Магнитогорская, 2в"/>
  </r>
  <r>
    <x v="0"/>
    <s v="Пятерочка 18231"/>
    <s v="ПАО Сбербанк"/>
    <s v="Ростовская область, г.о. город Ростов-на-Дону, г Ростов-на-Дону, ул Горсоветская, 51, 1"/>
  </r>
  <r>
    <x v="27"/>
    <s v="Пятерочка 20437"/>
    <s v="ПАО Сбербанк"/>
    <s v="Ростовская область, г.о. город Батайск, г Батайск, ш Восточное, 5А"/>
  </r>
  <r>
    <x v="10"/>
    <s v="EVO_АЗС"/>
    <s v="ПАО Сбербанк"/>
    <s v="Ростовская область, Азовский м.р-н, с.п. Пешковское, с Пешково, ул Мелиораторов, д. 2"/>
  </r>
  <r>
    <x v="8"/>
    <s v="EVO_Магазин Шок"/>
    <s v="ПАО Сбербанк"/>
    <s v="Ростовская область, г.о. город Шахты, г Шахты, ул Благотворная, 2А"/>
  </r>
  <r>
    <x v="0"/>
    <s v="Пятерочка 21502"/>
    <s v="ПАО Сбербанк"/>
    <s v="Ростовская область, г.о. город Ростов-на-Дону, г Ростов-на-Дону, ул Мясникова, 54"/>
  </r>
  <r>
    <x v="0"/>
    <s v="Пятерочка 21503"/>
    <s v="ПАО Сбербанк"/>
    <s v="Ростовская область, г.о. город Ростов-на-Дону, г Ростов-на-Дону, пр-кт 40-летия Победы, 63д"/>
  </r>
  <r>
    <x v="0"/>
    <s v="Пятерочка 21395"/>
    <s v="ПАО Сбербанк"/>
    <s v="Ростовская область, г.о. город Ростов-на-Дону, г Ростов-на-Дону, ул Содружества, 58/124"/>
  </r>
  <r>
    <x v="23"/>
    <s v="Пятерочка 21513"/>
    <s v="ПАО Сбербанк"/>
    <s v="Ростовская область, г.о. город Волгодонск, г Волгодонск, ул Весенняя, 56"/>
  </r>
  <r>
    <x v="50"/>
    <s v="EVO_Хоз МАГ"/>
    <s v="ПАО Сбербанк"/>
    <s v="Ростовская область, Тацинский м.р-н, с.п. Скосырское, х Крюков, ул Ленина, кв 67"/>
  </r>
  <r>
    <x v="50"/>
    <s v="EVO_Продукты"/>
    <s v="ПАО Сбербанк"/>
    <s v="Ростовская область, Тацинский м.р-н, с.п. Михайловское, х Гремучий, ул А.Швыдкова, 61а"/>
  </r>
  <r>
    <x v="24"/>
    <s v="Пятерочка 20965"/>
    <s v="ПАО Сбербанк"/>
    <s v="Ростовская область, Сальский м.р-н, с.п. Гигантовское, п Гигант, ул Ленина, 23"/>
  </r>
  <r>
    <x v="6"/>
    <s v="Пятерочка 20454"/>
    <s v="ПАО Сбербанк"/>
    <s v="Ростовская область, Красносулинский м.р-н, г.п. Красносулинское, г Красный Сулин, ул Гагарина, 33"/>
  </r>
  <r>
    <x v="0"/>
    <s v="Пятерочка 20075"/>
    <s v="ПАО Сбербанк"/>
    <s v="Ростовская область, г.о. город Ростов-на-Дону, г Ростов-на-Дону, пер Зеркальный, 7"/>
  </r>
  <r>
    <x v="2"/>
    <s v="Пятерочка 20565"/>
    <s v="ПАО Сбербанк"/>
    <s v="Ростовская область, г.о. город Таганрог, г Таганрог, ул Чехова, 137"/>
  </r>
  <r>
    <x v="38"/>
    <s v="Пятерочка 21670"/>
    <s v="ПАО Сбербанк"/>
    <s v="Ростовская область, Аксайский м.р-н, г.п. Аксайское, г Аксай, ул Толпинского, 130/70"/>
  </r>
  <r>
    <x v="9"/>
    <s v="Пятерочка 21770"/>
    <s v="ПАО Сбербанк"/>
    <s v="Ростовская область, Зерноградский м.р-н, г.п. Зерноградское, г Зерноград, ул Машиностроителей, 4Г"/>
  </r>
  <r>
    <x v="52"/>
    <s v="Пятерочка 19933"/>
    <s v="ПАО Сбербанк"/>
    <s v="Ростовская область, Чертковский м.р-н, с.п. Алексеево-Лозовское, с Алексеево-Лозовское, ул Лисичкина, 22"/>
  </r>
  <r>
    <x v="13"/>
    <s v="Пятерочка 20951"/>
    <s v="ПАО Сбербанк"/>
    <s v="Ростовская область, Зимовниковский м.р-н, с.п. Зимовниковское, п Зимовники, пер Игнатовский, 7"/>
  </r>
  <r>
    <x v="0"/>
    <s v="Пятерочка 21573"/>
    <s v="ПАО Сбербанк"/>
    <s v="Ростовская область, г.о. город Ростов-на-Дону, г Ростов-на-Дону, ул Беляева, 26а"/>
  </r>
  <r>
    <x v="0"/>
    <s v="Пятерочка 21757"/>
    <s v="ПАО Сбербанк"/>
    <s v="Ростовская область, г.о. город Ростов-на-Дону, г Ростов-на-Дону, б-р Комарова, 1и, 3"/>
  </r>
  <r>
    <x v="49"/>
    <s v="Пятерочка 20702"/>
    <s v="ПАО Сбербанк"/>
    <s v="Ростовская область, Тарасовский м.р-н, с.п. Тарасовское, п Тарасовский, ул Кирова, 23"/>
  </r>
  <r>
    <x v="28"/>
    <s v="Пятерочка 17178"/>
    <s v="ПАО Сбербанк"/>
    <s v="Ростовская область, Матвеево-Курганский м.р-н, с.п. Матвеево-Курганское, п Матвеев Курган, ул Московская, 93"/>
  </r>
  <r>
    <x v="38"/>
    <s v="Пятерочка 21756"/>
    <s v="ПАО Сбербанк"/>
    <s v="Ростовская область, Аксайский м.р-н, с.п. Щепкинское, п Темерницкий, ул Северная, 2"/>
  </r>
  <r>
    <x v="2"/>
    <s v="Пятерочка 22041"/>
    <s v="ПАО Сбербанк"/>
    <s v="Ростовская область, г.о. город Таганрог, г Таганрог, ул Розы Люксембург, 83"/>
  </r>
  <r>
    <x v="38"/>
    <s v="Пятерочка 22149"/>
    <s v="ПАО Сбербанк"/>
    <s v="Ростовская область, Аксайский м.р-н, с.п. Большелогское, п Янтарный, ул Магистральная, 1"/>
  </r>
  <r>
    <x v="0"/>
    <s v="Пятерочка 22082"/>
    <s v="ПАО Сбербанк"/>
    <s v="Ростовская область, г.о. город Ростов-на-Дону, г Ростов-на-Дону, ул Портовая, 257/27"/>
  </r>
  <r>
    <x v="0"/>
    <s v="Пятерочка 22105"/>
    <s v="ПАО Сбербанк"/>
    <s v="Ростовская область, г.о. город Ростов-на-Дону, г Ростов-на-Дону, ул Еременко, 89Б"/>
  </r>
  <r>
    <x v="7"/>
    <s v="Пятерочка 20453"/>
    <s v="ПАО Сбербанк"/>
    <s v="Ростовская область, г.о. город Новочеркасск, г Новочеркасск, ул Высоковольтная, дом 3"/>
  </r>
  <r>
    <x v="50"/>
    <s v="Пятерочка 21553"/>
    <s v="ПАО Сбербанк"/>
    <s v="Ростовская область, Тацинский м.р-н, с.п. Углегорское, п Углегорский, ул Мира, дом 9 Г"/>
  </r>
  <r>
    <x v="18"/>
    <s v="Пятерочка 22156"/>
    <s v="ПАО Сбербанк"/>
    <s v="Ростовская область, г.о. город Новошахтинск, г Новошахтинск, ул Трудовая, 32а"/>
  </r>
  <r>
    <x v="0"/>
    <s v="VKUSVILL_5578_3"/>
    <s v="ПАО Сбербанк"/>
    <s v="Ростовская область, г.о. город Ростов-на-Дону, г Ростов-на-Дону, пр-кт Ворошиловский, 64/257"/>
  </r>
  <r>
    <x v="23"/>
    <s v="Пятерочка 22275"/>
    <s v="ПАО Сбербанк"/>
    <s v="Ростовская область, г.о. город Волгодонск, г Волгодонск, б-р Великой Победы, дом 45"/>
  </r>
  <r>
    <x v="0"/>
    <s v="Пятерочка 22205"/>
    <s v="ПАО Сбербанк"/>
    <s v="Ростовская область, г.о. город Ростов-на-Дону, г Ростов-на-Дону, ул Киргизская, 38/36"/>
  </r>
  <r>
    <x v="22"/>
    <s v="ПЕРЕКРЕСТОК"/>
    <s v="ПАО Сбербанк"/>
    <s v="Ростовская область, г.о. город Азов, г Азов, ул Привокзальная, 106 106"/>
  </r>
  <r>
    <x v="7"/>
    <s v="Пятерочка 22061"/>
    <s v="ПАО Сбербанк"/>
    <s v="Ростовская область, г.о. город Новочеркасск, г Новочеркасск, ул Искра, 6"/>
  </r>
  <r>
    <x v="0"/>
    <s v="VKUSVILL_5566_1"/>
    <s v="ПАО Сбербанк"/>
    <s v="Ростовская область, г.о. город Ростов-на-Дону, г Ростов-на-Дону, ул Волкова, 12/11"/>
  </r>
  <r>
    <x v="0"/>
    <s v="VKUSVILL_5566_2"/>
    <s v="ПАО Сбербанк"/>
    <s v="Ростовская область, г.о. город Ростов-на-Дону, г Ростов-на-Дону, ул Волкова, 12/11"/>
  </r>
  <r>
    <x v="2"/>
    <s v="Пятерочка 22253"/>
    <s v="ПАО Сбербанк"/>
    <s v="Ростовская область, г.о. город Таганрог, г Таганрог, ул Урицкого, 14"/>
  </r>
  <r>
    <x v="48"/>
    <s v="Пятерочка 22381"/>
    <s v="ПАО Сбербанк"/>
    <s v="Ростовская область, Боковский м.р-н, с.п. Боковское, ст-ца Боковская, пер Теличенко, 31"/>
  </r>
  <r>
    <x v="8"/>
    <s v="Пятерочка 22157"/>
    <s v="ПАО Сбербанк"/>
    <s v="Ростовская область, г.о. город Шахты, г Шахты, ул Маяковского, 98"/>
  </r>
  <r>
    <x v="20"/>
    <s v="Пятерочка 21512"/>
    <s v="ПАО Сбербанк"/>
    <s v="Ростовская область, Белокалитвинский м.р-н, г.п. Белокалитвинское, г Белая Калитва, ул Машиностроителей, 28"/>
  </r>
  <r>
    <x v="0"/>
    <s v="Пятерочка 20988"/>
    <s v="ПАО Сбербанк"/>
    <s v="Ростовская область, г.о. город Ростов-на-Дону, г Ростов-на-Дону, ул Лермонтовская, 111"/>
  </r>
  <r>
    <x v="21"/>
    <s v="Пятерочка 22202"/>
    <s v="ПАО Сбербанк"/>
    <s v="Ростовская область, Егорлыкский м.р-н, с.п. Егорлыкское, ст-ца Егорлыкская, ул Полевая, дом 23а"/>
  </r>
  <r>
    <x v="38"/>
    <s v="Пятерочка 21650"/>
    <s v="ПАО Сбербанк"/>
    <s v="Ростовская область, Аксайский м.р-н, г.п. Аксайское, г Аксай, пр-кт Ленина, 40"/>
  </r>
  <r>
    <x v="8"/>
    <s v="Пятерочка 22484"/>
    <s v="ПАО Сбербанк"/>
    <s v="Ростовская область, г.о. город Шахты, г Шахты, ул Платова, 43"/>
  </r>
  <r>
    <x v="2"/>
    <s v="Пятерочка 22417"/>
    <s v="ПАО Сбербанк"/>
    <s v="Ростовская область, г.о. город Таганрог, г Таганрог, ул Чучева, дом 48-2"/>
  </r>
  <r>
    <x v="0"/>
    <s v="Пятерочка 22124"/>
    <s v="ПАО Сбербанк"/>
    <s v="Ростовская область, г.о. город Ростов-на-Дону, г Ростов-на-Дону, пер Доломановский, 116 дом 2/2, 1"/>
  </r>
  <r>
    <x v="38"/>
    <s v="Пятерочка 22408"/>
    <s v="ПАО Сбербанк"/>
    <s v="Ростовская область, Аксайский м.р-н, с.п. Ленинское, х Ленина, ул Логопарк, дом 5"/>
  </r>
  <r>
    <x v="43"/>
    <s v="Пятерочка 22255"/>
    <s v="ПАО Сбербанк"/>
    <s v="Ростовская область, Ремонтненский м.р-н, с.п. Ремонтненское, с Ремонтное, пер Калинина, 33"/>
  </r>
  <r>
    <x v="23"/>
    <s v="Пятерочка 22541"/>
    <s v="ПАО Сбербанк"/>
    <s v="Ростовская область, г.о. город Волгодонск, г Волгодонск, ул К.Маркса, дом 58"/>
  </r>
  <r>
    <x v="10"/>
    <s v="Пятерочка 21446"/>
    <s v="ПАО Сбербанк"/>
    <s v="Ростовская область, Азовский м.р-н, с.п. Самарское, с Самарское, ул К.Маркса, 98"/>
  </r>
  <r>
    <x v="38"/>
    <s v="Пятерочка 22083"/>
    <s v="ПАО Сбербанк"/>
    <s v="Ростовская область, Аксайский м.р-н, с.п. Большелогское, х Большой Лог, ул Советская, 12"/>
  </r>
  <r>
    <x v="44"/>
    <s v="Пятерочка 22588"/>
    <s v="ПАО Сбербанк"/>
    <s v="Ростовская область, Орловский м.р-н, с.п. Орловское, п Орловский, ул Ленина, 221"/>
  </r>
  <r>
    <x v="0"/>
    <s v="Пятерочка 22037"/>
    <s v="ПАО Сбербанк"/>
    <s v="Ростовская область, г.о. город Ростов-на-Дону, г Ростов-на-Дону, ул Шолохова-Синявского, 2"/>
  </r>
  <r>
    <x v="0"/>
    <s v="Пятерочка 21669"/>
    <s v="ПАО Сбербанк"/>
    <s v="Ростовская область, г.о. город Ростов-на-Дону, г Ростов-на-Дону, ул Зорге, 31в"/>
  </r>
  <r>
    <x v="46"/>
    <s v="EVO_Магазин Хатунок"/>
    <s v="ПАО Сбербанк"/>
    <s v="Ростовская область, Родионово-Несветайский м.р-н, с.п. Волошинское, с Генеральское, ул Советская, д1"/>
  </r>
  <r>
    <x v="0"/>
    <s v="Пятерочка 21880"/>
    <s v="ПАО Сбербанк"/>
    <s v="Ростовская область, г.о. город Ростов-на-Дону, г Ростов-на-Дону, ул Висаитова, 2/10, 1"/>
  </r>
  <r>
    <x v="2"/>
    <s v="Пятерочка 21685"/>
    <s v="ПАО Сбербанк"/>
    <s v="Ростовская область, г.о. город Таганрог, г Таганрог, ул Мариупольское Шоссе, здание 14-2"/>
  </r>
  <r>
    <x v="34"/>
    <s v="Пятерочка 22677"/>
    <s v="ПАО Сбербанк"/>
    <s v="Ростовская область, Морозовский м.р-н, г.п. Морозовское, г Морозовск, ул Кирова, 91"/>
  </r>
  <r>
    <x v="8"/>
    <s v="Пятерочка 14892"/>
    <s v="ПАО Сбербанк"/>
    <s v="Ростовская область, г.о. город Шахты, г Шахты, ул Советская, 11"/>
  </r>
  <r>
    <x v="0"/>
    <s v="Пятерочка 21721"/>
    <s v="ПАО Сбербанк"/>
    <s v="Ростовская область, г.о. город Ростов-на-Дону, г Ростов-на-Дону, ул Богданова, 71"/>
  </r>
  <r>
    <x v="18"/>
    <s v="ПЯТЕРОЧКА 2841"/>
    <s v="ПАО Сбербанк"/>
    <s v="Ростовская область, г.о. город Новошахтинск, г Новошахтинск, ул Курчатова, 34."/>
  </r>
  <r>
    <x v="40"/>
    <s v="ПЯТЕРОЧКА"/>
    <s v="ПАО Сбербанк"/>
    <s v="Ростовская область, Миллеровский м.р-н, г.п. Миллеровское, г Миллерово, ул 3 Интернационала, 99"/>
  </r>
  <r>
    <x v="6"/>
    <s v="Пятерочка 22841"/>
    <s v="ПАО Сбербанк"/>
    <s v="Ростовская область, Красносулинский м.р-н, г.п. Красносулинское, г Красный Сулин, ул Победы, дом 2/1"/>
  </r>
  <r>
    <x v="25"/>
    <s v="EVO_Автозапчасти_"/>
    <s v="ПАО Сбербанк"/>
    <s v="Ростовская область, Цимлянский м.р-н, с.п. Красноярское, ст-ца Красноярская, ул Советская, 110б"/>
  </r>
  <r>
    <x v="0"/>
    <s v="Пятерочка 21284"/>
    <s v="ПАО Сбербанк"/>
    <s v="Ростовская область, г.о. город Ростов-на-Дону, г Ростов-на-Дону, пер Песочный, дом 22"/>
  </r>
  <r>
    <x v="0"/>
    <s v="Пятерочка 22639"/>
    <s v="ПАО Сбербанк"/>
    <s v="Ростовская область, г.о. город Ростов-на-Дону, г Ростов-на-Дону, пр-кт Соколова, 86"/>
  </r>
  <r>
    <x v="0"/>
    <s v="Пятерочка 22591"/>
    <s v="ПАО Сбербанк"/>
    <s v="Ростовская область, г.о. город Ростов-на-Дону, г Ростов-на-Дону, пр-кт Стачки, 226"/>
  </r>
  <r>
    <x v="11"/>
    <s v="Пятерочка 22961"/>
    <s v="ПАО Сбербанк"/>
    <s v="Ростовская область, г.о. город Каменск-Шахтинский, г Каменск-Шахтинский, ул Народная, 22"/>
  </r>
  <r>
    <x v="38"/>
    <s v="Пятерочка 22192"/>
    <s v="ПАО Сбербанк"/>
    <s v="Ростовская область, Аксайский м.р-н, с.п. Щепкинское, п Щепкин, АО Темерницкое, Обсерваторная ул, Дом 70/2"/>
  </r>
  <r>
    <x v="0"/>
    <s v="Пятерочка 22626"/>
    <s v="ПАО Сбербанк"/>
    <s v="Ростовская область, г.о. город Ростов-на-Дону, г Ростов-на-Дону, пл Привокзальная, 3а"/>
  </r>
  <r>
    <x v="7"/>
    <s v="Пятерочка 21649"/>
    <s v="ПАО Сбербанк"/>
    <s v="Ростовская область, г.о. город Новочеркасск, г Новочеркасск, ул Пушкинская, 85"/>
  </r>
  <r>
    <x v="47"/>
    <s v="Пятерочка 22977"/>
    <s v="ПАО Сбербанк"/>
    <s v="Ростовская область, Мартыновский м.р-н, с.п. Мартыновское, сл Большая Мартыновка, пер Лемешко, 41"/>
  </r>
  <r>
    <x v="0"/>
    <s v="Пятерочка 22115"/>
    <s v="ПАО Сбербанк"/>
    <s v="Ростовская область, г.о. город Ростов-на-Дону, г Ростов-на-Дону, пер Мезенский, 72"/>
  </r>
  <r>
    <x v="9"/>
    <s v="Пятерочка 22351"/>
    <s v="ПАО Сбербанк"/>
    <s v="Ростовская область, Зерноградский м.р-н, с.п. Мечетинское, ст-ца Мечетинская, ул Ленина, 122/35"/>
  </r>
  <r>
    <x v="0"/>
    <s v="Пятерочка 23131"/>
    <s v="ПАО Сбербанк"/>
    <s v="Ростовская область, г.о. город Ростов-на-Дону, г Ростов-на-Дону, ул Пановой, 29"/>
  </r>
  <r>
    <x v="0"/>
    <s v="Пятерочка 23140"/>
    <s v="ПАО Сбербанк"/>
    <s v="Ростовская область, г.о. город Ростов-на-Дону, г Ростов-на-Дону, пр-кт Михаила Нагибина, 14а"/>
  </r>
  <r>
    <x v="2"/>
    <s v="Пятерочка 23162"/>
    <s v="ПАО Сбербанк"/>
    <s v="Ростовская область, г.о. город Таганрог, г Таганрог, ул Дзержинского, 143"/>
  </r>
  <r>
    <x v="11"/>
    <s v="Пятерочка 23153"/>
    <s v="ПАО Сбербанк"/>
    <s v="Ростовская область, г.о. город Каменск-Шахтинский, г Каменск-Шахтинский, пер Астаховский, 89А"/>
  </r>
  <r>
    <x v="0"/>
    <s v="Пятерочка 22885"/>
    <s v="ПАО Сбербанк"/>
    <s v="Ростовская область, г.о. город Ростов-на-Дону, г Ростов-на-Дону, пр-кт Маршала Жукова, 19/12"/>
  </r>
  <r>
    <x v="0"/>
    <s v="Пятерочка 20989"/>
    <s v="ПАО Сбербанк"/>
    <s v="Ростовская область, г.о. город Ростов-на-Дону, г Ростов-на-Дону, ул 1-я Ковровая, 65, 3"/>
  </r>
  <r>
    <x v="0"/>
    <s v="Пятерочка 23225"/>
    <s v="ПАО Сбербанк"/>
    <s v="Ростовская область, г.о. город Ростов-на-Дону, г Ростов-на-Дону, ул Ларина, 45, 2"/>
  </r>
  <r>
    <x v="18"/>
    <s v="Пятерочка 23295"/>
    <s v="ПАО Сбербанк"/>
    <s v="Ростовская область, г.о. город Новошахтинск, г Новошахтинск, ул Советской Конституции, 14"/>
  </r>
  <r>
    <x v="14"/>
    <s v="Пятерочка 23353"/>
    <s v="ПАО Сбербанк"/>
    <s v="Ростовская область, Неклиновский м.р-н, с.п. Николаевское, с Николаевка, сад Альбатрос, уч.279"/>
  </r>
  <r>
    <x v="3"/>
    <s v="Пятерочка 23341"/>
    <s v="ПАО Сбербанк"/>
    <s v="Ростовская область, Константиновский м.р-н, г.п. Константиновское, г Константиновск, 12"/>
  </r>
  <r>
    <x v="0"/>
    <s v="Пятерочка 23332"/>
    <s v="ПАО Сбербанк"/>
    <s v="Ростовская область, г.о. город Ростов-на-Дону, г Ростов-на-Дону, ул Красноармейская, 25"/>
  </r>
  <r>
    <x v="32"/>
    <s v="Пятерочка 23400"/>
    <s v="ПАО Сбербанк"/>
    <s v="Ростовская область, Обливский м.р-н, с.п. Обливское, ст-ца Обливская, ул Ленина, Дом 46"/>
  </r>
  <r>
    <x v="10"/>
    <s v="Пятерочка 23447"/>
    <s v="ПАО Сбербанк"/>
    <s v="Ростовская область, Азовский м.р-н, с.п. Обильненское, п Овощной, ул Ленина, 32"/>
  </r>
  <r>
    <x v="2"/>
    <s v="Пятерочка 23499"/>
    <s v="ПАО Сбербанк"/>
    <s v="Ростовская область, г.о. город Таганрог, г Таганрог, Дачный поселок Рыбник, 5"/>
  </r>
  <r>
    <x v="10"/>
    <s v="Пятерочка 19168"/>
    <s v="ПАО Сбербанк"/>
    <s v="Ростовская область, Азовский м.р-н, с.п. Кулешовское, с Кулешовка, ул Крестьянская, 103"/>
  </r>
  <r>
    <x v="23"/>
    <s v="Пятерочка 23405"/>
    <s v="ПАО Сбербанк"/>
    <s v="Ростовская область, г.о. город Волгодонск, г Волгодонск, ш Октябрьское, 31"/>
  </r>
  <r>
    <x v="38"/>
    <s v="EVO_Продукты"/>
    <s v="ПАО Сбербанк"/>
    <s v="Ростовская область, Аксайский м.р-н, с.п. Истоминское, х Истомино, ул Победы, 29"/>
  </r>
  <r>
    <x v="0"/>
    <s v="Пятерочка 23344"/>
    <s v="ПАО Сбербанк"/>
    <s v="Ростовская область, г.о. город Ростов-на-Дону, г Ростов-на-Дону, ул Богданова, 80-82"/>
  </r>
  <r>
    <x v="0"/>
    <s v="Пятерочка 23581"/>
    <s v="ПАО Сбербанк"/>
    <s v="Ростовская область, г.о. город Ростов-на-Дону, г Ростов-на-Дону, пр-кт Стачки, 280а"/>
  </r>
  <r>
    <x v="19"/>
    <s v="Пятерочка 23561"/>
    <s v="ПАО Сбербанк"/>
    <s v="Ростовская область, Усть-Донецкий м.р-н, с.п. Мелиховское, ст-ца Мелиховская, ул Красноармейская, 36"/>
  </r>
  <r>
    <x v="18"/>
    <s v="Пятерочка 23545"/>
    <s v="ПАО Сбербанк"/>
    <s v="Ростовская область, г.о. город Новошахтинск, г Новошахтинск, ул Мичурина, 33"/>
  </r>
  <r>
    <x v="0"/>
    <s v="Пятерочка 23439"/>
    <s v="ПАО Сбербанк"/>
    <s v="Ростовская область, г.о. город Ростов-на-Дону, г Ростов-на-Дону, ул Профсоюзная, 134"/>
  </r>
  <r>
    <x v="11"/>
    <s v="Пятерочка 19212"/>
    <s v="ПАО Сбербанк"/>
    <s v="Ростовская область, г.о. город Каменск-Шахтинский, г Каменск-Шахтинский, пер Строителей, 18"/>
  </r>
  <r>
    <x v="0"/>
    <s v="Пятерочка 21936"/>
    <s v="ПАО Сбербанк"/>
    <s v="Ростовская область, г.о. город Ростов-на-Дону, г Ростов-на-Дону, ул Глинки, 33/91"/>
  </r>
  <r>
    <x v="0"/>
    <s v="Пятерочка 21528"/>
    <s v="ПАО Сбербанк"/>
    <s v="Ростовская область, г.о. город Ростов-на-Дону, г Ростов-на-Дону, ул Платона Кляты, Здание 2"/>
  </r>
  <r>
    <x v="54"/>
    <s v="Пятерочка 23284"/>
    <s v="ПАО Сбербанк"/>
    <s v="Ростовская область, Заветинский м.р-н, с.п. Заветинское, с Заветное, пер Чернышевского, 26"/>
  </r>
  <r>
    <x v="39"/>
    <s v="ПЯТЕРОЧКА"/>
    <s v="ПАО Сбербанк"/>
    <s v="Ростовская область, Кагальницкий м.р-н, с.п. Кагальницкое, ст-ца Кагальницкая, пер Кольцовский, 39"/>
  </r>
  <r>
    <x v="8"/>
    <s v="Пятерочка 23762"/>
    <s v="ПАО Сбербанк"/>
    <s v="Ростовская область, г.о. город Шахты, г Шахты, пер Иванова, 1Ес1"/>
  </r>
  <r>
    <x v="0"/>
    <s v="Пятерочка 23431"/>
    <s v="ПАО Сбербанк"/>
    <s v="Ростовская область, г.о. город Ростов-на-Дону, г Ростов-на-Дону, ул Тренева, 4"/>
  </r>
  <r>
    <x v="14"/>
    <s v="Пятерочка 23813"/>
    <s v="ПАО Сбербанк"/>
    <s v="Ростовская область, Неклиновский м.р-н, с.п. Николаевское, с Николаевка, ул Ленина, 272"/>
  </r>
  <r>
    <x v="27"/>
    <s v="Пятерочка 23724"/>
    <s v="ПАО Сбербанк"/>
    <s v="Ростовская область, г.о. город Батайск, г Батайск, ул М.Горького, 79/163"/>
  </r>
  <r>
    <x v="0"/>
    <s v="Пятерочка 23597"/>
    <s v="ПАО Сбербанк"/>
    <s v="Ростовская область, г.о. город Ростов-на-Дону, г Ростов-на-Дону, пер Доломановский, 73/160"/>
  </r>
  <r>
    <x v="0"/>
    <s v="Пятерочка 23797"/>
    <s v="ПАО Сбербанк"/>
    <s v="Ростовская область, г.о. город Ростов-на-Дону, г Ростов-на-Дону, ул Текучева, 158"/>
  </r>
  <r>
    <x v="38"/>
    <s v="ПЯТЕРОЧКА"/>
    <s v="ПАО Сбербанк"/>
    <s v="Ростовская область, Аксайский м.р-н, г.п. Аксайское, г Аксай, ул Карла Либкнехта, 128"/>
  </r>
  <r>
    <x v="38"/>
    <s v="Пятерочка 23483"/>
    <s v="ПАО Сбербанк"/>
    <s v="Ростовская область, Аксайский м.р-н, с.п. Щепкинское, п Щепкин, ул Первомайская, 36"/>
  </r>
  <r>
    <x v="50"/>
    <s v="EVO_Горчица"/>
    <s v="ПАО Сбербанк"/>
    <s v="Ростовская область, Тацинский м.р-н, с.п. Михайловское, х Михайлов, ул Ленина, 249"/>
  </r>
  <r>
    <x v="7"/>
    <s v="Пятерочка 20598"/>
    <s v="ПАО Сбербанк"/>
    <s v="Ростовская область, г.о. город Новочеркасск, г Новочеркасск, ул Ростовский выезд, 13А"/>
  </r>
  <r>
    <x v="27"/>
    <s v="Пятерочка 24193"/>
    <s v="ПАО Сбербанк"/>
    <s v="Ростовская область, г.о. город Батайск, г Батайск, ул Авиационная, 63А"/>
  </r>
  <r>
    <x v="23"/>
    <s v="Пятерочка 23766"/>
    <s v="ПАО Сбербанк"/>
    <s v="Ростовская область, г.о. город Волгодонск, г Волгодонск, ул 30 лет Победы, 18"/>
  </r>
  <r>
    <x v="0"/>
    <s v="Пятерочка 24040"/>
    <s v="ПАО Сбербанк"/>
    <s v="Ростовская область, г.о. город Ростов-на-Дону, г Ростов-на-Дону, пер Обский, 28"/>
  </r>
  <r>
    <x v="9"/>
    <s v="Пятерочка 23349"/>
    <s v="ПАО Сбербанк"/>
    <s v="Ростовская область, Зерноградский м.р-н, г.п. Зерноградское, г Зерноград, ул им Тельмана, 53"/>
  </r>
  <r>
    <x v="0"/>
    <s v="Пятерочка 24251"/>
    <s v="ПАО Сбербанк"/>
    <s v="Ростовская область, г.о. город Ростов-на-Дону, г Ростов-на-Дону, ул Тружеников, 18а"/>
  </r>
  <r>
    <x v="52"/>
    <s v="Пятерочка 23058"/>
    <s v="ПАО Сбербанк"/>
    <s v="Ростовская область, Чертковский м.р-н, с.п. Чертковское, п Чертково, ул Карла Маркса, 70"/>
  </r>
  <r>
    <x v="27"/>
    <s v="Пятерочка 24162"/>
    <s v="ПАО Сбербанк"/>
    <s v="Ростовская область, г.о. город Батайск, г Батайск, ул Урицкого, 7"/>
  </r>
  <r>
    <x v="0"/>
    <s v="Пятерочка 18611"/>
    <s v="ПАО Сбербанк"/>
    <s v="Ростовская область, г.о. город Ростов-на-Дону, г Ростов-на-Дону, ул Днепропетровская, 27"/>
  </r>
  <r>
    <x v="2"/>
    <s v="Пятерочка 24090"/>
    <s v="ПАО Сбербанк"/>
    <s v="Ростовская область, г.о. город Таганрог, г Таганрог, ул 1-я Котельная, 67"/>
  </r>
  <r>
    <x v="0"/>
    <s v="Пятерочка 23885"/>
    <s v="ПАО Сбербанк"/>
    <s v="Ростовская область, г.о. город Ростов-на-Дону, г Ростов-на-Дону, пр-кт Стачки, 60"/>
  </r>
  <r>
    <x v="0"/>
    <s v="Пятерочка 23564"/>
    <s v="ПАО Сбербанк"/>
    <s v="Ростовская область, г.о. город Ростов-на-Дону, г Ростов-на-Дону, ул Мечникова, 63"/>
  </r>
  <r>
    <x v="2"/>
    <s v="Пятерочка 24243"/>
    <s v="ПАО Сбербанк"/>
    <s v="Ростовская область, г.о. город Таганрог, г Таганрог, ул Чехова, 360"/>
  </r>
  <r>
    <x v="10"/>
    <s v="EVO_Продукты"/>
    <s v="ПАО Сбербанк"/>
    <s v="Ростовская область, Азовский м.р-н, с.п. Кугейское, п Новополтавский, ул Октябрьская, 27"/>
  </r>
  <r>
    <x v="0"/>
    <s v="Пятерочка 22742"/>
    <s v="ПАО Сбербанк"/>
    <s v="Ростовская область, г.о. город Ростов-на-Дону, г Ростов-на-Дону, пер Сальский, 44/55"/>
  </r>
  <r>
    <x v="31"/>
    <s v="Пятерочка 21139"/>
    <s v="ПАО Сбербанк"/>
    <s v="Ростовская область, Шолоховский м.р-н, с.п. Вешенское, х Пигаревский, ул Победы, 1"/>
  </r>
  <r>
    <x v="27"/>
    <s v="Пятерочка 24301"/>
    <s v="ПАО Сбербанк"/>
    <s v="Ростовская область, г.о. город Батайск, г Батайск, ул Комарова, 118"/>
  </r>
  <r>
    <x v="9"/>
    <s v="Пятерочка 24302"/>
    <s v="ПАО Сбербанк"/>
    <s v="Ростовская область, Зерноградский м.р-н, г.п. Зерноградское, г Зерноград, ул им Седова, 25"/>
  </r>
  <r>
    <x v="39"/>
    <s v="Пятерочка 24329"/>
    <s v="ПАО Сбербанк"/>
    <s v="Ростовская область, Кагальницкий м.р-н, с.п. Кировское, ст-ца Кировская, ул Школьная, 36"/>
  </r>
  <r>
    <x v="0"/>
    <s v="Пятерочка 22518"/>
    <s v="ПАО Сбербанк"/>
    <s v="Ростовская область, г.о. город Ростов-на-Дону, г Ростов-на-Дону, ул Тибетская, 28"/>
  </r>
  <r>
    <x v="23"/>
    <s v="Пятерочка 24239"/>
    <s v="ПАО Сбербанк"/>
    <s v="Ростовская область, г.о. город Волгодонск, г Волгодонск, ул Ленинградская, 13ж"/>
  </r>
  <r>
    <x v="38"/>
    <s v="Пятерочка 24220"/>
    <s v="ПАО Сбербанк"/>
    <s v="Ростовская область, Аксайский м.р-н, г.п. Аксайское, г Аксай, ул Садовая, 20"/>
  </r>
  <r>
    <x v="0"/>
    <s v="Пятерочка 24446"/>
    <s v="ПАО Сбербанк"/>
    <s v="Ростовская область, г.о. город Ростов-на-Дону, г Ростов-на-Дону, ул Петренко, 3"/>
  </r>
  <r>
    <x v="0"/>
    <s v="Пятерочка 24374"/>
    <s v="ПАО Сбербанк"/>
    <s v="Ростовская область, г.о. город Ростов-на-Дону, г Ростов-на-Дону, ул Димитрова, 58"/>
  </r>
  <r>
    <x v="0"/>
    <s v="Пятерочка 23343"/>
    <s v="ПАО Сбербанк"/>
    <s v="Ростовская область, г.о. город Ростов-на-Дону, г Ростов-на-Дону, ул Мичуринская, 201/16"/>
  </r>
  <r>
    <x v="0"/>
    <s v="Пятерочка 22302"/>
    <s v="ПАО Сбербанк"/>
    <s v="Ростовская область, г.о. город Ростов-на-Дону, г Ростов-на-Дону, ул 23-я линия, Здание 34/4"/>
  </r>
  <r>
    <x v="2"/>
    <s v="VKUSVILL_6618_1"/>
    <s v="ПАО Сбербанк"/>
    <s v="Ростовская область, г.о. город Таганрог, г Таганрог, ул Петровская, 80"/>
  </r>
  <r>
    <x v="2"/>
    <s v="VKUSVILL_6618_2"/>
    <s v="ПАО Сбербанк"/>
    <s v="Ростовская область, г.о. город Таганрог, г Таганрог, ул Петровская, 80"/>
  </r>
  <r>
    <x v="2"/>
    <s v="VKUSVILL_6618_3"/>
    <s v="ПАО Сбербанк"/>
    <s v="Ростовская область, г.о. город Таганрог, г Таганрог, ул Петровская, 80"/>
  </r>
  <r>
    <x v="18"/>
    <s v="Пятерочка 23372"/>
    <s v="ПАО Сбербанк"/>
    <s v="Ростовская область, г.о. город Новошахтинск, г Новошахтинск, ул Радио, 14 Строение 1"/>
  </r>
  <r>
    <x v="0"/>
    <s v="Пятерочка 24747"/>
    <s v="ПАО Сбербанк"/>
    <s v="Ростовская область, г.о. город Ростов-на-Дону, г Ростов-на-Дону, ул Восточная, 74"/>
  </r>
  <r>
    <x v="0"/>
    <s v="Пятерочка 23307"/>
    <s v="ПАО Сбербанк"/>
    <s v="Ростовская область, г.о. город Ростов-на-Дону, г Ростов-на-Дону, пр-кт Михаила Нагибина, 38"/>
  </r>
  <r>
    <x v="0"/>
    <s v="Пятерочка 24764"/>
    <s v="ПАО Сбербанк"/>
    <s v="Ростовская область, г.о. город Ростов-на-Дону, г Ростов-на-Дону, ул Мечникова, 41 Дом 41/53"/>
  </r>
  <r>
    <x v="0"/>
    <s v="Пятерочка 24544"/>
    <s v="ПАО Сбербанк"/>
    <s v="Ростовская область, г.о. город Ростов-на-Дону, г Ростов-на-Дону, ул Туполева, 26/40"/>
  </r>
  <r>
    <x v="49"/>
    <s v="EVO_Вспо."/>
    <s v="ПАО Сбербанк"/>
    <s v="Ростовская область, Тарасовский м.р-н, с.п. Войковское, х Можаевка, ул Центральная, 60"/>
  </r>
  <r>
    <x v="34"/>
    <s v="EVO_Россиянка"/>
    <s v="ПАО Сбербанк"/>
    <s v="Ростовская область, Морозовский м.р-н, с.п. Парамоновское, х Парамонов, ул Центральная, 39а"/>
  </r>
  <r>
    <x v="34"/>
    <s v="EVO_Россиянка."/>
    <s v="ПАО Сбербанк"/>
    <s v="Ростовская область, Морозовский м.р-н, с.п. Знаменское, п Знаменка, ул Садовая, дом 18/2"/>
  </r>
  <r>
    <x v="0"/>
    <s v="Пятерочка 24703"/>
    <s v="ПАО Сбербанк"/>
    <s v="Ростовская область, г.о. город Ростов-на-Дону, г Ростов-на-Дону, ул Сарьяна, 38/41"/>
  </r>
  <r>
    <x v="13"/>
    <s v="Пятерочка 24837"/>
    <s v="ПАО Сбербанк"/>
    <s v="Ростовская область, Зимовниковский м.р-н, с.п. Зимовниковское, п Зимовники, пер 87 Стрелковой Дивизии, 7"/>
  </r>
  <r>
    <x v="9"/>
    <s v="EVO_ЗЕРНОГРАДСКОЕ РАЙПО"/>
    <s v="ПАО Сбербанк"/>
    <s v="Ростовская область, Зерноградский м.р-н, с.п. Донское, с Новокузнецовка, ул Свободы, 62"/>
  </r>
  <r>
    <x v="9"/>
    <s v="EVO_ЗЕРНОГРАДСКОЕ РАЙПО"/>
    <s v="ПАО Сбербанк"/>
    <s v="Ростовская область, Зерноградский м.р-н, с.п. Гуляй-Борисовское, х Болдиновка, ул Звездная, 30"/>
  </r>
  <r>
    <x v="0"/>
    <s v="Пятерочка 24384"/>
    <s v="ПАО Сбербанк"/>
    <s v="Ростовская область, г.о. город Ростов-на-Дону, г Ростов-на-Дону, ул Зрелищная, 24"/>
  </r>
  <r>
    <x v="0"/>
    <s v="Пятерочка 24590"/>
    <s v="ПАО Сбербанк"/>
    <s v="Ростовская область, г.о. город Ростов-на-Дону, г Ростов-на-Дону, пер 10-й Лазоревый, зд.57/46"/>
  </r>
  <r>
    <x v="46"/>
    <s v="Пятерочка 19594"/>
    <s v="ПАО Сбербанк"/>
    <s v="Ростовская область, Родионово-Несветайский м.р-н, с.п. Родионово-Несветайское, сл Родионово-Несветайская, ул Гвардейцев-Танкистов, 16"/>
  </r>
  <r>
    <x v="0"/>
    <s v="Пятерочка 24630"/>
    <s v="ПАО Сбербанк"/>
    <s v="Ростовская область, г.о. город Ростов-на-Дону, г Ростов-на-Дону, ул 339-й Стрелковой Дивизии, 17/6"/>
  </r>
  <r>
    <x v="7"/>
    <s v="Пятерочка 23406"/>
    <s v="ПАО Сбербанк"/>
    <s v="Ростовская область, г.о. город Новочеркасск, г Новочеркасск, спуск Красный, дом 21"/>
  </r>
  <r>
    <x v="37"/>
    <s v="EVO_Хозяюшка."/>
    <s v="ПАО Сбербанк"/>
    <s v="Ростовская область, Кашарский м.р-н, с.п. Первомайское, с Первомайское, ул Мира, 1"/>
  </r>
  <r>
    <x v="2"/>
    <s v="Пятерочка 23796"/>
    <s v="ПАО Сбербанк"/>
    <s v="Ростовская область, г.о. город Таганрог, г Таганрог, ул Октябрьская, 93"/>
  </r>
  <r>
    <x v="35"/>
    <s v="EVO_Хозтовары."/>
    <s v="ПАО Сбербанк"/>
    <s v="Ростовская область, Пролетарский м.р-н, с.п. Буденновское, ст-ца Буденновская, ул Ленина, 42"/>
  </r>
  <r>
    <x v="0"/>
    <s v="Пятерочка 24932"/>
    <s v="ПАО Сбербанк"/>
    <s v="Ростовская область, г.о. город Ростов-на-Дону, г Ростов-на-Дону, ул Содружества, 3"/>
  </r>
  <r>
    <x v="0"/>
    <s v="Пятерочка 24758"/>
    <s v="ПАО Сбербанк"/>
    <s v="Ростовская область, г.о. город Ростов-на-Дону, г Ростов-на-Дону, пр-кт Шолохова, 136"/>
  </r>
  <r>
    <x v="27"/>
    <s v="Пятерочка 25510"/>
    <s v="ПАО Сбербанк"/>
    <s v="Ростовская область, г.о. город Батайск, г Батайск, ул Воровского, 4"/>
  </r>
  <r>
    <x v="26"/>
    <s v="Магазин."/>
    <s v="ПАО Сбербанк"/>
    <s v="Ростовская область, Целинский м.р-н, с.п. Ольшанское, с Ольшанка, ул Торговая, 5"/>
  </r>
  <r>
    <x v="9"/>
    <s v="EVO_ Магазин Шанс"/>
    <s v="ПАО Сбербанк"/>
    <s v="Ростовская область, Зерноградский м.р-н, с.п. Манычское, п Сорговый, ул Новая, д 4А"/>
  </r>
  <r>
    <x v="5"/>
    <s v="Пятерочка 25454"/>
    <s v="ПАО Сбербанк"/>
    <s v="Ростовская область, Мясниковский м.р-н, с.п. Краснокрымское, х Красный Крым, ул Центральная, Здание 45"/>
  </r>
  <r>
    <x v="27"/>
    <s v="Пятерочка 25611"/>
    <s v="ПАО Сбербанк"/>
    <s v="Ростовская область, г.о. город Батайск, г Батайск, мкр Авиагородок, 26"/>
  </r>
  <r>
    <x v="10"/>
    <s v="Пятерочка 22189"/>
    <s v="ПАО Сбербанк"/>
    <s v="Ростовская область, Азовский м.р-н, с.п. Елизаветинское, х Городище, пер Молодежный, 22."/>
  </r>
  <r>
    <x v="6"/>
    <s v="Пятерочка 25600"/>
    <s v="ПАО Сбербанк"/>
    <s v="Ростовская область, Красносулинский м.р-н, г.п. Красносулинское, г Красный Сулин, ул Центральная, 21"/>
  </r>
  <r>
    <x v="11"/>
    <s v="Пятерочка 25469"/>
    <s v="ПАО Сбербанк"/>
    <s v="Ростовская область, г.о. город Каменск-Шахтинский, г Каменск-Шахтинский, ул Винная, 1"/>
  </r>
  <r>
    <x v="2"/>
    <s v="ПЯТЕРОЧКА 5050"/>
    <s v="ПАО Сбербанк"/>
    <s v="Ростовская область, г.о. город Таганрог, г Таганрог, ул Октябрьская, 29/13 29/13"/>
  </r>
  <r>
    <x v="0"/>
    <s v="Пятерочка 25785"/>
    <s v="ПАО Сбербанк"/>
    <s v="Ростовская область, г.о. город Ростов-на-Дону, г Ростов-на-Дону, пр-кт 40-летия Победы, 264/110а"/>
  </r>
  <r>
    <x v="0"/>
    <s v="ПЯТЕРОЧКА 720"/>
    <s v="ПАО Сбербанк"/>
    <s v="Ростовская область, г.о. город Ростов-на-Дону, г Ростов-на-Дону, ул Таганрогская, 114"/>
  </r>
  <r>
    <x v="0"/>
    <s v="Пятерочка 21982"/>
    <s v="ПАО Сбербанк"/>
    <s v="Ростовская область, г.о. город Ростов-на-Дону, г Ростов-на-Дону, ул Батуринская, 116"/>
  </r>
  <r>
    <x v="41"/>
    <s v="Пятерочка 24794"/>
    <s v="ПАО Сбербанк"/>
    <s v="Ростовская область, Волгодонской м.р-н, с.п. Романовское, х Лагутники, ул Гагарина, 22"/>
  </r>
  <r>
    <x v="0"/>
    <s v="Пятерочка 25864"/>
    <s v="ПАО Сбербанк"/>
    <s v="Ростовская область, г.о. город Ростов-на-Дону, г Ростов-на-Дону, ул 16-я линия, 61/30"/>
  </r>
  <r>
    <x v="17"/>
    <s v="Пятерочка 24898"/>
    <s v="ПАО Сбербанк"/>
    <s v="Ростовская область, г.о. город Зверево, г Зверево, ул Осташенко, 16"/>
  </r>
  <r>
    <x v="0"/>
    <s v="Пятерочка 25871"/>
    <s v="ПАО Сбербанк"/>
    <s v="Ростовская область, г.о. город Ростов-на-Дону, г Ростов-на-Дону, ул Разина, 10"/>
  </r>
  <r>
    <x v="16"/>
    <s v="Пятерочка 24320"/>
    <s v="ПАО Сбербанк"/>
    <s v="Ростовская область, Куйбышевский м.р-н, с.п. Куйбышевское, с Куйбышево, ул Пролетарская, 154"/>
  </r>
  <r>
    <x v="39"/>
    <s v="Пятерочка 25984"/>
    <s v="ПАО Сбербанк"/>
    <s v="Ростовская область, Кагальницкий м.р-н, с.п. Кагальницкое, ст-ца Кагальницкая, ул Вокзальная, 98"/>
  </r>
  <r>
    <x v="38"/>
    <s v="Пятерочка 25983"/>
    <s v="ПАО Сбербанк"/>
    <s v="Ростовская область, Аксайский м.р-н, с.п. Большелогское, п Российский, ул Ленина, 1"/>
  </r>
  <r>
    <x v="18"/>
    <s v="Пятерочка 25991"/>
    <s v="ПАО Сбербанк"/>
    <s v="Ростовская область, г.о. город Новошахтинск, г Новошахтинск, ул Библиотечная, 71"/>
  </r>
  <r>
    <x v="45"/>
    <s v="Пятерочка 10773"/>
    <s v="ПАО Сбербанк"/>
    <s v="Ростовская область, Веселовский м.р-н, с.п. Веселовское, п Веселый, пер Базарный, с.3Б, 3"/>
  </r>
  <r>
    <x v="0"/>
    <s v="Пятерочка 25874"/>
    <s v="ПАО Сбербанк"/>
    <s v="Ростовская область, г.о. город Ростов-на-Дону, г Ростов-на-Дону, пер Ягодный, 2"/>
  </r>
  <r>
    <x v="14"/>
    <s v="Пятерочка 24076"/>
    <s v="ПАО Сбербанк"/>
    <s v="Ростовская область, Неклиновский м.р-н, с.п. Натальевское, х Рожок, ул Северная, 27"/>
  </r>
  <r>
    <x v="2"/>
    <s v="Пятерочка 24933"/>
    <s v="ПАО Сбербанк"/>
    <s v="Ростовская область, г.о. город Таганрог, г Таганрог, Дачный поселок Радуга, ал. 13, 37"/>
  </r>
  <r>
    <x v="0"/>
    <s v="Пятерочка 24403"/>
    <s v="ПАО Сбербанк"/>
    <s v="Ростовская область, г.о. город Ростов-на-Дону, г Ростов-на-Дону, ул Алексея Русова, 1, 1"/>
  </r>
  <r>
    <x v="12"/>
    <s v="Пятерочка 26146"/>
    <s v="ПАО Сбербанк"/>
    <s v="Ростовская область, г.о. город Донецк, г Донецк, кв-л 12-й, 20/1"/>
  </r>
  <r>
    <x v="38"/>
    <s v="Пятерочка 24464"/>
    <s v="ПАО Сбербанк"/>
    <s v="Ростовская область, Аксайский м.р-н, с.п. Грушевское, ст-ца Грушевская, ул Советская, 151"/>
  </r>
  <r>
    <x v="13"/>
    <s v="Пятерочка 26332"/>
    <s v="ПАО Сбербанк"/>
    <s v="Ростовская область, Зимовниковский м.р-н, с.п. Зимовниковское, п Зимовники, ул Магистральная, 31ж"/>
  </r>
  <r>
    <x v="27"/>
    <s v="VV_7015_1"/>
    <s v="ПАО Сбербанк"/>
    <s v="Ростовская область, г.о. город Батайск, г Батайск, ул Кирова ул, 5"/>
  </r>
  <r>
    <x v="27"/>
    <s v="VV_7015_2"/>
    <s v="ПАО Сбербанк"/>
    <s v="Ростовская область, г.о. город Батайск, г Батайск, ул Кирова ул, 5"/>
  </r>
  <r>
    <x v="3"/>
    <s v="Пятерочка 26461"/>
    <s v="ПАО Сбербанк"/>
    <s v="Ростовская область, Константиновский м.р-н, г.п. Константиновское, г Константиновск, ул Ленина, 51"/>
  </r>
  <r>
    <x v="0"/>
    <s v="Пятерочка 23767"/>
    <s v="ПАО Сбербанк"/>
    <s v="Ростовская область, г.о. город Ростов-на-Дону, г Ростов-на-Дону, ул Щербакова, 4"/>
  </r>
  <r>
    <x v="0"/>
    <s v="ПЯТЕРОЧКА"/>
    <s v="ПАО Сбербанк"/>
    <s v="Ростовская область, г.о. город Ростов-на-Дону, г Ростов-на-Дону, ул Капустина, 26/2"/>
  </r>
  <r>
    <x v="0"/>
    <s v="Пятерочка 24709"/>
    <s v="ПАО Сбербанк"/>
    <s v="Ростовская область, г.о. город Ростов-на-Дону, г Ростов-на-Дону, пер Измаильский, 39а"/>
  </r>
  <r>
    <x v="0"/>
    <s v="Пятерочка 25770"/>
    <s v="ПАО Сбербанк"/>
    <s v="Ростовская область, г.о. город Ростов-на-Дону, г Ростов-на-Дону, ул Раздорская, 2а"/>
  </r>
  <r>
    <x v="17"/>
    <s v="Пятерочка 25489"/>
    <s v="ПАО Сбербанк"/>
    <s v="Ростовская область, г.о. город Зверево, г Зверево, ул Макаренко, 22"/>
  </r>
  <r>
    <x v="10"/>
    <s v="АЗС ПОЛТАВА"/>
    <s v="ПАО Сбербанк"/>
    <s v="Ростовская область, Азовский м.р-н, с.п. Отрадовское, с Орловка, ул 42км трассы Азов-Старом-я, дом б/н"/>
  </r>
  <r>
    <x v="38"/>
    <s v="Пятерочка 21283"/>
    <s v="ПАО Сбербанк"/>
    <s v="Ростовская область, Аксайский м.р-н, г.п. Аксайское, г Аксай, ул Западная, 32"/>
  </r>
  <r>
    <x v="2"/>
    <s v="Пятерочка 24711"/>
    <s v="ПАО Сбербанк"/>
    <s v="Ростовская область, г.о. город Таганрог, г Таганрог, ул Галицкого, 4"/>
  </r>
  <r>
    <x v="0"/>
    <s v="Пятерочка 26734"/>
    <s v="ПАО Сбербанк"/>
    <s v="Ростовская область, г.о. город Ростов-на-Дону, г Ростов-на-Дону, ул Зорге, 9"/>
  </r>
  <r>
    <x v="43"/>
    <s v="Пятерочка 25133"/>
    <s v="ПАО Сбербанк"/>
    <s v="Ростовская область, Ремонтненский м.р-н, с.п. Ремонтненское, с Ремонтное, ул Базарная, 3"/>
  </r>
  <r>
    <x v="0"/>
    <s v="Пятерочка 26505"/>
    <s v="ПАО Сбербанк"/>
    <s v="Ростовская область, г.о. город Ростов-на-Дону, г Ростов-на-Дону, ул 1-я Володарского, 46а/48а"/>
  </r>
  <r>
    <x v="38"/>
    <s v="Пятерочка 22898"/>
    <s v="ПАО Сбербанк"/>
    <s v="Ростовская область, Аксайский м.р-н, г.п. Аксайское, г Аксай, ул Чапаева, 169"/>
  </r>
  <r>
    <x v="9"/>
    <s v="Пятерочка 26458"/>
    <s v="ПАО Сбербанк"/>
    <s v="Ростовская область, Зерноградский м.р-н, с.п. Гуляй-Борисовское, х Гуляй-Борисовка, пер 50 лет ВЛКСМ, 7/51"/>
  </r>
  <r>
    <x v="0"/>
    <s v="Пятерочка 27026"/>
    <s v="ПАО Сбербанк"/>
    <s v="Ростовская область, г.о. город Ростов-на-Дону, г Ростов-на-Дону, пер Ахтарский, 6"/>
  </r>
  <r>
    <x v="2"/>
    <s v="Пятерочка 26778"/>
    <s v="ПАО Сбербанк"/>
    <s v="Ростовская область, г.о. город Таганрог, г Таганрог, пер 17-й Новый, Дом 100"/>
  </r>
  <r>
    <x v="0"/>
    <s v="Пятерочка 26636"/>
    <s v="ПАО Сбербанк"/>
    <s v="Ростовская область, г.о. город Ростов-на-Дону, г Ростов-на-Дону, ул 26-я линия, 35"/>
  </r>
  <r>
    <x v="0"/>
    <s v="Пятерочка 26619"/>
    <s v="ПАО Сбербанк"/>
    <s v="Ростовская область, г.о. город Ростов-на-Дону, г Ростов-на-Дону, пр-кт Коммунистический, 51"/>
  </r>
  <r>
    <x v="14"/>
    <s v="Пятерочка 24159"/>
    <s v="ПАО Сбербанк"/>
    <s v="Ростовская область, Неклиновский м.р-н, с.п. Поляковское, с Русская Слободка, ул Октябрьская, 41"/>
  </r>
  <r>
    <x v="11"/>
    <s v="EVO_МАЙ"/>
    <s v="ПАО Сбербанк"/>
    <s v="Ростовская область, г.о. город Каменск-Шахтинский, г Каменск-Шахтинский, ул Монтажников, 43Г"/>
  </r>
  <r>
    <x v="38"/>
    <s v="Пятерочка 22915"/>
    <s v="ПАО Сбербанк"/>
    <s v="Ростовская область, Аксайский м.р-н, г.п. Аксайское, г Аксай, ул Мира, 1б"/>
  </r>
  <r>
    <x v="27"/>
    <s v="Пятерочка 27071"/>
    <s v="ПАО Сбербанк"/>
    <s v="Ростовская область, г.о. город Батайск, г Батайск, ул Энгельса, 345-в"/>
  </r>
  <r>
    <x v="29"/>
    <s v="Пятерочка 25125"/>
    <s v="ПАО Сбербанк"/>
    <s v="Ростовская область, Верхнедонской м.р-н, с.п. Казанское, ст-ца Казанская, ул Тимирязева, 141Б"/>
  </r>
  <r>
    <x v="25"/>
    <s v="Пятерочка 25190"/>
    <s v="ПАО Сбербанк"/>
    <s v="Ростовская область, Цимлянский м.р-н, г.п. Цимлянское, г Цимлянск, ул Ленина, Здание 29"/>
  </r>
  <r>
    <x v="0"/>
    <s v="VV_7678_1"/>
    <s v="ПАО Сбербанк"/>
    <s v="Ростовская область, г.о. город Ростов-на-Дону, г Ростов-на-Дону, ул Максима Горького ул, 159/42"/>
  </r>
  <r>
    <x v="44"/>
    <s v="Пятерочка 25343"/>
    <s v="ПАО Сбербанк"/>
    <s v="Ростовская область, Орловский м.р-н, с.п. Орловское, п Орловский, ул Лесная, Дом 29"/>
  </r>
  <r>
    <x v="0"/>
    <s v="Пятерочка 26766"/>
    <s v="ПАО Сбербанк"/>
    <s v="Ростовская область, г.о. город Ростов-на-Дону, г Ростов-на-Дону, ул Каширская, Здание 18б"/>
  </r>
  <r>
    <x v="24"/>
    <s v="Пятерочка 25166"/>
    <s v="ПАО Сбербанк"/>
    <s v="Ростовская область, Сальский м.р-н, г.п. Сальское, г Сальск, ул Халтурина, 20В"/>
  </r>
  <r>
    <x v="14"/>
    <s v="Пятерочка 24158"/>
    <s v="ПАО Сбербанк"/>
    <s v="Ростовская область, Неклиновский м.р-н, с.п. Вареновское, с Бессергеновка, ул Советская, 2"/>
  </r>
  <r>
    <x v="0"/>
    <s v="Пятерочка 27156"/>
    <s v="ПАО Сбербанк"/>
    <s v="Ростовская область, г.о. город Ростов-на-Дону, г Ростов-на-Дону, пр-кт Королева, 1д"/>
  </r>
  <r>
    <x v="37"/>
    <s v="Пятерочка 25291"/>
    <s v="ПАО Сбербанк"/>
    <s v="Ростовская область, Кашарский м.р-н, с.п. Кашарское, сл Кашары, ул Ленина, 51"/>
  </r>
  <r>
    <x v="52"/>
    <s v="EVO_Виктория"/>
    <s v="ПАО Сбербанк"/>
    <s v="Ростовская область, Чертковский м.р-н, с.п. Алексеево-Лозовское, с Алексеево-Лозовское, ул Лисичкина, 22/4"/>
  </r>
  <r>
    <x v="0"/>
    <s v="Пятерочка 24216"/>
    <s v="ПАО Сбербанк"/>
    <s v="Ростовская область, г.о. город Ростов-на-Дону, г Ростов-на-Дону, ул Юрия Дубинина, Здание 15а"/>
  </r>
  <r>
    <x v="34"/>
    <s v="Пятерочка 25171"/>
    <s v="ПАО Сбербанк"/>
    <s v="Ростовская область, Морозовский м.р-н, г.п. Морозовское, г Морозовск, ул Луначарского, 124В"/>
  </r>
  <r>
    <x v="8"/>
    <s v="Пятерочка 27279"/>
    <s v="ПАО Сбербанк"/>
    <s v="Ростовская область, г.о. город Шахты, г Шахты, пр-кт Ленинского Комсомола, 30"/>
  </r>
  <r>
    <x v="34"/>
    <s v="Пятерочка 25287"/>
    <s v="ПАО Сбербанк"/>
    <s v="Ростовская область, Морозовский м.р-н, г.п. Морозовское, г Морозовск, ул Ворошилова, 266"/>
  </r>
  <r>
    <x v="42"/>
    <s v="ПЯТЕРОЧКА"/>
    <s v="ПАО Сбербанк"/>
    <s v="Ростовская область, Багаевский м.р-н, с.п. Багаевское, ст-ца Багаевская, ул Фрунзе, 52"/>
  </r>
  <r>
    <x v="2"/>
    <s v="ПЯТЕРОЧКА 1451"/>
    <s v="ПАО Сбербанк"/>
    <s v="Ростовская область, г.о. город Таганрог, г Таганрог, пер 1-й Новый, 20"/>
  </r>
  <r>
    <x v="0"/>
    <s v="ПЯТЕРОЧКА"/>
    <s v="ПАО Сбербанк"/>
    <s v="Ростовская область, г.о. город Ростов-на-Дону, г Ростов-на-Дону, пр-кт Коммунистический, 35/4"/>
  </r>
  <r>
    <x v="22"/>
    <s v="ПЯТЕРОЧКА 3896"/>
    <s v="ПАО Сбербанк"/>
    <s v="Ростовская область, г.о. город Азов, г Азов, пер Коллонтаевский, 66"/>
  </r>
  <r>
    <x v="8"/>
    <s v="ПЯТЕРОЧКА 3798"/>
    <s v="ПАО Сбербанк"/>
    <s v="Ростовская область, г.о. город Шахты, г Шахты, ул Садовая, 62"/>
  </r>
  <r>
    <x v="0"/>
    <s v="ПЯТЕРОЧКА"/>
    <s v="ПАО Сбербанк"/>
    <s v="Ростовская область, г.о. город Ростов-на-Дону, г Ростов-на-Дону, пер Жлобинский, 25"/>
  </r>
  <r>
    <x v="15"/>
    <s v="ПЯТЕРОЧКА 1450"/>
    <s v="ПАО Сбербанк"/>
    <s v="Ростовская область, Семикаракорский м.р-н, г.п. Семикаракорское, г Семикаракорск, ул Калинина, 60"/>
  </r>
  <r>
    <x v="7"/>
    <s v="ПЯТЕРОЧКА"/>
    <s v="ПАО Сбербанк"/>
    <s v="Ростовская область, г.о. город Новочеркасск, г Новочеркасск, пр-кт Энергетиков, 14"/>
  </r>
  <r>
    <x v="46"/>
    <s v="ПЯТЕРОЧКА"/>
    <s v="ПАО Сбербанк"/>
    <s v="Ростовская область, Родионово-Несветайский м.р-н, с.п. Родионово-Несветайское, сл Родионово-Несветайская, ул Пушкинская, 36"/>
  </r>
  <r>
    <x v="1"/>
    <s v="ПЯТЕРОЧКА 1963"/>
    <s v="ПАО Сбербанк"/>
    <s v="Ростовская область, Каменский м.р-н, г.п. Глубокинское, рп Глубокий, ул 50 лет ВЛКСМ, 28"/>
  </r>
  <r>
    <x v="0"/>
    <s v="Пятерочка 744"/>
    <s v="ПАО Сбербанк"/>
    <s v="Ростовская область, г.о. город Ростов-на-Дону, г Ростов-на-Дону, пл Космонавтов, 23б б/н"/>
  </r>
  <r>
    <x v="4"/>
    <s v="ПЯТЕРОЧКА"/>
    <s v="ПАО Сбербанк"/>
    <s v="Ростовская область, г.о. город Гуково, г Гуково, ул Ковалева, 78"/>
  </r>
  <r>
    <x v="17"/>
    <s v="ПЯТЕРОЧКА"/>
    <s v="ПАО Сбербанк"/>
    <s v="Ростовская область, г.о. город Зверево, г Зверево, ул Обухова, 16"/>
  </r>
  <r>
    <x v="8"/>
    <s v="ПЯТЕРОЧКА 727"/>
    <s v="ПАО Сбербанк"/>
    <s v="Ростовская область, г.о. город Шахты, г Шахты, пр-кт Ленинского Комсомола, 48"/>
  </r>
  <r>
    <x v="8"/>
    <s v="ПЯТЕРОЧКА 737"/>
    <s v="ПАО Сбербанк"/>
    <s v="Ростовская область, г.о. город Шахты, г Шахты, ул Индустриальная, 1Б"/>
  </r>
  <r>
    <x v="8"/>
    <s v="ПЯТЕРОЧКА 739"/>
    <s v="ПАО Сбербанк"/>
    <s v="Ростовская область, г.о. город Шахты, г Шахты, ул Текстильная, 18"/>
  </r>
  <r>
    <x v="2"/>
    <s v="ПЯТЕРОЧКА"/>
    <s v="ПАО Сбербанк"/>
    <s v="Ростовская область, г.о. город Таганрог, г Таганрог, пер 10-й, 114 114"/>
  </r>
  <r>
    <x v="0"/>
    <s v="ПЯТЕРОЧКА"/>
    <s v="ПАО Сбербанк"/>
    <s v="Ростовская область, г.о. город Ростов-на-Дону, г Ростов-на-Дону, ул Селиванова, 49"/>
  </r>
  <r>
    <x v="14"/>
    <s v="ПЯТЕРОЧКА"/>
    <s v="ПАО Сбербанк"/>
    <s v="Ростовская область, Неклиновский м.р-н, с.п. Покровское, с Покровское, ул Ленина, 280"/>
  </r>
  <r>
    <x v="0"/>
    <s v="ПЯТЕРОЧКА"/>
    <s v="ПАО Сбербанк"/>
    <s v="Ростовская область, г.о. город Ростов-на-Дону, г Ростов-на-Дону, пр-кт 40-летия Победы, 37/5"/>
  </r>
  <r>
    <x v="0"/>
    <s v="ПЕРЕКРЕСТОК_ЗОРГЕ"/>
    <s v="ПАО Сбербанк"/>
    <s v="Ростовская область, г.о. город Ростов-на-Дону, г Ростов-на-Дону, ул Зорге, 33"/>
  </r>
  <r>
    <x v="22"/>
    <s v="ПЯТЕРОЧКА 735"/>
    <s v="ПАО Сбербанк"/>
    <s v="Ростовская область, г.о. город Азов, г Азов, ул Привокзальная, 19"/>
  </r>
  <r>
    <x v="22"/>
    <s v="ПЯТЕРОЧКА"/>
    <s v="ПАО Сбербанк"/>
    <s v="Ростовская область, г.о. город Азов, г Азов, б-р Петровский, 36"/>
  </r>
  <r>
    <x v="7"/>
    <s v="ПЯТЕРОЧКА"/>
    <s v="ПАО Сбербанк"/>
    <s v="Ростовская область, г.о. город Новочеркасск, г Новочеркасск, ул Визирова, 2А"/>
  </r>
  <r>
    <x v="7"/>
    <s v="ПЕРЕКРЕСТОК (ВЕСТА)"/>
    <s v="ПАО Сбербанк"/>
    <s v="Ростовская область, г.о. город Новочеркасск, г Новочеркасск, ул улица, б/н"/>
  </r>
  <r>
    <x v="0"/>
    <s v="ПЕРЕКРЕСТОК (ТЕКУЧЕВА)"/>
    <s v="ПАО Сбербанк"/>
    <s v="Ростовская область, г.о. город Ростов-на-Дону, г Ростов-на-Дону, ул улица, б/н"/>
  </r>
  <r>
    <x v="0"/>
    <s v="ПЕРЕКРЕСТОК КРАСНОАРМ"/>
    <s v="ПАО Сбербанк"/>
    <s v="Ростовская область, г.о. город Ростов-на-Дону, г Ростов-на-Дону, пр-кт Кировский, 63"/>
  </r>
  <r>
    <x v="0"/>
    <s v="ПЕРЕКРЕСТОК (ВАВИЛОН)"/>
    <s v="ПАО Сбербанк"/>
    <s v="Ростовская область, г.о. город Ростов-на-Дону, г Ростов-на-Дону, пр-кт Космонавтов, 2"/>
  </r>
  <r>
    <x v="12"/>
    <s v="ПЯТЕРОЧКА 1876"/>
    <s v="ПАО Сбербанк"/>
    <s v="Ростовская область, г.о. город Донецк, г Донецк, ул Королева, 41"/>
  </r>
  <r>
    <x v="9"/>
    <s v="ПЯТЕРОЧКА 2292"/>
    <s v="ПАО Сбербанк"/>
    <s v="Ростовская область, Зерноградский м.р-н, г.п. Зерноградское, г Зерноград, ул им Чехова, 16/2"/>
  </r>
  <r>
    <x v="6"/>
    <s v="ПЯТЕРОЧКА"/>
    <s v="ПАО Сбербанк"/>
    <s v="Ростовская область, Красносулинский м.р-н, г.п. Красносулинское, г Красный Сулин, ул Героя Советского Союза А.И.Алексеева, 6"/>
  </r>
  <r>
    <x v="11"/>
    <s v="ПЯТЕРОЧКА_1329"/>
    <s v="ПАО Сбербанк"/>
    <s v="Ростовская область, г.о. город Каменск-Шахтинский, г Каменск-Шахтинский, ул Парковая, 22 22"/>
  </r>
  <r>
    <x v="6"/>
    <s v="ПЯТЕРОЧКА"/>
    <s v="ПАО Сбербанк"/>
    <s v="Ростовская область, Красносулинский м.р-н, г.п. Красносулинское, г Красный Сулин, ул Комарова, 6"/>
  </r>
  <r>
    <x v="8"/>
    <s v="ПЯТЕРОЧКА 1669"/>
    <s v="ПАО Сбербанк"/>
    <s v="Ростовская область, г.о. город Шахты, г Шахты, ул Кошевого, 28"/>
  </r>
  <r>
    <x v="33"/>
    <s v="ПЯТЕРОЧКА 1940"/>
    <s v="ПАО Сбербанк"/>
    <s v="Ростовская область, Октябрьский м.р-н, с.п. Кривянское, ст-ца Кривянская, ул Мостовая, 2"/>
  </r>
  <r>
    <x v="8"/>
    <s v="ПЯТЕРОЧКА 1997"/>
    <s v="ПАО Сбербанк"/>
    <s v="Ростовская область, г.о. город Шахты, г Шахты, проезд 3-й Квартал, 18 18"/>
  </r>
  <r>
    <x v="2"/>
    <s v="ПЯТЕРОЧКА"/>
    <s v="ПАО Сбербанк"/>
    <s v="Ростовская область, г.о. город Таганрог, г Таганрог, ул Чехова, 346"/>
  </r>
  <r>
    <x v="2"/>
    <s v="Пятерочка 2507"/>
    <s v="ПАО Сбербанк"/>
    <s v="Ростовская область, г.о. город Таганрог, г Таганрог, ул Нестерова, 23"/>
  </r>
  <r>
    <x v="20"/>
    <s v="ПЯТЕРОЧКА"/>
    <s v="ПАО Сбербанк"/>
    <s v="Ростовская область, Белокалитвинский м.р-н, г.п. Шолоховское, рп Шолоховский, ул Пушкина, 33"/>
  </r>
  <r>
    <x v="28"/>
    <s v="ПЯТЕРОЧКА"/>
    <s v="ПАО Сбербанк"/>
    <s v="Ростовская область, Матвеево-Курганский м.р-н, с.п. Матвеево-Курганское, п Матвеев Курган, ул Советская, 17"/>
  </r>
  <r>
    <x v="27"/>
    <s v="ПЯТЕРОЧКА 2032"/>
    <s v="ПАО Сбербанк"/>
    <s v="Ростовская область, г.о. город Батайск, г Батайск, ул Куйбышева, 139"/>
  </r>
  <r>
    <x v="8"/>
    <s v="ПЯТЕРОЧКА 2334"/>
    <s v="ПАО Сбербанк"/>
    <s v="Ростовская область, г.о. город Шахты, г Шахты, пер Сокольнический, 17"/>
  </r>
  <r>
    <x v="21"/>
    <s v="ПЯТЕРОЧКА 3462"/>
    <s v="ПАО Сбербанк"/>
    <s v="Ростовская область, Егорлыкский м.р-н, с.п. Егорлыкское, ст-ца Егорлыкская, пер Грицика, 1г 1Г"/>
  </r>
  <r>
    <x v="0"/>
    <s v="ПЯТЕРОЧКА"/>
    <s v="ПАО Сбербанк"/>
    <s v="Ростовская область, г.о. город Ростов-на-Дону, г Ростов-на-Дону, ул Пушкинская, 231"/>
  </r>
  <r>
    <x v="24"/>
    <s v="ПЯТЕРОЧКА"/>
    <s v="ПАО Сбербанк"/>
    <s v="Ростовская область, Сальский м.р-н, г.п. Сальское, г Сальск, ул Кутузова, 1"/>
  </r>
  <r>
    <x v="26"/>
    <s v="ПЯТЕРОЧКА"/>
    <s v="ПАО Сбербанк"/>
    <s v="Ростовская область, Целинский м.р-н, с.п. Целинское, п Целина, ул 7-я линия, 245"/>
  </r>
  <r>
    <x v="23"/>
    <s v="ПЯТЕРОЧКА 3264"/>
    <s v="ПАО Сбербанк"/>
    <s v="Ростовская область, г.о. город Волгодонск, г Волгодонск, ул Ленинградская, 7"/>
  </r>
  <r>
    <x v="0"/>
    <s v="АЗС 61289"/>
    <s v="ПАО Банк &quot;ФК Открытие&quot;"/>
    <s v="Ростовская обл.,г.о. город Ростов-на-Дону,г. Ростов-на-Дону,ул. Текучева,151А"/>
  </r>
  <r>
    <x v="0"/>
    <s v="АЗС 61293"/>
    <s v="ПАО Банк &quot;ФК Открытие&quot;"/>
    <s v="Ростовская обл.,г.о. город Ростов-на-Дону,г. Ростов-на-Дону,пр-кт Шолохова,10"/>
  </r>
  <r>
    <x v="0"/>
    <s v="АЗС 61295"/>
    <s v="ПАО Банк &quot;ФК Открытие&quot;"/>
    <s v="Ростовская обл.,г.о. город Ростов-на-Дону,г. Ростов-на-Дону,ул. Малиновского,35"/>
  </r>
  <r>
    <x v="10"/>
    <s v="АЗС 61297"/>
    <s v="ПАО Банк &quot;ФК Открытие&quot;"/>
    <s v="Ростовская обл.,Азовский муниципальный район,с.п. Самарское,с. Самарское"/>
  </r>
  <r>
    <x v="0"/>
    <s v="АЗС 61298"/>
    <s v="ПАО Банк &quot;ФК Открытие&quot;"/>
    <s v="Ростовская обл.,г.о. город Ростов-на-Дону,г. Ростов-на-Дону,пр-кт Шолохова,318"/>
  </r>
  <r>
    <x v="27"/>
    <s v="АЗС 61301"/>
    <s v="ПАО Банк &quot;ФК Открытие&quot;"/>
    <s v="Ростовская обл.,г.о. город Батайск,г. Батайск,ш. Западное,3"/>
  </r>
  <r>
    <x v="27"/>
    <s v="АЗС 61302"/>
    <s v="ПАО Банк &quot;ФК Открытие&quot;"/>
    <s v="Ростовская обл.,г.о. город Батайск,г. Батайск,ш. Самарское,25"/>
  </r>
  <r>
    <x v="33"/>
    <s v="АЗС 61310"/>
    <s v="ПАО Банк &quot;ФК Открытие&quot;"/>
    <s v="Ростовская обл.,Октябрьский муниципальный район,с.п. Коммунарское,п. Верхнегрушевский"/>
  </r>
  <r>
    <x v="6"/>
    <s v="АЗС 61312"/>
    <s v="ПАО Банк &quot;ФК Открытие&quot;"/>
    <s v="Ростовская обл.,Красносулинский муниципальный район,с.п. Киселевское,х. Черников"/>
  </r>
  <r>
    <x v="6"/>
    <s v="АЗС 61315"/>
    <s v="ПАО Банк &quot;ФК Открытие&quot;"/>
    <s v="Ростовская обл.,Красносулинский муниципальный район,с.п. Божковское,х. Володарский"/>
  </r>
  <r>
    <x v="11"/>
    <s v="АЗС 61317"/>
    <s v="ПАО Банк &quot;ФК Открытие&quot;"/>
    <s v="Ростовская обл.,г.о. город Каменск-Шахтинский,г. Каменск-Шахтинский,ул. Заводская"/>
  </r>
  <r>
    <x v="6"/>
    <s v="АЗС 61330"/>
    <s v="ПАО Банк &quot;ФК Открытие&quot;"/>
    <s v="Ростовская обл.,Красносулинский муниципальный район,г.п. Красносулинское,г. Красный Сулин,ул. Колхозная,80А"/>
  </r>
  <r>
    <x v="6"/>
    <s v="АЗС 61331"/>
    <s v="ПАО Банк &quot;ФК Открытие&quot;"/>
    <s v="Ростовская обл.,Красносулинский муниципальный район,г.п. Красносулинское,г. Красный Сулин,ул. Московская,43А"/>
  </r>
  <r>
    <x v="6"/>
    <s v="АЗС 61332"/>
    <s v="ПАО Банк &quot;ФК Открытие&quot;"/>
    <s v="Ростовская обл.,Красносулинский муниципальный район,с.п. Киселевское,п. Закордонный"/>
  </r>
  <r>
    <x v="12"/>
    <s v="АЗС 61333"/>
    <s v="ПАО Банк &quot;ФК Открытие&quot;"/>
    <s v="Ростовская обл.,г.о. город Донецк,г. Донецк,ул. Стадионная,111"/>
  </r>
  <r>
    <x v="18"/>
    <s v="АЗС 61335"/>
    <s v="ПАО Банк &quot;ФК Открытие&quot;"/>
    <s v="Ростовская обл.,г.о. город Новошахтинск,г. Новошахтинск,ул. Харьковская,85"/>
  </r>
  <r>
    <x v="11"/>
    <s v="АЗС 61337"/>
    <s v="ПАО Банк &quot;ФК Открытие&quot;"/>
    <s v="Ростовская обл.,г.о. город Каменск-Шахтинский,г. Каменск-Шахтинский,ул. Героев Пионеров,69В"/>
  </r>
  <r>
    <x v="11"/>
    <s v="АЗС 61338"/>
    <s v="ПАО Банк &quot;ФК Открытие&quot;"/>
    <s v="Ростовская обл.,г.о. город Каменск-Шахтинский,г. Каменск-Шахтинский,ул. Ворошилова,147"/>
  </r>
  <r>
    <x v="33"/>
    <s v="АЗС 61339"/>
    <s v="ПАО Банк &quot;ФК Открытие&quot;"/>
    <s v="Ростовская обл.,Октябрьский муниципальный район,с.п. Персиановское,п. Персиановский,ул. Степная,2А"/>
  </r>
  <r>
    <x v="46"/>
    <s v="АЗС 61342"/>
    <s v="ПАО Банк &quot;ФК Открытие&quot;"/>
    <s v="Ростовская обл.,Родионово-Несветайский муниципальный район,с.п. Родионово-Несветайское,сл. Родионово-Несветайская,ул. Мичурина,26"/>
  </r>
  <r>
    <x v="12"/>
    <s v="АЗС 61343"/>
    <s v="ПАО Банк &quot;ФК Открытие&quot;"/>
    <s v="Ростовская обл.,г.о. город Донецк,г. Донецк,ул. Каменская"/>
  </r>
  <r>
    <x v="8"/>
    <s v="АЗС 61345"/>
    <s v="ПАО Банк &quot;ФК Открытие&quot;"/>
    <s v="Ростовская обл.,г.о. город Шахты,г. Шахты,ул. Дачная,262"/>
  </r>
  <r>
    <x v="8"/>
    <s v="АЗС 61346"/>
    <s v="ПАО Банк &quot;ФК Открытие&quot;"/>
    <s v="Ростовская обл.,г.о. город Шахты,г. Шахты,ул. Маяковского,134Б"/>
  </r>
  <r>
    <x v="47"/>
    <s v="АЗС 61349"/>
    <s v="ПАО Банк &quot;ФК Открытие&quot;"/>
    <s v="Ростовская обл.,Мартыновский муниципальный район,с.п. Зеленолугское,п. Зеленолугский"/>
  </r>
  <r>
    <x v="45"/>
    <s v="АЗС 61350"/>
    <s v="ПАО Банк &quot;ФК Открытие&quot;"/>
    <s v="Ростовская обл.,Веселовский муниципальный район,с.п. Веселовское,п. Веселый,ул. Октябрьская,219"/>
  </r>
  <r>
    <x v="3"/>
    <s v="АЗС 61355"/>
    <s v="ПАО Банк &quot;ФК Открытие&quot;"/>
    <s v="Ростовская обл.,Константиновский муниципальный район,г.п. Константиновское,г. Константиновск,ул. Комсомольская"/>
  </r>
  <r>
    <x v="24"/>
    <s v="АЗС 61357"/>
    <s v="ПАО Банк &quot;ФК Открытие&quot;"/>
    <s v="Ростовская обл.,Сальский муниципальный район,с.п. Гигантовское,п. Сеятель Северный"/>
  </r>
  <r>
    <x v="50"/>
    <s v="АЗС 61363"/>
    <s v="ПАО Банк &quot;ФК Открытие&quot;"/>
    <s v="Ростовская обл.,Тацинский муниципальный район,с.п. Углегорское,п. Углегорский"/>
  </r>
  <r>
    <x v="23"/>
    <s v="АЗС 61369"/>
    <s v="ПАО Банк &quot;ФК Открытие&quot;"/>
    <s v="Ростовская обл.,г.о. город Волгодонск,г. Волгодонск,ул. К.Маркса,19"/>
  </r>
  <r>
    <x v="0"/>
    <s v="АЗС 34444"/>
    <s v="ПАО Банк &quot;ФК Открытие&quot;"/>
    <s v="Ростовская обл.,г.о. город Ростов-на-Дону,г. Ростов-на-Дону,ул. Волгоградская,198"/>
  </r>
  <r>
    <x v="2"/>
    <s v="АЗС 61378"/>
    <s v="ПАО Банк &quot;ФК Открытие&quot;"/>
    <s v="Ростовская обл.,г.о. город Таганрог,г. Таганрог,ул. Строительная,8"/>
  </r>
  <r>
    <x v="39"/>
    <s v="АЗС 61290"/>
    <s v="ПАО Банк &quot;ФК Открытие&quot;"/>
    <s v="Ростовская обл.,Кагальницкий муниципальный район,с.п. Кировское,ст-ца Кировская,ул. Кирова,2Б"/>
  </r>
  <r>
    <x v="38"/>
    <s v="АЗС 61291"/>
    <s v="ПАО Банк &quot;ФК Открытие&quot;"/>
    <s v="Ростовская обл.,Аксайский муниципальный район,с.п. Истоминское,тер. Автомагистраль М-4,км 1074-й"/>
  </r>
  <r>
    <x v="27"/>
    <s v="АЗС 61292"/>
    <s v="ПАО Банк &quot;ФК Открытие&quot;"/>
    <s v="Ростовская обл.,г.о. город Батайск,г. Батайск,ш. Восточное"/>
  </r>
  <r>
    <x v="0"/>
    <s v="АЗС 61294"/>
    <s v="ПАО Банк &quot;ФК Открытие&quot;"/>
    <s v="Ростовская обл.,г.о. город Ростов-на-Дону,г. Ростов-на-Дону,ул. Портовая,238 2"/>
  </r>
  <r>
    <x v="0"/>
    <s v="АЗС 61296"/>
    <s v="ПАО Банк &quot;ФК Открытие&quot;"/>
    <s v="Ростовская обл.,г.о. город Ростов-на-Дону,г. Ростов-на-Дону,пр-кт Шолохова,23,к. А"/>
  </r>
  <r>
    <x v="0"/>
    <s v="АЗС 61299"/>
    <s v="ПАО Банк &quot;ФК Открытие&quot;"/>
    <s v="Ростовская обл.,г.о. город Ростов-на-Дону,г. Ростов-на-Дону,ул. Вавилова,52"/>
  </r>
  <r>
    <x v="27"/>
    <s v="АЗС 61300"/>
    <s v="ПАО Банк &quot;ФК Открытие&quot;"/>
    <s v="Ростовская обл.,г.о. город Батайск,г. Батайск,ул. Промышленная,влд. 7"/>
  </r>
  <r>
    <x v="0"/>
    <s v="АЗС 61303"/>
    <s v="ПАО Банк &quot;ФК Открытие&quot;"/>
    <s v="Ростовская обл.,г.о. город Ростов-на-Дону,г. Ростов-на-Дону,ул. Малиновского,73У"/>
  </r>
  <r>
    <x v="5"/>
    <s v="АЗС 61304"/>
    <s v="ПАО Банк &quot;ФК Открытие&quot;"/>
    <s v="Ростовская обл.,Мясниковский муниципальный район,с.п. Чалтырское,с. Чалтырь"/>
  </r>
  <r>
    <x v="5"/>
    <s v="АЗС 61305"/>
    <s v="ПАО Банк &quot;ФК Открытие&quot;"/>
    <s v="Ростовская обл.,Мясниковский муниципальный район,с.п. Недвиговское,х. Хапры"/>
  </r>
  <r>
    <x v="14"/>
    <s v="АЗС 61306"/>
    <s v="ПАО Банк &quot;ФК Открытие&quot;"/>
    <s v="Ростовская обл.,Неклиновский муниципальный район,с.п. Самбекское,с. Самбек,53"/>
  </r>
  <r>
    <x v="14"/>
    <s v="АЗС 61307"/>
    <s v="ПАО Банк &quot;ФК Открытие&quot;"/>
    <s v="Ростовская обл.,Неклиновский муниципальный район,с.п. Платовское,х. Максимов,23"/>
  </r>
  <r>
    <x v="33"/>
    <s v="АЗС 61309"/>
    <s v="ПАО Банк &quot;ФК Открытие&quot;"/>
    <s v="Ростовская обл.,Октябрьский муниципальный район,с.п. Красюковское,п. Новоперсиановка"/>
  </r>
  <r>
    <x v="33"/>
    <s v="АЗС 61311 справа при движ. из г.Москва"/>
    <s v="ПАО Банк &quot;ФК Открытие&quot;"/>
    <s v="Ростовская область,муниципальный район Октябрьский,сельское поселение Красюковское,хутор Сусол,1015-й км трассы М4"/>
  </r>
  <r>
    <x v="6"/>
    <s v="АЗС 61314"/>
    <s v="ПАО Банк &quot;ФК Открытие&quot;"/>
    <s v="Ростовская обл.,Красносулинский муниципальный район,с.п. Комиссаровское,х. Лихой"/>
  </r>
  <r>
    <x v="6"/>
    <s v="АЗС 61316"/>
    <s v="ПАО Банк &quot;ФК Открытие&quot;"/>
    <s v="Ростовская обл.,Красносулинский муниципальный район,с.п. Пролетарское,х. Пролетарка"/>
  </r>
  <r>
    <x v="11"/>
    <s v="АЗС 61319"/>
    <s v="ПАО Банк &quot;ФК Открытие&quot;"/>
    <s v="Ростовская обл.,г.о. город Каменск-Шахтинский,г. Каменск-Шахтинский,ул. Народная,31"/>
  </r>
  <r>
    <x v="1"/>
    <s v="АЗС 61320"/>
    <s v="ПАО Банк &quot;ФК Открытие&quot;"/>
    <s v="Ростовская обл.,Каменский муниципальный район,с.п. Старостаничное,х. Старая Станица,ул. Комарова"/>
  </r>
  <r>
    <x v="1"/>
    <s v="АЗС 61321"/>
    <s v="ПАО Банк &quot;ФК Открытие&quot;"/>
    <s v="Ростовская обл.,Каменский муниципальный район,с.п. Старостаничное,х. Старая Станица,ул. Комарова"/>
  </r>
  <r>
    <x v="1"/>
    <s v="АЗС 61322"/>
    <s v="ПАО Банк &quot;ФК Открытие&quot;"/>
    <s v="Ростовская обл.,Каменский муниципальный район,г.п. Глубокинское,рп. Глубокий"/>
  </r>
  <r>
    <x v="52"/>
    <s v="АЗС 61323"/>
    <s v="ПАО Банк &quot;ФК Открытие&quot;"/>
    <s v="Ростовская обл.,Чертковский муниципальный район,с.п. Нагибинское,х. Нагибин"/>
  </r>
  <r>
    <x v="49"/>
    <s v="АЗС 61324"/>
    <s v="ПАО Банк &quot;ФК Открытие&quot;"/>
    <s v="Ростовская обл.,Тарасовский муниципальный район,с.п. Тарасовское,п. Тарасовский"/>
  </r>
  <r>
    <x v="40"/>
    <s v="АЗС 61326"/>
    <s v="ПАО Банк &quot;ФК Открытие&quot;"/>
    <s v="Ростовская обл.,Миллеровский муниципальный район,с.п. Дегтевское,х. Грай-Воронец"/>
  </r>
  <r>
    <x v="40"/>
    <s v="АЗС 61327"/>
    <s v="ПАО Банк &quot;ФК Открытие&quot;"/>
    <s v="Ростовская обл.,Миллеровский муниципальный район,с.п. Дегтевское,х. Грай-Воронец"/>
  </r>
  <r>
    <x v="52"/>
    <s v="АЗС 61328"/>
    <s v="ПАО Банк &quot;ФК Открытие&quot;"/>
    <s v="Ростовская обл.,Чертковский муниципальный район,с.п. Нагибинское,х. Нагибин"/>
  </r>
  <r>
    <x v="52"/>
    <s v="АЗС 61329"/>
    <s v="ПАО Банк &quot;ФК Открытие&quot;"/>
    <s v="Ростовская обл.,Чертковский муниципальный район,с.п. Нагибинское,х. Нагибин"/>
  </r>
  <r>
    <x v="12"/>
    <s v="АЗС 61334"/>
    <s v="ПАО Банк &quot;ФК Открытие&quot;"/>
    <s v="Ростовская обл.,г.о. город Донецк,г. Донецк,ул. Украинское шоссе"/>
  </r>
  <r>
    <x v="18"/>
    <s v="АЗС 61336"/>
    <s v="ПАО Банк &quot;ФК Открытие&quot;"/>
    <s v="Ростовская обл.,г.о. город Новошахтинск,г. Новошахтинск,ул. Баррикадная,36"/>
  </r>
  <r>
    <x v="33"/>
    <s v="АЗС 61340"/>
    <s v="ПАО Банк &quot;ФК Открытие&quot;"/>
    <s v="Ростовская обл.,Октябрьский муниципальный район,с.п. Персиановское,п. Персиановский"/>
  </r>
  <r>
    <x v="21"/>
    <s v="АЗС 61341"/>
    <s v="ПАО Банк &quot;ФК Открытие&quot;"/>
    <s v="Ростовская обл.,Егорлыкский муниципальный район,с.п. Егорлыкское,ст-ца Егорлыкская"/>
  </r>
  <r>
    <x v="2"/>
    <s v="АЗС 61344"/>
    <s v="ПАО Банк &quot;ФК Открытие&quot;"/>
    <s v="Ростовская обл.,г.о. город Таганрог,г. Таганрог,ул. Строительная,8"/>
  </r>
  <r>
    <x v="1"/>
    <s v="АЗС 61348"/>
    <s v="ПАО Банк &quot;ФК Открытие&quot;"/>
    <s v="Ростовская обл.,Каменский муниципальный район,с.п. Красновское,х. Красновка"/>
  </r>
  <r>
    <x v="30"/>
    <s v="АЗС 61351"/>
    <s v="ПАО Банк &quot;ФК Открытие&quot;"/>
    <s v="Ростовская обл.,Песчанокопский муниципальный район,с.п. Песчанокопское,с. Песчанокопское"/>
  </r>
  <r>
    <x v="30"/>
    <s v="АЗС 61352"/>
    <s v="ПАО Банк &quot;ФК Открытие&quot;"/>
    <s v="Ростовская обл.,Песчанокопский муниципальный район,с.п. Развильненское,с. Развильное,тер. Стационарная АЗС 373 км автодороги"/>
  </r>
  <r>
    <x v="9"/>
    <s v="АЗС 61354"/>
    <s v="ПАО Банк &quot;ФК Открытие&quot;"/>
    <s v="Ростовская обл.,Зерноградский муниципальный район,с.п. Мечетинское,ст-ца Мечетинская"/>
  </r>
  <r>
    <x v="24"/>
    <s v="АЗС 61358"/>
    <s v="ПАО Банк &quot;ФК Открытие&quot;"/>
    <s v="Ростовская обл.,Сальский муниципальный район,с.п. Кручено-Балковское,х. Новоселый 1-й"/>
  </r>
  <r>
    <x v="38"/>
    <s v="АЗС 61360"/>
    <s v="ПАО Банк &quot;ФК Открытие&quot;"/>
    <s v="Ростовская обл.,Аксайский муниципальный район,с.п. Истоминское,тер. Автомагистраль М-4,км 1074-й"/>
  </r>
  <r>
    <x v="6"/>
    <s v="АЗС 61361"/>
    <s v="ПАО Банк &quot;ФК Открытие&quot;"/>
    <s v="Ростовская обл.,Красносулинский муниципальный район,с.п. Пролетарское,х. Пролетарка"/>
  </r>
  <r>
    <x v="1"/>
    <s v="АЗС 61362"/>
    <s v="ПАО Банк &quot;ФК Открытие&quot;"/>
    <s v="Ростовская обл.,Каменский муниципальный район,г.п. Глубокинское,рп. Глубокий"/>
  </r>
  <r>
    <x v="38"/>
    <s v="АЗС 61364"/>
    <s v="ПАО Банк &quot;ФК Открытие&quot;"/>
    <s v="Ростовская обл.,Аксайский муниципальный район,с.п. Щепкинское,п. Красный,ул. Промышленная,2"/>
  </r>
  <r>
    <x v="7"/>
    <s v="АЗС 61370"/>
    <s v="ПАО Банк &quot;ФК Открытие&quot;"/>
    <s v="Ростовская обл.,г.о. город Новочеркасск,г. Новочеркасск,ул. Гагарина,2,литера А"/>
  </r>
  <r>
    <x v="32"/>
    <s v="АЗС 61489"/>
    <s v="ПАО Банк &quot;ФК Открытие&quot;"/>
    <s v="Ростовская обл.,Обливский муниципальный район,с.п. Обливское,ст-ца Обливская"/>
  </r>
  <r>
    <x v="0"/>
    <s v="АЗС 61287"/>
    <s v="ПАО Банк &quot;ФК Открытие&quot;"/>
    <s v="Ростовская обл.,г.о. город Ростов-на-Дону,г. Ростов-на-Дону,пл. Привокзальная,7"/>
  </r>
  <r>
    <x v="0"/>
    <s v="АЗС №61288"/>
    <s v="ПАО Банк &quot;ФК Открытие&quot;"/>
    <s v="Ростовская обл.,г.о. город Ростов-на-Дону,г. Ростов-на-Дону,пр-кт Космонавтов,2В"/>
  </r>
  <r>
    <x v="13"/>
    <s v="АЗС 61371"/>
    <s v="ПАО Банк &quot;ФК Открытие&quot;"/>
    <s v="Ростовская обл.,Зимовниковский муниципальный район,с.п. Зимовниковское,п. Зимовники,ул. Магистральная,стр. 70"/>
  </r>
  <r>
    <x v="0"/>
    <s v="АЗС 61376"/>
    <s v="ПАО Банк &quot;ФК Открытие&quot;"/>
    <s v="Ростовская обл.,г.о. город Ростов-на-Дону,г. Ростов-на-Дону,пр-кт 40-летия Победы,332 1"/>
  </r>
  <r>
    <x v="0"/>
    <s v="АЗС 61377"/>
    <s v="ПАО Банк &quot;ФК Открытие&quot;"/>
    <s v="Ростовская обл.,г.о. город Ростов-на-Дону,г. Ростов-на-Дону,ул. Курчатова,26"/>
  </r>
  <r>
    <x v="14"/>
    <s v="АЗС 61308"/>
    <s v="ПАО Банк &quot;ФК Открытие&quot;"/>
    <s v="Ростовская обл.,Неклиновский муниципальный район,с. п. Платовское,с. Весело-Вознесенка,км 117-й тер. автодорога Ростов-Таганрог,550М"/>
  </r>
  <r>
    <x v="0"/>
    <m/>
    <s v="ПАО &quot;БАНК УРАЛСИБ&quot;"/>
    <s v="обл Ростовская,г.о. город Ростов-на-Дону,г Ростов-на-Дону,ул Красноармейская,д. 188"/>
  </r>
  <r>
    <x v="0"/>
    <m/>
    <s v="ПАО &quot;Промсвязьбанк&quot;"/>
    <s v="Ростовская область, г.о. город Ростов-на-Дону, г Ростов-на-Дону, ул Доватора, д. 148н"/>
  </r>
  <r>
    <x v="8"/>
    <m/>
    <s v="ПАО &quot;Промсвязьбанк&quot;"/>
    <s v="Ростовская область, г.о. город Шахты, г Шахты, ул Ленина, д. 155"/>
  </r>
  <r>
    <x v="8"/>
    <m/>
    <s v="ПАО &quot;Промсвязьбанк&quot;"/>
    <s v="Ростовская область, г.о. город Шахты, г Шахты, ул Маяковского, д. 224В"/>
  </r>
  <r>
    <x v="6"/>
    <s v="TATNEFT 569 AZS ZAPAD"/>
    <s v="ПАО Банк ЗЕНИТ"/>
    <s v="обл. Ростовская, м.р-н Красносулинский, с.п. Пролетарское, х. Пушкин, 7.5 км на юг по трассе М4 Дон"/>
  </r>
  <r>
    <x v="6"/>
    <s v="TATNEFT 579 AZS ZAPAD"/>
    <s v="ПАО Банк ЗЕНИТ"/>
    <s v="обл. Ростовская, м.р-н Красносулинский, с.п. Пролетарское, х. Пушкин"/>
  </r>
  <r>
    <x v="10"/>
    <s v="АЗК №36"/>
    <s v="Банк &quot;ВБРР&quot; (АО)"/>
    <s v="Ростовская обл,м.р-н Азовский,п. Овощной,ул. М.Горького"/>
  </r>
  <r>
    <x v="10"/>
    <s v="АЗС №37"/>
    <s v="Банк &quot;ВБРР&quot; (АО)"/>
    <s v="Ростовская обл,м.р-н Азовский,с. Самарское,ул. К.Маркса"/>
  </r>
  <r>
    <x v="38"/>
    <s v="АЗК №108"/>
    <s v="Банк &quot;ВБРР&quot; (АО)"/>
    <s v="Ростовская обл,м.р-н Аксайский,г. Аксай,пр-кт Аксайский,д. 4в"/>
  </r>
  <r>
    <x v="38"/>
    <s v="АЗК №107"/>
    <s v="Банк &quot;ВБРР&quot; (АО)"/>
    <s v="Ростовская обл,м.р-н Аксайский,г. Аксай,ул. Западная,д. 62б"/>
  </r>
  <r>
    <x v="42"/>
    <s v="АЗК №97"/>
    <s v="Банк &quot;ВБРР&quot; (АО)"/>
    <s v="Ростовская обл,м.р-н Багаевский,ст-ца Багаевская,ул. Буденного,д. 159в"/>
  </r>
  <r>
    <x v="42"/>
    <s v="АЗС №83"/>
    <s v="Банк &quot;ВБРР&quot; (АО)"/>
    <s v="Ростовская обл,м.р-н Багаевский,х. Елкин"/>
  </r>
  <r>
    <x v="20"/>
    <s v="АЗС №63"/>
    <s v="Банк &quot;ВБРР&quot; (АО)"/>
    <s v="Ростовская обл,м.р-н Белокалитвинский,г. Белая Калитва,ул. Комарова"/>
  </r>
  <r>
    <x v="45"/>
    <s v="АЗК №54"/>
    <s v="Банк &quot;ВБРР&quot; (АО)"/>
    <s v="Ростовская обл,м.р-н Веселовский,п. Веселый,пер. Промышленный,стр. 1"/>
  </r>
  <r>
    <x v="21"/>
    <s v="АЗК №53"/>
    <s v="Банк &quot;ВБРР&quot; (АО)"/>
    <s v="Ростовская обл,м.р-н Егорлыкский,ст-ца Егорлыкская,ул. Ворошилова"/>
  </r>
  <r>
    <x v="9"/>
    <s v="АЗК №49"/>
    <s v="Банк &quot;ВБРР&quot; (АО)"/>
    <s v="Ростовская обл,м.р-н Зерноградский,п. Экспериментальный"/>
  </r>
  <r>
    <x v="39"/>
    <s v="АЗК №47"/>
    <s v="Банк &quot;ВБРР&quot; (АО)"/>
    <s v="Ростовская обл,м.р-н Кагальницкий,ст-ца Кагальницкая,пер. Кольцовский,д. 78"/>
  </r>
  <r>
    <x v="39"/>
    <s v="АЗК №48"/>
    <s v="Банк &quot;ВБРР&quot; (АО)"/>
    <s v="Ростовская обл,м.р-н Кагальницкий,ст-ца Кировская"/>
  </r>
  <r>
    <x v="37"/>
    <s v="АЗК №82"/>
    <s v="Банк &quot;ВБРР&quot; (АО)"/>
    <s v="Ростовская обл,м.р-н Кашарский,сл Кашары,ул. Андреевская,зд. 175"/>
  </r>
  <r>
    <x v="3"/>
    <s v="АЗК №44"/>
    <s v="Банк &quot;ВБРР&quot; (АО)"/>
    <s v="Ростовская обл,м.р-н Константиновский,г. Константиновск,ул. 24 Гвардейской Дивизии,д. 1"/>
  </r>
  <r>
    <x v="6"/>
    <s v="АЗК №89"/>
    <s v="Банк &quot;ВБРР&quot; (АО)"/>
    <s v="Ростовская обл,м.р-н Красносулинский,х. Михайловка"/>
  </r>
  <r>
    <x v="6"/>
    <s v="АЗК №90"/>
    <s v="Банк &quot;ВБРР&quot; (АО)"/>
    <s v="Ростовская обл,м.р-н Красносулинский,х. Грачев"/>
  </r>
  <r>
    <x v="6"/>
    <s v="АЗК №100"/>
    <s v="Банк &quot;ВБРР&quot; (АО)"/>
    <s v="Ростовская обл,м.р-н Красносулинский,х. Пушкин,тер. Аютинская"/>
  </r>
  <r>
    <x v="40"/>
    <s v="АЗС №86"/>
    <s v="Банк &quot;ВБРР&quot; (АО)"/>
    <s v="Ростовская обл,м.р-н Миллеровский,г. Миллерово,ул. Советская,д. 50"/>
  </r>
  <r>
    <x v="40"/>
    <s v="АЗС №59"/>
    <s v="Банк &quot;ВБРР&quot; (АО)"/>
    <s v="Ростовская обл,м.р-н Миллеровский,г. Миллерово,ул. Артиллерийская,д. 22"/>
  </r>
  <r>
    <x v="40"/>
    <s v="АЗК №60"/>
    <s v="Банк &quot;ВБРР&quot; (АО)"/>
    <s v="Ростовская обл,м.р-н Миллеровский,х. Локтев"/>
  </r>
  <r>
    <x v="36"/>
    <s v="АЗС №68"/>
    <s v="Банк &quot;ВБРР&quot; (АО)"/>
    <s v="Ростовская обл,м.р-н Милютинский,х. Старокузнецов,пер. Обороны,зд. 9/2"/>
  </r>
  <r>
    <x v="34"/>
    <s v="АЗК №135"/>
    <s v="Банк &quot;ВБРР&quot; (АО)"/>
    <s v="Ростовская обл,м.р-н Морозовский,г. Морозовск"/>
  </r>
  <r>
    <x v="34"/>
    <s v="АЗК №134"/>
    <s v="Банк &quot;ВБРР&quot; (АО)"/>
    <s v="Ростовская обл,м.р-н Морозовский,г. Морозовск"/>
  </r>
  <r>
    <x v="34"/>
    <s v="АЗК №136"/>
    <s v="Банк &quot;ВБРР&quot; (АО)"/>
    <s v="Ростовская обл,м.р-н Морозовский,г. Морозовск"/>
  </r>
  <r>
    <x v="34"/>
    <s v="АЗК №66"/>
    <s v="Банк &quot;ВБРР&quot; (АО)"/>
    <s v="Ростовская обл,м.р-н Морозовский,г. Морозовск,ул. Халтурина,д. 316А"/>
  </r>
  <r>
    <x v="5"/>
    <s v="АЗС №34"/>
    <s v="Банк &quot;ВБРР&quot; (АО)"/>
    <s v="Ростовская обл,м.р-н Мясниковский,с. Чалтырь,ул. Ростовская,зд. 47"/>
  </r>
  <r>
    <x v="5"/>
    <s v="АЗК №3"/>
    <s v="Банк &quot;ВБРР&quot; (АО)"/>
    <s v="Ростовская обл,м.р-н Мясниковский,с. Чалтырь"/>
  </r>
  <r>
    <x v="14"/>
    <s v="АЗК №18"/>
    <s v="Банк &quot;ВБРР&quot; (АО)"/>
    <s v="Ростовская обл,м.р-н Неклиновский,х. Русский Колодец"/>
  </r>
  <r>
    <x v="33"/>
    <s v="АЗК №43"/>
    <s v="Банк &quot;ВБРР&quot; (АО)"/>
    <s v="Ростовская обл,м.р-н Октябрьский,автодорога Ростов-Харьков 907 км"/>
  </r>
  <r>
    <x v="43"/>
    <s v="АЗС №74"/>
    <s v="Банк &quot;ВБРР&quot; (АО)"/>
    <s v="Ростовская обл,м.р-н Ремонтненский,с. Ремонтное,ул. Лесная,зд. 11А"/>
  </r>
  <r>
    <x v="46"/>
    <s v="АЗК №92"/>
    <s v="Банк &quot;ВБРР&quot; (АО)"/>
    <s v="Ростовская обл,м.р-н Родионово-Несветайский,сл Родионово-Несветайская,ул. Мичурина,д. 18"/>
  </r>
  <r>
    <x v="24"/>
    <s v="АЗК №69"/>
    <s v="Банк &quot;ВБРР&quot; (АО)"/>
    <s v="Ростовская обл,м.р-н Сальский,г. Сальск,ул. Трактовая"/>
  </r>
  <r>
    <x v="24"/>
    <s v="АЗС №88"/>
    <s v="Банк &quot;ВБРР&quot; (АО)"/>
    <s v="Ростовская обл,м.р-н Сальский,г. Сальск,ул. Николая Островского,д. 1А"/>
  </r>
  <r>
    <x v="24"/>
    <s v="АЗС №70"/>
    <s v="Банк &quot;ВБРР&quot; (АО)"/>
    <s v="Ростовская обл,м.р-н Сальский,г. Сальск,ул. Шолохова,д. 2"/>
  </r>
  <r>
    <x v="24"/>
    <s v="АЗС №87"/>
    <s v="Банк &quot;ВБРР&quot; (АО)"/>
    <s v="Ростовская обл,м.р-н Сальский,с. Сандата,ул. Калинина,д. 2А"/>
  </r>
  <r>
    <x v="15"/>
    <s v="АЗК №45"/>
    <s v="Банк &quot;ВБРР&quot; (АО)"/>
    <s v="Ростовская обл,м.р-н Семикаракорский,г. Семикаракорск,ул. Калинина,зд. 428"/>
  </r>
  <r>
    <x v="15"/>
    <s v="АЗК №46"/>
    <s v="Банк &quot;ВБРР&quot; (АО)"/>
    <s v="Ростовская обл,м.р-н Семикаракорский,г. Семикаракорск,ул. Авилова,зд. 6"/>
  </r>
  <r>
    <x v="26"/>
    <s v="АЗС №71"/>
    <s v="Банк &quot;ВБРР&quot; (АО)"/>
    <s v="Ростовская обл,м.р-н Целинский,п. Целина,ул. 7-я линия,зд. 249а"/>
  </r>
  <r>
    <x v="25"/>
    <s v="АЗК №81"/>
    <s v="Банк &quot;ВБРР&quot; (АО)"/>
    <s v="Ростовская обл,м.р-н Цимлянский,г. Цимлянск,ул. Победы"/>
  </r>
  <r>
    <x v="52"/>
    <s v="АЗК №80"/>
    <s v="Банк &quot;ВБРР&quot; (АО)"/>
    <s v="Ростовская обл,м.р-н Чертковский,с. Алексеево-Лозовское"/>
  </r>
  <r>
    <x v="52"/>
    <s v="АЗК №85"/>
    <s v="Банк &quot;ВБРР&quot; (АО)"/>
    <s v="Ростовская обл,м.р-н Чертковский,х. Нагибин"/>
  </r>
  <r>
    <x v="52"/>
    <s v="АЗК №58"/>
    <s v="Банк &quot;ВБРР&quot; (АО)"/>
    <s v="Ростовская обл,м.р-н Чертковский,п. Чертково"/>
  </r>
  <r>
    <x v="52"/>
    <s v="АЗC №57"/>
    <s v="Банк &quot;ВБРР&quot; (АО)"/>
    <s v="Ростовская обл,м.р-н Чертковский,п. Чертково,пер. Северный,зд. 1а"/>
  </r>
  <r>
    <x v="0"/>
    <s v="АЗК №31"/>
    <s v="Банк &quot;ВБРР&quot; (АО)"/>
    <s v="Ростовская обл,г.о. город Ростов-на-Дону,г. Ростов-на-Дону,ул. Малиновского,д. 7"/>
  </r>
  <r>
    <x v="0"/>
    <s v="АЗК №29"/>
    <s v="Банк &quot;ВБРР&quot; (АО)"/>
    <s v="Ростовская обл,г.о. город Ростов-на-Дону,г. Ростов-на-Дону,ул. Пойменная,д. 1б"/>
  </r>
  <r>
    <x v="0"/>
    <s v="АЗК №113"/>
    <s v="Банк &quot;ВБРР&quot; (АО)"/>
    <s v="Ростовская обл,г.о. город Ростов-на-Дону,г. Ростов-на-Дону,пер. Виражный,д. 21"/>
  </r>
  <r>
    <x v="0"/>
    <s v="АЗК №99"/>
    <s v="Банк &quot;ВБРР&quot; (АО)"/>
    <s v="Ростовская обл,г.о. город Ростов-на-Дону,г. Ростов-на-Дону,ул. Менжинского,д. 2б"/>
  </r>
  <r>
    <x v="0"/>
    <s v="АЗК №27"/>
    <s v="Банк &quot;ВБРР&quot; (АО)"/>
    <s v="Ростовская обл,г.о. город Ростов-на-Дону,г. Ростов-на-Дону,ул. Вятская,д. 116/1,стр. 1"/>
  </r>
  <r>
    <x v="0"/>
    <s v="АЗС №5"/>
    <s v="Банк &quot;ВБРР&quot; (АО)"/>
    <s v="Ростовская обл,г.о. город Ростов-на-Дону,г. Ростов-на-Дону,ул. Красноармейская,д. 105а"/>
  </r>
  <r>
    <x v="0"/>
    <s v="АЗК №32"/>
    <s v="Банк &quot;ВБРР&quot; (АО)"/>
    <s v="Ростовская обл,г.о. город Ростов-на-Дону,г. Ростов-на-Дону,пр-кт Театральный,д. 62"/>
  </r>
  <r>
    <x v="0"/>
    <s v="АЗС №9"/>
    <s v="Банк &quot;ВБРР&quot; (АО)"/>
    <s v="Ростовская обл,г.о. город Ростов-на-Дону,г. Ростов-на-Дону,пр-кт Сиверса,д. 2д"/>
  </r>
  <r>
    <x v="0"/>
    <s v="АЗС №10"/>
    <s v="Банк &quot;ВБРР&quot; (АО)"/>
    <s v="Ростовская обл,г.о. город Ростов-на-Дону,г. Ростов-на-Дону,ул. Нансена,д. 81а"/>
  </r>
  <r>
    <x v="0"/>
    <s v="АЗС №33"/>
    <s v="Банк &quot;ВБРР&quot; (АО)"/>
    <s v="Ростовская обл,г.о. город Ростов-на-Дону,г. Ростов-на-Дону,пр-кт Королева,д. 5А"/>
  </r>
  <r>
    <x v="0"/>
    <s v="АЗК №115"/>
    <s v="Банк &quot;ВБРР&quot; (АО)"/>
    <s v="Ростовская обл,г.о. город Ростов-на-Дону,г. Ростов-на-Дону,пл. Привокзальная,д. 3"/>
  </r>
  <r>
    <x v="0"/>
    <s v="АЗК №123"/>
    <s v="Банк &quot;ВБРР&quot; (АО)"/>
    <s v="Ростовская обл,г.о. город Ростов-на-Дону,г. Ростов-на-Дону,пр-кт Шолохова,д. 191Б"/>
  </r>
  <r>
    <x v="0"/>
    <s v="АЗК №112"/>
    <s v="Банк &quot;ВБРР&quot; (АО)"/>
    <s v="Ростовская обл,г.о. город Ростов-на-Дону,г. Ростов-на-Дону,ул. Зорге,влд. 19/162"/>
  </r>
  <r>
    <x v="0"/>
    <s v="АЗК №118"/>
    <s v="Банк &quot;ВБРР&quot; (АО)"/>
    <s v="Ростовская обл,г.о. город Ростов-на-Дону,г. Ростов-на-Дону,ул. Фурмановская,д. 152"/>
  </r>
  <r>
    <x v="0"/>
    <s v="АЗС №125"/>
    <s v="Банк &quot;ВБРР&quot; (АО)"/>
    <s v="Ростовская обл,г.о. город Ростов-на-Дону,г. Ростов-на-Дону,пр-кт Михаила Нагибина,д. 7"/>
  </r>
  <r>
    <x v="0"/>
    <s v="АЗК №121"/>
    <s v="Банк &quot;ВБРР&quot; (АО)"/>
    <s v="Ростовская обл,г.о. город Ростов-на-Дону,г. Ростов-на-Дону,ул. Вятская,д. 120"/>
  </r>
  <r>
    <x v="0"/>
    <s v="АЗК №127"/>
    <s v="Банк &quot;ВБРР&quot; (АО)"/>
    <s v="Ростовская обл,г.о. город Ростов-на-Дону,г. Ростов-на-Дону,ул. Вавилова,д. 68/3"/>
  </r>
  <r>
    <x v="0"/>
    <s v="АЗК №105"/>
    <s v="Банк &quot;ВБРР&quot; (АО)"/>
    <s v="Ростовская обл,г.о. город Ростов-на-Дону,г. Ростов-на-Дону,ул. Ейская,д. 11а"/>
  </r>
  <r>
    <x v="0"/>
    <s v="АЗК №114"/>
    <s v="Банк &quot;ВБРР&quot; (АО)"/>
    <s v="Ростовская обл,г.о. город Ростов-на-Дону,г. Ростов-на-Дону,ул. Вагулевского,д. 9а"/>
  </r>
  <r>
    <x v="0"/>
    <s v="АЗС №106"/>
    <s v="Банк &quot;ВБРР&quot; (АО)"/>
    <s v="Ростовская обл,г.о. город Ростов-на-Дону,г. Ростов-на-Дону,ул. Всесоюзная,влд. 166"/>
  </r>
  <r>
    <x v="0"/>
    <s v="АЗК №120"/>
    <s v="Банк &quot;ВБРР&quot; (АО)"/>
    <s v="Ростовская обл,г.о. город Ростов-на-Дону,г. Ростов-на-Дону,ул. Малиновского,д. 32"/>
  </r>
  <r>
    <x v="0"/>
    <s v="АЗС №126"/>
    <s v="Банк &quot;ВБРР&quot; (АО)"/>
    <s v="Ростовская обл,г.о. город Ростов-на-Дону,г. Ростов-на-Дону,ул. Шеболдаева,д. 13"/>
  </r>
  <r>
    <x v="0"/>
    <s v="АЗК №116"/>
    <s v="Банк &quot;ВБРР&quot; (АО)"/>
    <s v="Ростовская обл,г.о. город Ростов-на-Дону,г. Ростов-на-Дону,ул. Лесопарковая,влд. 14"/>
  </r>
  <r>
    <x v="0"/>
    <s v="АЗК №128"/>
    <s v="Банк &quot;ВБРР&quot; (АО)"/>
    <s v="Ростовская обл,г.о. город Ростов-на-Дону,г. Ростов-на-Дону,пр-кт Королева,д. 1б"/>
  </r>
  <r>
    <x v="0"/>
    <s v="АЗК №129"/>
    <s v="Банк &quot;ВБРР&quot; (АО)"/>
    <s v="Ростовская обл,г.о. город Ростов-на-Дону,г. Ростов-на-Дону,ул. Орбитальная,д. 11"/>
  </r>
  <r>
    <x v="0"/>
    <s v="АЗС №1"/>
    <s v="Банк &quot;ВБРР&quot; (АО)"/>
    <s v="Ростовская обл,г.о. город Ростов-на-Дону,г. Ростов-на-Дону,ул. Малиновского,зд. 29"/>
  </r>
  <r>
    <x v="0"/>
    <s v="АЗК №2"/>
    <s v="Банк &quot;ВБРР&quot; (АО)"/>
    <s v="Ростовская обл,г.о. город Ростов-на-Дону,г. Ростов-на-Дону,пр-кт 40-летия Победы,д. 2"/>
  </r>
  <r>
    <x v="0"/>
    <s v="АЗС №4"/>
    <s v="Банк &quot;ВБРР&quot; (АО)"/>
    <s v="Ростовская обл,г.о. город Ростов-на-Дону,г. Ростов-на-Дону,ул. Профсоюзная,влд. 177/58г"/>
  </r>
  <r>
    <x v="0"/>
    <s v="АЗС №6"/>
    <s v="Банк &quot;ВБРР&quot; (АО)"/>
    <s v="Ростовская обл,г.о. город Ростов-на-Дону,г. Ростов-на-Дону,пр-кт Михаила Нагибина,д. 30в"/>
  </r>
  <r>
    <x v="0"/>
    <s v="АЗК №8"/>
    <s v="Банк &quot;ВБРР&quot; (АО)"/>
    <s v="Ростовская обл,г.о. город Ростов-на-Дону,г. Ростов-на-Дону,ул. Штахановского,зд. 28/1"/>
  </r>
  <r>
    <x v="0"/>
    <s v="АЗС №12"/>
    <s v="Банк &quot;ВБРР&quot; (АО)"/>
    <s v="Ростовская обл,г.о. город Ростов-на-Дону,г. Ростов-на-Дону,ул. Стадионная,д. 1а/4а"/>
  </r>
  <r>
    <x v="0"/>
    <s v="АЗС №14"/>
    <s v="Банк &quot;ВБРР&quot; (АО)"/>
    <s v="Ростовская обл,г.о. город Ростов-на-Дону,г. Ростов-на-Дону,пр-кт Королева,зд. 30б"/>
  </r>
  <r>
    <x v="0"/>
    <s v="АЗС №15"/>
    <s v="Банк &quot;ВБРР&quot; (АО)"/>
    <s v="Ростовская обл,г.о. город Ростов-на-Дону,г. Ростов-на-Дону,ул. Вавилова,д. 67"/>
  </r>
  <r>
    <x v="0"/>
    <s v="АЗК №16"/>
    <s v="Банк &quot;ВБРР&quot; (АО)"/>
    <s v="Ростовская обл,г.о. город Ростов-на-Дону,г. Ростов-на-Дону,ул. Вавилова,д. 70б"/>
  </r>
  <r>
    <x v="0"/>
    <s v="АЗС №17"/>
    <s v="Банк &quot;ВБРР&quot; (АО)"/>
    <s v="Ростовская обл,г.о. город Ростов-на-Дону,г. Ростов-на-Дону,ул. Петрожицкого,д. 2,к. а"/>
  </r>
  <r>
    <x v="0"/>
    <s v="АЗС №19"/>
    <s v="Банк &quot;ВБРР&quot; (АО)"/>
    <s v="Ростовская обл,г.о. город Ростов-на-Дону,г. Ростов-на-Дону,ул. Черевичкина,д. 102"/>
  </r>
  <r>
    <x v="0"/>
    <s v="АЗС №20"/>
    <s v="Банк &quot;ВБРР&quot; (АО)"/>
    <s v="Ростовская обл,г.о. город Ростов-на-Дону,г. Ростов-на-Дону,ул. Бодрая,двлд. 92"/>
  </r>
  <r>
    <x v="0"/>
    <s v="АЗС №21"/>
    <s v="Банк &quot;ВБРР&quot; (АО)"/>
    <s v="Ростовская обл,г.о. город Ростов-на-Дону,г. Ростов-на-Дону,пр-кт 40-летия Победы,зд. 1д"/>
  </r>
  <r>
    <x v="0"/>
    <s v="АЗС №26"/>
    <s v="Банк &quot;ВБРР&quot; (АО)"/>
    <s v="Ростовская обл,г.о. город Ростов-на-Дону,г. Ростов-на-Дону,ул. Волкова,д. 24"/>
  </r>
  <r>
    <x v="22"/>
    <s v="АЗС №101"/>
    <s v="Банк &quot;ВБРР&quot; (АО)"/>
    <s v="Ростовская обл,г.о. город Азов,г. Азов,ул. Привокзальная,влд. 2В"/>
  </r>
  <r>
    <x v="22"/>
    <s v="АЗК №23"/>
    <s v="Банк &quot;ВБРР&quot; (АО)"/>
    <s v="Ростовская обл,г.о. город Азов,г. Азов,ул. Московская"/>
  </r>
  <r>
    <x v="22"/>
    <s v="АЗС №22"/>
    <s v="Банк &quot;ВБРР&quot; (АО)"/>
    <s v="Ростовская обл,г.о. город Азов,г. Азов,ш. Кагальницкое"/>
  </r>
  <r>
    <x v="27"/>
    <s v="АЗК №84"/>
    <s v="Банк &quot;ВБРР&quot; (АО)"/>
    <s v="Ростовская обл,г.о. город Батайск,г. Батайск,ш. Сальское,зд. 1Г"/>
  </r>
  <r>
    <x v="27"/>
    <s v="АЗК №109"/>
    <s v="Банк &quot;ВБРР&quot; (АО)"/>
    <s v="Ростовская обл,г.о. город Батайск,г. Батайск,ул. Огородная,д. 70/70А"/>
  </r>
  <r>
    <x v="27"/>
    <s v="АЗК №11"/>
    <s v="Банк &quot;ВБРР&quot; (АО)"/>
    <s v="Ростовская обл,г.о. город Батайск,г. Батайск,ш. Самарское"/>
  </r>
  <r>
    <x v="27"/>
    <s v="АЗС №24"/>
    <s v="Банк &quot;ВБРР&quot; (АО)"/>
    <s v="Ростовская обл,г.о. город Батайск,г. Батайск,ш. Восточное"/>
  </r>
  <r>
    <x v="27"/>
    <s v="АЗК №25"/>
    <s v="Банк &quot;ВБРР&quot; (АО)"/>
    <s v="Ростовская обл,г.о. город Батайск,г. Батайск,ш. Восточное"/>
  </r>
  <r>
    <x v="27"/>
    <s v="АЗК №52"/>
    <s v="Банк &quot;ВБРР&quot; (АО)"/>
    <s v="Ростовская обл,г.о. город Батайск,г. Батайск,ул. Ленина,д. 168А"/>
  </r>
  <r>
    <x v="27"/>
    <s v="АЗК №38"/>
    <s v="Банк &quot;ВБРР&quot; (АО)"/>
    <s v="Ростовская обл,г.о. город Батайск,г. Батайск,ул. Коммунистическая,зд. 184"/>
  </r>
  <r>
    <x v="23"/>
    <s v="АЗС №13"/>
    <s v="Банк &quot;ВБРР&quot; (АО)"/>
    <s v="Ростовская обл,г.о. город Волгодонск,г. Волгодонск,ул. Прибрежная,д. 25"/>
  </r>
  <r>
    <x v="23"/>
    <s v="АЗК №72"/>
    <s v="Банк &quot;ВБРР&quot; (АО)"/>
    <s v="Ростовская обл,г.о. город Волгодонск,г. Волгодонск,пр-кт Строителей,д. 1А"/>
  </r>
  <r>
    <x v="4"/>
    <s v="АЗК №94"/>
    <s v="Банк &quot;ВБРР&quot; (АО)"/>
    <s v="Ростовская обл,г.о. город Гуково,г. Гуково,ул. Магистральная,зд. 30"/>
  </r>
  <r>
    <x v="11"/>
    <s v="АЗС №61"/>
    <s v="Банк &quot;ВБРР&quot; (АО)"/>
    <s v="Ростовская обл,г.о. город Каменск-Шахтинский,г. Каменск-Шахтинский"/>
  </r>
  <r>
    <x v="11"/>
    <s v="АЗК №62"/>
    <s v="Банк &quot;ВБРР&quot; (АО)"/>
    <s v="Ростовская обл,г.о. город Каменск-Шахтинский,г. Каменск-Шахтинский"/>
  </r>
  <r>
    <x v="11"/>
    <s v="АЗС №91"/>
    <s v="Банк &quot;ВБРР&quot; (АО)"/>
    <s v="Ростовская обл,г.о. город Каменск-Шахтинский,г. Каменск-Шахтинский,ул. Профильная,д. 60А"/>
  </r>
  <r>
    <x v="7"/>
    <s v="АЗС №42"/>
    <s v="Банк &quot;ВБРР&quot; (АО)"/>
    <s v="Ростовская обл,г.о. город Новочеркасск,г. Новочеркасск,ш. Харьковское"/>
  </r>
  <r>
    <x v="7"/>
    <s v="АЗК №96"/>
    <s v="Банк &quot;ВБРР&quot; (АО)"/>
    <s v="Ростовская обл,г.о. город Новочеркасск,г. Новочеркасск,ш. Харьковское,д. 2-в"/>
  </r>
  <r>
    <x v="7"/>
    <s v="АЗК №95"/>
    <s v="Банк &quot;ВБРР&quot; (АО)"/>
    <s v="Ростовская обл,г.о. город Новочеркасск,г. Новочеркасск,ул. Ростовское шоссе"/>
  </r>
  <r>
    <x v="7"/>
    <s v="АЗС №41"/>
    <s v="Банк &quot;ВБРР&quot; (АО)"/>
    <s v="Ростовская обл,г.о. город Новочеркасск,г. Новочеркасск"/>
  </r>
  <r>
    <x v="18"/>
    <s v="АЗК №56"/>
    <s v="Банк &quot;ВБРР&quot; (АО)"/>
    <s v="Ростовская обл,г.о. город Новошахтинск,г. Новошахтинск"/>
  </r>
  <r>
    <x v="2"/>
    <s v="АЗК №40"/>
    <s v="Банк &quot;ВБРР&quot; (АО)"/>
    <s v="Ростовская обл,г.о. город Таганрог,г. Таганрог,пл. Марцевский Треугольник,д. 5"/>
  </r>
  <r>
    <x v="2"/>
    <s v="АЗК №39"/>
    <s v="Банк &quot;ВБРР&quot; (АО)"/>
    <s v="Ростовская обл,г.о. город Таганрог,г. Таганрог,ул. Дзержинского,д. 154,к. 2"/>
  </r>
  <r>
    <x v="8"/>
    <s v="АЗС №30"/>
    <s v="Банк &quot;ВБРР&quot; (АО)"/>
    <s v="Ростовская обл,г.о. город Шахты,г. Шахты,пр-кт Победа Революции,влд. 226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760">
  <r>
    <m/>
    <m/>
    <x v="0"/>
    <x v="0"/>
    <x v="0"/>
    <n v="19"/>
    <n v="5"/>
    <s v="Среднее по региону на 01.04.2023"/>
    <n v="13.945454545454545"/>
    <s v="Среднее по РФ на 01.04.2023"/>
    <m/>
    <s v="Среднее по ФО на 01.04.2023"/>
    <m/>
    <n v="5"/>
    <s v="F$2"/>
    <s v="F$2:F$56"/>
    <n v="2"/>
    <n v="56"/>
  </r>
  <r>
    <m/>
    <m/>
    <x v="1"/>
    <x v="0"/>
    <x v="0"/>
    <n v="17"/>
    <n v="7"/>
    <s v="Среднее по региону на 01.04.2023"/>
    <n v="13.945454545454545"/>
    <s v="Среднее по РФ на 01.04.2023"/>
    <m/>
    <s v="Среднее по ФО на 01.04.2023"/>
    <m/>
    <n v="7"/>
    <s v="F$2"/>
    <s v="F$2:F$56"/>
    <n v="2"/>
    <n v="56"/>
  </r>
  <r>
    <m/>
    <m/>
    <x v="2"/>
    <x v="0"/>
    <x v="0"/>
    <n v="7"/>
    <n v="14"/>
    <s v="Среднее по региону на 01.04.2023"/>
    <n v="13.945454545454545"/>
    <s v="Среднее по РФ на 01.04.2023"/>
    <m/>
    <s v="Среднее по ФО на 01.04.2023"/>
    <m/>
    <n v="14"/>
    <s v="F$2"/>
    <s v="F$2:F$56"/>
    <n v="2"/>
    <n v="56"/>
  </r>
  <r>
    <m/>
    <m/>
    <x v="3"/>
    <x v="0"/>
    <x v="0"/>
    <n v="14"/>
    <n v="9"/>
    <s v="Среднее по региону на 01.04.2023"/>
    <n v="13.945454545454545"/>
    <s v="Среднее по РФ на 01.04.2023"/>
    <m/>
    <s v="Среднее по ФО на 01.04.2023"/>
    <m/>
    <n v="9"/>
    <s v="F$2"/>
    <s v="F$2:F$56"/>
    <n v="2"/>
    <n v="56"/>
  </r>
  <r>
    <m/>
    <m/>
    <x v="4"/>
    <x v="0"/>
    <x v="0"/>
    <n v="4"/>
    <n v="17"/>
    <s v="Среднее по региону на 01.04.2023"/>
    <n v="13.945454545454545"/>
    <s v="Среднее по РФ на 01.04.2023"/>
    <m/>
    <s v="Среднее по ФО на 01.04.2023"/>
    <m/>
    <n v="17"/>
    <s v="F$2"/>
    <s v="F$2:F$56"/>
    <n v="2"/>
    <n v="56"/>
  </r>
  <r>
    <m/>
    <m/>
    <x v="5"/>
    <x v="0"/>
    <x v="0"/>
    <n v="8"/>
    <n v="13"/>
    <s v="Среднее по региону на 01.04.2023"/>
    <n v="13.945454545454545"/>
    <s v="Среднее по РФ на 01.04.2023"/>
    <m/>
    <s v="Среднее по ФО на 01.04.2023"/>
    <m/>
    <n v="13"/>
    <s v="F$2"/>
    <s v="F$2:F$56"/>
    <n v="2"/>
    <n v="56"/>
  </r>
  <r>
    <m/>
    <m/>
    <x v="6"/>
    <x v="0"/>
    <x v="0"/>
    <n v="9"/>
    <n v="12"/>
    <s v="Среднее по региону на 01.04.2023"/>
    <n v="13.945454545454545"/>
    <s v="Среднее по РФ на 01.04.2023"/>
    <m/>
    <s v="Среднее по ФО на 01.04.2023"/>
    <m/>
    <n v="12"/>
    <s v="F$2"/>
    <s v="F$2:F$56"/>
    <n v="2"/>
    <n v="56"/>
  </r>
  <r>
    <m/>
    <m/>
    <x v="7"/>
    <x v="0"/>
    <x v="0"/>
    <n v="6"/>
    <n v="15"/>
    <s v="Среднее по региону на 01.04.2023"/>
    <n v="13.945454545454545"/>
    <s v="Среднее по РФ на 01.04.2023"/>
    <m/>
    <s v="Среднее по ФО на 01.04.2023"/>
    <m/>
    <n v="15"/>
    <s v="F$2"/>
    <s v="F$2:F$56"/>
    <n v="2"/>
    <n v="56"/>
  </r>
  <r>
    <m/>
    <m/>
    <x v="8"/>
    <x v="0"/>
    <x v="0"/>
    <n v="13"/>
    <n v="10"/>
    <s v="Среднее по региону на 01.04.2023"/>
    <n v="13.945454545454545"/>
    <s v="Среднее по РФ на 01.04.2023"/>
    <m/>
    <s v="Среднее по ФО на 01.04.2023"/>
    <m/>
    <n v="10"/>
    <s v="F$2"/>
    <s v="F$2:F$56"/>
    <n v="2"/>
    <n v="56"/>
  </r>
  <r>
    <m/>
    <m/>
    <x v="9"/>
    <x v="0"/>
    <x v="0"/>
    <n v="14"/>
    <n v="9"/>
    <s v="Среднее по региону на 01.04.2023"/>
    <n v="13.945454545454545"/>
    <s v="Среднее по РФ на 01.04.2023"/>
    <m/>
    <s v="Среднее по ФО на 01.04.2023"/>
    <m/>
    <n v="9"/>
    <s v="F$2"/>
    <s v="F$2:F$56"/>
    <n v="2"/>
    <n v="56"/>
  </r>
  <r>
    <m/>
    <m/>
    <x v="10"/>
    <x v="0"/>
    <x v="0"/>
    <n v="19"/>
    <n v="5"/>
    <s v="Среднее по региону на 01.04.2023"/>
    <n v="13.945454545454545"/>
    <s v="Среднее по РФ на 01.04.2023"/>
    <m/>
    <s v="Среднее по ФО на 01.04.2023"/>
    <m/>
    <n v="5"/>
    <s v="F$2"/>
    <s v="F$2:F$56"/>
    <n v="2"/>
    <n v="56"/>
  </r>
  <r>
    <m/>
    <m/>
    <x v="11"/>
    <x v="0"/>
    <x v="0"/>
    <n v="6"/>
    <n v="15"/>
    <s v="Среднее по региону на 01.04.2023"/>
    <n v="13.945454545454545"/>
    <s v="Среднее по РФ на 01.04.2023"/>
    <m/>
    <s v="Среднее по ФО на 01.04.2023"/>
    <m/>
    <n v="15"/>
    <s v="F$2"/>
    <s v="F$2:F$56"/>
    <n v="2"/>
    <n v="56"/>
  </r>
  <r>
    <m/>
    <m/>
    <x v="12"/>
    <x v="0"/>
    <x v="0"/>
    <n v="2"/>
    <n v="19"/>
    <s v="Среднее по региону на 01.04.2023"/>
    <n v="13.945454545454545"/>
    <s v="Среднее по РФ на 01.04.2023"/>
    <m/>
    <s v="Среднее по ФО на 01.04.2023"/>
    <m/>
    <n v="19"/>
    <s v="F$2"/>
    <s v="F$2:F$56"/>
    <n v="2"/>
    <n v="56"/>
  </r>
  <r>
    <m/>
    <m/>
    <x v="13"/>
    <x v="0"/>
    <x v="0"/>
    <n v="3"/>
    <n v="18"/>
    <s v="Среднее по региону на 01.04.2023"/>
    <n v="13.945454545454545"/>
    <s v="Среднее по РФ на 01.04.2023"/>
    <m/>
    <s v="Среднее по ФО на 01.04.2023"/>
    <m/>
    <n v="18"/>
    <s v="F$2"/>
    <s v="F$2:F$56"/>
    <n v="2"/>
    <n v="56"/>
  </r>
  <r>
    <m/>
    <m/>
    <x v="14"/>
    <x v="0"/>
    <x v="0"/>
    <n v="17"/>
    <n v="7"/>
    <s v="Среднее по региону на 01.04.2023"/>
    <n v="13.945454545454545"/>
    <s v="Среднее по РФ на 01.04.2023"/>
    <m/>
    <s v="Среднее по ФО на 01.04.2023"/>
    <m/>
    <n v="7"/>
    <s v="F$2"/>
    <s v="F$2:F$56"/>
    <n v="2"/>
    <n v="56"/>
  </r>
  <r>
    <m/>
    <m/>
    <x v="15"/>
    <x v="0"/>
    <x v="0"/>
    <n v="23"/>
    <n v="3"/>
    <s v="Среднее по региону на 01.04.2023"/>
    <n v="13.945454545454545"/>
    <s v="Среднее по РФ на 01.04.2023"/>
    <m/>
    <s v="Среднее по ФО на 01.04.2023"/>
    <m/>
    <n v="3"/>
    <s v="F$2"/>
    <s v="F$2:F$56"/>
    <n v="2"/>
    <n v="56"/>
  </r>
  <r>
    <m/>
    <m/>
    <x v="16"/>
    <x v="0"/>
    <x v="0"/>
    <n v="8"/>
    <n v="13"/>
    <s v="Среднее по региону на 01.04.2023"/>
    <n v="13.945454545454545"/>
    <s v="Среднее по РФ на 01.04.2023"/>
    <m/>
    <s v="Среднее по ФО на 01.04.2023"/>
    <m/>
    <n v="13"/>
    <s v="F$2"/>
    <s v="F$2:F$56"/>
    <n v="2"/>
    <n v="56"/>
  </r>
  <r>
    <m/>
    <m/>
    <x v="17"/>
    <x v="0"/>
    <x v="0"/>
    <n v="214"/>
    <n v="1"/>
    <s v="Среднее по региону на 01.04.2023"/>
    <n v="13.945454545454545"/>
    <s v="Среднее по РФ на 01.04.2023"/>
    <m/>
    <s v="Среднее по ФО на 01.04.2023"/>
    <m/>
    <n v="1"/>
    <s v="F$2"/>
    <s v="F$2:F$56"/>
    <n v="2"/>
    <n v="56"/>
  </r>
  <r>
    <m/>
    <m/>
    <x v="18"/>
    <x v="0"/>
    <x v="0"/>
    <n v="43"/>
    <n v="2"/>
    <s v="Среднее по региону на 01.04.2023"/>
    <n v="13.945454545454545"/>
    <s v="Среднее по РФ на 01.04.2023"/>
    <m/>
    <s v="Среднее по ФО на 01.04.2023"/>
    <m/>
    <n v="2"/>
    <s v="F$2"/>
    <s v="F$2:F$56"/>
    <n v="2"/>
    <n v="56"/>
  </r>
  <r>
    <m/>
    <m/>
    <x v="19"/>
    <x v="0"/>
    <x v="0"/>
    <n v="19"/>
    <n v="5"/>
    <s v="Среднее по региону на 01.04.2023"/>
    <n v="13.945454545454545"/>
    <s v="Среднее по РФ на 01.04.2023"/>
    <m/>
    <s v="Среднее по ФО на 01.04.2023"/>
    <m/>
    <n v="5"/>
    <s v="F$2"/>
    <s v="F$2:F$56"/>
    <n v="2"/>
    <n v="56"/>
  </r>
  <r>
    <m/>
    <m/>
    <x v="20"/>
    <x v="0"/>
    <x v="0"/>
    <n v="3"/>
    <n v="18"/>
    <s v="Среднее по региону на 01.04.2023"/>
    <n v="13.945454545454545"/>
    <s v="Среднее по РФ на 01.04.2023"/>
    <m/>
    <s v="Среднее по ФО на 01.04.2023"/>
    <m/>
    <n v="18"/>
    <s v="F$2"/>
    <s v="F$2:F$56"/>
    <n v="2"/>
    <n v="56"/>
  </r>
  <r>
    <m/>
    <m/>
    <x v="21"/>
    <x v="0"/>
    <x v="0"/>
    <n v="15"/>
    <n v="8"/>
    <s v="Среднее по региону на 01.04.2023"/>
    <n v="13.945454545454545"/>
    <s v="Среднее по РФ на 01.04.2023"/>
    <m/>
    <s v="Среднее по ФО на 01.04.2023"/>
    <m/>
    <n v="8"/>
    <s v="F$2"/>
    <s v="F$2:F$56"/>
    <n v="2"/>
    <n v="56"/>
  </r>
  <r>
    <m/>
    <m/>
    <x v="22"/>
    <x v="0"/>
    <x v="0"/>
    <n v="2"/>
    <n v="19"/>
    <s v="Среднее по региону на 01.04.2023"/>
    <n v="13.945454545454545"/>
    <s v="Среднее по РФ на 01.04.2023"/>
    <m/>
    <s v="Среднее по ФО на 01.04.2023"/>
    <m/>
    <n v="19"/>
    <s v="F$2"/>
    <s v="F$2:F$56"/>
    <n v="2"/>
    <n v="56"/>
  </r>
  <r>
    <m/>
    <m/>
    <x v="23"/>
    <x v="0"/>
    <x v="0"/>
    <n v="18"/>
    <n v="6"/>
    <s v="Среднее по региону на 01.04.2023"/>
    <n v="13.945454545454545"/>
    <s v="Среднее по РФ на 01.04.2023"/>
    <m/>
    <s v="Среднее по ФО на 01.04.2023"/>
    <m/>
    <n v="6"/>
    <s v="F$2"/>
    <s v="F$2:F$56"/>
    <n v="2"/>
    <n v="56"/>
  </r>
  <r>
    <m/>
    <m/>
    <x v="24"/>
    <x v="0"/>
    <x v="0"/>
    <n v="9"/>
    <n v="12"/>
    <s v="Среднее по региону на 01.04.2023"/>
    <n v="13.945454545454545"/>
    <s v="Среднее по РФ на 01.04.2023"/>
    <m/>
    <s v="Среднее по ФО на 01.04.2023"/>
    <m/>
    <n v="12"/>
    <s v="F$2"/>
    <s v="F$2:F$56"/>
    <n v="2"/>
    <n v="56"/>
  </r>
  <r>
    <m/>
    <m/>
    <x v="25"/>
    <x v="0"/>
    <x v="0"/>
    <n v="8"/>
    <n v="13"/>
    <s v="Среднее по региону на 01.04.2023"/>
    <n v="13.945454545454545"/>
    <s v="Среднее по РФ на 01.04.2023"/>
    <m/>
    <s v="Среднее по ФО на 01.04.2023"/>
    <m/>
    <n v="13"/>
    <s v="F$2"/>
    <s v="F$2:F$56"/>
    <n v="2"/>
    <n v="56"/>
  </r>
  <r>
    <m/>
    <m/>
    <x v="26"/>
    <x v="0"/>
    <x v="0"/>
    <n v="6"/>
    <n v="15"/>
    <s v="Среднее по региону на 01.04.2023"/>
    <n v="13.945454545454545"/>
    <s v="Среднее по РФ на 01.04.2023"/>
    <m/>
    <s v="Среднее по ФО на 01.04.2023"/>
    <m/>
    <n v="15"/>
    <s v="F$2"/>
    <s v="F$2:F$56"/>
    <n v="2"/>
    <n v="56"/>
  </r>
  <r>
    <m/>
    <m/>
    <x v="27"/>
    <x v="0"/>
    <x v="0"/>
    <n v="8"/>
    <n v="13"/>
    <s v="Среднее по региону на 01.04.2023"/>
    <n v="13.945454545454545"/>
    <s v="Среднее по РФ на 01.04.2023"/>
    <m/>
    <s v="Среднее по ФО на 01.04.2023"/>
    <m/>
    <n v="13"/>
    <s v="F$2"/>
    <s v="F$2:F$56"/>
    <n v="2"/>
    <n v="56"/>
  </r>
  <r>
    <m/>
    <m/>
    <x v="28"/>
    <x v="0"/>
    <x v="0"/>
    <n v="4"/>
    <n v="17"/>
    <s v="Среднее по региону на 01.04.2023"/>
    <n v="13.945454545454545"/>
    <s v="Среднее по РФ на 01.04.2023"/>
    <m/>
    <s v="Среднее по ФО на 01.04.2023"/>
    <m/>
    <n v="17"/>
    <s v="F$2"/>
    <s v="F$2:F$56"/>
    <n v="2"/>
    <n v="56"/>
  </r>
  <r>
    <m/>
    <m/>
    <x v="29"/>
    <x v="0"/>
    <x v="0"/>
    <n v="10"/>
    <n v="11"/>
    <s v="Среднее по региону на 01.04.2023"/>
    <n v="13.945454545454545"/>
    <s v="Среднее по РФ на 01.04.2023"/>
    <m/>
    <s v="Среднее по ФО на 01.04.2023"/>
    <m/>
    <n v="11"/>
    <s v="F$2"/>
    <s v="F$2:F$56"/>
    <n v="2"/>
    <n v="56"/>
  </r>
  <r>
    <m/>
    <m/>
    <x v="30"/>
    <x v="0"/>
    <x v="0"/>
    <n v="5"/>
    <n v="16"/>
    <s v="Среднее по региону на 01.04.2023"/>
    <n v="13.945454545454545"/>
    <s v="Среднее по РФ на 01.04.2023"/>
    <m/>
    <s v="Среднее по ФО на 01.04.2023"/>
    <m/>
    <n v="16"/>
    <s v="F$2"/>
    <s v="F$2:F$56"/>
    <n v="2"/>
    <n v="56"/>
  </r>
  <r>
    <m/>
    <m/>
    <x v="31"/>
    <x v="0"/>
    <x v="0"/>
    <n v="8"/>
    <n v="13"/>
    <s v="Среднее по региону на 01.04.2023"/>
    <n v="13.945454545454545"/>
    <s v="Среднее по РФ на 01.04.2023"/>
    <m/>
    <s v="Среднее по ФО на 01.04.2023"/>
    <m/>
    <n v="13"/>
    <s v="F$2"/>
    <s v="F$2:F$56"/>
    <n v="2"/>
    <n v="56"/>
  </r>
  <r>
    <m/>
    <m/>
    <x v="32"/>
    <x v="0"/>
    <x v="0"/>
    <n v="15"/>
    <n v="8"/>
    <s v="Среднее по региону на 01.04.2023"/>
    <n v="13.945454545454545"/>
    <s v="Среднее по РФ на 01.04.2023"/>
    <m/>
    <s v="Среднее по ФО на 01.04.2023"/>
    <m/>
    <n v="8"/>
    <s v="F$2"/>
    <s v="F$2:F$56"/>
    <n v="2"/>
    <n v="56"/>
  </r>
  <r>
    <m/>
    <m/>
    <x v="33"/>
    <x v="0"/>
    <x v="0"/>
    <n v="17"/>
    <n v="7"/>
    <s v="Среднее по региону на 01.04.2023"/>
    <n v="13.945454545454545"/>
    <s v="Среднее по РФ на 01.04.2023"/>
    <m/>
    <s v="Среднее по ФО на 01.04.2023"/>
    <m/>
    <n v="7"/>
    <s v="F$2"/>
    <s v="F$2:F$56"/>
    <n v="2"/>
    <n v="56"/>
  </r>
  <r>
    <m/>
    <m/>
    <x v="34"/>
    <x v="0"/>
    <x v="0"/>
    <n v="5"/>
    <n v="16"/>
    <s v="Среднее по региону на 01.04.2023"/>
    <n v="13.945454545454545"/>
    <s v="Среднее по РФ на 01.04.2023"/>
    <m/>
    <s v="Среднее по ФО на 01.04.2023"/>
    <m/>
    <n v="16"/>
    <s v="F$2"/>
    <s v="F$2:F$56"/>
    <n v="2"/>
    <n v="56"/>
  </r>
  <r>
    <m/>
    <m/>
    <x v="35"/>
    <x v="0"/>
    <x v="0"/>
    <n v="7"/>
    <n v="14"/>
    <s v="Среднее по региону на 01.04.2023"/>
    <n v="13.945454545454545"/>
    <s v="Среднее по РФ на 01.04.2023"/>
    <m/>
    <s v="Среднее по ФО на 01.04.2023"/>
    <m/>
    <n v="14"/>
    <s v="F$2"/>
    <s v="F$2:F$56"/>
    <n v="2"/>
    <n v="56"/>
  </r>
  <r>
    <m/>
    <m/>
    <x v="36"/>
    <x v="0"/>
    <x v="0"/>
    <n v="9"/>
    <n v="12"/>
    <s v="Среднее по региону на 01.04.2023"/>
    <n v="13.945454545454545"/>
    <s v="Среднее по РФ на 01.04.2023"/>
    <m/>
    <s v="Среднее по ФО на 01.04.2023"/>
    <m/>
    <n v="12"/>
    <s v="F$2"/>
    <s v="F$2:F$56"/>
    <n v="2"/>
    <n v="56"/>
  </r>
  <r>
    <m/>
    <m/>
    <x v="37"/>
    <x v="0"/>
    <x v="0"/>
    <n v="10"/>
    <n v="11"/>
    <s v="Среднее по региону на 01.04.2023"/>
    <n v="13.945454545454545"/>
    <s v="Среднее по РФ на 01.04.2023"/>
    <m/>
    <s v="Среднее по ФО на 01.04.2023"/>
    <m/>
    <n v="11"/>
    <s v="F$2"/>
    <s v="F$2:F$56"/>
    <n v="2"/>
    <n v="56"/>
  </r>
  <r>
    <m/>
    <m/>
    <x v="38"/>
    <x v="0"/>
    <x v="0"/>
    <n v="5"/>
    <n v="16"/>
    <s v="Среднее по региону на 01.04.2023"/>
    <n v="13.945454545454545"/>
    <s v="Среднее по РФ на 01.04.2023"/>
    <m/>
    <s v="Среднее по ФО на 01.04.2023"/>
    <m/>
    <n v="16"/>
    <s v="F$2"/>
    <s v="F$2:F$56"/>
    <n v="2"/>
    <n v="56"/>
  </r>
  <r>
    <m/>
    <m/>
    <x v="39"/>
    <x v="0"/>
    <x v="0"/>
    <n v="22"/>
    <n v="4"/>
    <s v="Среднее по региону на 01.04.2023"/>
    <n v="13.945454545454545"/>
    <s v="Среднее по РФ на 01.04.2023"/>
    <m/>
    <s v="Среднее по ФО на 01.04.2023"/>
    <m/>
    <n v="4"/>
    <s v="F$2"/>
    <s v="F$2:F$56"/>
    <n v="2"/>
    <n v="56"/>
  </r>
  <r>
    <m/>
    <m/>
    <x v="40"/>
    <x v="0"/>
    <x v="0"/>
    <n v="6"/>
    <n v="15"/>
    <s v="Среднее по региону на 01.04.2023"/>
    <n v="13.945454545454545"/>
    <s v="Среднее по РФ на 01.04.2023"/>
    <m/>
    <s v="Среднее по ФО на 01.04.2023"/>
    <m/>
    <n v="15"/>
    <s v="F$2"/>
    <s v="F$2:F$56"/>
    <n v="2"/>
    <n v="56"/>
  </r>
  <r>
    <m/>
    <m/>
    <x v="41"/>
    <x v="0"/>
    <x v="0"/>
    <n v="7"/>
    <n v="14"/>
    <s v="Среднее по региону на 01.04.2023"/>
    <n v="13.945454545454545"/>
    <s v="Среднее по РФ на 01.04.2023"/>
    <m/>
    <s v="Среднее по ФО на 01.04.2023"/>
    <m/>
    <n v="14"/>
    <s v="F$2"/>
    <s v="F$2:F$56"/>
    <n v="2"/>
    <n v="56"/>
  </r>
  <r>
    <m/>
    <m/>
    <x v="42"/>
    <x v="0"/>
    <x v="0"/>
    <n v="7"/>
    <n v="14"/>
    <s v="Среднее по региону на 01.04.2023"/>
    <n v="13.945454545454545"/>
    <s v="Среднее по РФ на 01.04.2023"/>
    <m/>
    <s v="Среднее по ФО на 01.04.2023"/>
    <m/>
    <n v="14"/>
    <s v="F$2"/>
    <s v="F$2:F$56"/>
    <n v="2"/>
    <n v="56"/>
  </r>
  <r>
    <m/>
    <m/>
    <x v="43"/>
    <x v="0"/>
    <x v="0"/>
    <n v="5"/>
    <n v="16"/>
    <s v="Среднее по региону на 01.04.2023"/>
    <n v="13.945454545454545"/>
    <s v="Среднее по РФ на 01.04.2023"/>
    <m/>
    <s v="Среднее по ФО на 01.04.2023"/>
    <m/>
    <n v="16"/>
    <s v="F$2"/>
    <s v="F$2:F$56"/>
    <n v="2"/>
    <n v="56"/>
  </r>
  <r>
    <m/>
    <m/>
    <x v="44"/>
    <x v="0"/>
    <x v="0"/>
    <n v="4"/>
    <n v="17"/>
    <s v="Среднее по региону на 01.04.2023"/>
    <n v="13.945454545454545"/>
    <s v="Среднее по РФ на 01.04.2023"/>
    <m/>
    <s v="Среднее по ФО на 01.04.2023"/>
    <m/>
    <n v="17"/>
    <s v="F$2"/>
    <s v="F$2:F$56"/>
    <n v="2"/>
    <n v="56"/>
  </r>
  <r>
    <m/>
    <m/>
    <x v="45"/>
    <x v="0"/>
    <x v="0"/>
    <n v="18"/>
    <n v="6"/>
    <s v="Среднее по региону на 01.04.2023"/>
    <n v="13.945454545454545"/>
    <s v="Среднее по РФ на 01.04.2023"/>
    <m/>
    <s v="Среднее по ФО на 01.04.2023"/>
    <m/>
    <n v="6"/>
    <s v="F$2"/>
    <s v="F$2:F$56"/>
    <n v="2"/>
    <n v="56"/>
  </r>
  <r>
    <m/>
    <m/>
    <x v="46"/>
    <x v="0"/>
    <x v="0"/>
    <n v="8"/>
    <n v="13"/>
    <s v="Среднее по региону на 01.04.2023"/>
    <n v="13.945454545454545"/>
    <s v="Среднее по РФ на 01.04.2023"/>
    <m/>
    <s v="Среднее по ФО на 01.04.2023"/>
    <m/>
    <n v="13"/>
    <s v="F$2"/>
    <s v="F$2:F$56"/>
    <n v="2"/>
    <n v="56"/>
  </r>
  <r>
    <m/>
    <m/>
    <x v="47"/>
    <x v="0"/>
    <x v="0"/>
    <n v="3"/>
    <n v="18"/>
    <s v="Среднее по региону на 01.04.2023"/>
    <n v="13.945454545454545"/>
    <s v="Среднее по РФ на 01.04.2023"/>
    <m/>
    <s v="Среднее по ФО на 01.04.2023"/>
    <m/>
    <n v="18"/>
    <s v="F$2"/>
    <s v="F$2:F$56"/>
    <n v="2"/>
    <n v="56"/>
  </r>
  <r>
    <m/>
    <m/>
    <x v="48"/>
    <x v="0"/>
    <x v="0"/>
    <n v="5"/>
    <n v="16"/>
    <s v="Среднее по региону на 01.04.2023"/>
    <n v="13.945454545454545"/>
    <s v="Среднее по РФ на 01.04.2023"/>
    <m/>
    <s v="Среднее по ФО на 01.04.2023"/>
    <m/>
    <n v="16"/>
    <s v="F$2"/>
    <s v="F$2:F$56"/>
    <n v="2"/>
    <n v="56"/>
  </r>
  <r>
    <m/>
    <m/>
    <x v="49"/>
    <x v="0"/>
    <x v="0"/>
    <n v="9"/>
    <n v="12"/>
    <s v="Среднее по региону на 01.04.2023"/>
    <n v="13.945454545454545"/>
    <s v="Среднее по РФ на 01.04.2023"/>
    <m/>
    <s v="Среднее по ФО на 01.04.2023"/>
    <m/>
    <n v="12"/>
    <s v="F$2"/>
    <s v="F$2:F$56"/>
    <n v="2"/>
    <n v="56"/>
  </r>
  <r>
    <m/>
    <m/>
    <x v="50"/>
    <x v="0"/>
    <x v="0"/>
    <n v="8"/>
    <n v="13"/>
    <s v="Среднее по региону на 01.04.2023"/>
    <n v="13.945454545454545"/>
    <s v="Среднее по РФ на 01.04.2023"/>
    <m/>
    <s v="Среднее по ФО на 01.04.2023"/>
    <m/>
    <n v="13"/>
    <s v="F$2"/>
    <s v="F$2:F$56"/>
    <n v="2"/>
    <n v="56"/>
  </r>
  <r>
    <m/>
    <m/>
    <x v="51"/>
    <x v="0"/>
    <x v="0"/>
    <n v="6"/>
    <n v="15"/>
    <s v="Среднее по региону на 01.04.2023"/>
    <n v="13.945454545454545"/>
    <s v="Среднее по РФ на 01.04.2023"/>
    <m/>
    <s v="Среднее по ФО на 01.04.2023"/>
    <m/>
    <n v="15"/>
    <s v="F$2"/>
    <s v="F$2:F$56"/>
    <n v="2"/>
    <n v="56"/>
  </r>
  <r>
    <m/>
    <m/>
    <x v="52"/>
    <x v="0"/>
    <x v="0"/>
    <n v="5"/>
    <n v="16"/>
    <s v="Среднее по региону на 01.04.2023"/>
    <n v="13.945454545454545"/>
    <s v="Среднее по РФ на 01.04.2023"/>
    <m/>
    <s v="Среднее по ФО на 01.04.2023"/>
    <m/>
    <n v="16"/>
    <s v="F$2"/>
    <s v="F$2:F$56"/>
    <n v="2"/>
    <n v="56"/>
  </r>
  <r>
    <m/>
    <m/>
    <x v="53"/>
    <x v="0"/>
    <x v="0"/>
    <n v="14"/>
    <n v="9"/>
    <s v="Среднее по региону на 01.04.2023"/>
    <n v="13.945454545454545"/>
    <s v="Среднее по РФ на 01.04.2023"/>
    <m/>
    <s v="Среднее по ФО на 01.04.2023"/>
    <m/>
    <n v="9"/>
    <s v="F$2"/>
    <s v="F$2:F$56"/>
    <n v="2"/>
    <n v="56"/>
  </r>
  <r>
    <m/>
    <m/>
    <x v="54"/>
    <x v="0"/>
    <x v="0"/>
    <n v="9"/>
    <n v="12"/>
    <s v="Среднее по региону на 01.04.2023"/>
    <n v="13.945454545454545"/>
    <s v="Среднее по РФ на 01.04.2023"/>
    <m/>
    <s v="Среднее по ФО на 01.04.2023"/>
    <m/>
    <n v="12"/>
    <s v="F$2"/>
    <s v="F$2:F$56"/>
    <n v="2"/>
    <n v="56"/>
  </r>
  <r>
    <m/>
    <m/>
    <x v="0"/>
    <x v="0"/>
    <x v="1"/>
    <n v="18"/>
    <n v="6"/>
    <s v="Среднее по региону на 01.04.2024"/>
    <n v="13.672727272727272"/>
    <s v="Среднее по РФ на 01.04.2024"/>
    <m/>
    <s v="Среднее по ФО на 01.04.2024"/>
    <m/>
    <n v="6"/>
    <s v="F$57"/>
    <s v="F$57:F$111"/>
    <n v="57"/>
    <n v="111"/>
  </r>
  <r>
    <m/>
    <m/>
    <x v="1"/>
    <x v="0"/>
    <x v="1"/>
    <n v="18"/>
    <n v="6"/>
    <s v="Среднее по региону на 01.04.2024"/>
    <n v="13.672727272727272"/>
    <s v="Среднее по РФ на 01.04.2024"/>
    <m/>
    <s v="Среднее по ФО на 01.04.2024"/>
    <m/>
    <n v="6"/>
    <s v="F$57"/>
    <s v="F$57:F$111"/>
    <n v="57"/>
    <n v="111"/>
  </r>
  <r>
    <m/>
    <m/>
    <x v="2"/>
    <x v="0"/>
    <x v="1"/>
    <n v="6"/>
    <n v="16"/>
    <s v="Среднее по региону на 01.04.2024"/>
    <n v="13.672727272727272"/>
    <s v="Среднее по РФ на 01.04.2024"/>
    <m/>
    <s v="Среднее по ФО на 01.04.2024"/>
    <m/>
    <n v="16"/>
    <s v="F$57"/>
    <s v="F$57:F$111"/>
    <n v="57"/>
    <n v="111"/>
  </r>
  <r>
    <m/>
    <m/>
    <x v="3"/>
    <x v="0"/>
    <x v="1"/>
    <n v="15"/>
    <n v="8"/>
    <s v="Среднее по региону на 01.04.2024"/>
    <n v="13.672727272727272"/>
    <s v="Среднее по РФ на 01.04.2024"/>
    <m/>
    <s v="Среднее по ФО на 01.04.2024"/>
    <m/>
    <n v="8"/>
    <s v="F$57"/>
    <s v="F$57:F$111"/>
    <n v="57"/>
    <n v="111"/>
  </r>
  <r>
    <m/>
    <m/>
    <x v="4"/>
    <x v="0"/>
    <x v="1"/>
    <n v="4"/>
    <n v="18"/>
    <s v="Среднее по региону на 01.04.2024"/>
    <n v="13.672727272727272"/>
    <s v="Среднее по РФ на 01.04.2024"/>
    <m/>
    <s v="Среднее по ФО на 01.04.2024"/>
    <m/>
    <n v="18"/>
    <s v="F$57"/>
    <s v="F$57:F$111"/>
    <n v="57"/>
    <n v="111"/>
  </r>
  <r>
    <m/>
    <m/>
    <x v="5"/>
    <x v="0"/>
    <x v="1"/>
    <n v="8"/>
    <n v="14"/>
    <s v="Среднее по региону на 01.04.2024"/>
    <n v="13.672727272727272"/>
    <s v="Среднее по РФ на 01.04.2024"/>
    <m/>
    <s v="Среднее по ФО на 01.04.2024"/>
    <m/>
    <n v="14"/>
    <s v="F$57"/>
    <s v="F$57:F$111"/>
    <n v="57"/>
    <n v="111"/>
  </r>
  <r>
    <m/>
    <m/>
    <x v="6"/>
    <x v="0"/>
    <x v="1"/>
    <n v="8"/>
    <n v="14"/>
    <s v="Среднее по региону на 01.04.2024"/>
    <n v="13.672727272727272"/>
    <s v="Среднее по РФ на 01.04.2024"/>
    <m/>
    <s v="Среднее по ФО на 01.04.2024"/>
    <m/>
    <n v="14"/>
    <s v="F$57"/>
    <s v="F$57:F$111"/>
    <n v="57"/>
    <n v="111"/>
  </r>
  <r>
    <m/>
    <m/>
    <x v="7"/>
    <x v="0"/>
    <x v="1"/>
    <n v="5"/>
    <n v="17"/>
    <s v="Среднее по региону на 01.04.2024"/>
    <n v="13.672727272727272"/>
    <s v="Среднее по РФ на 01.04.2024"/>
    <m/>
    <s v="Среднее по ФО на 01.04.2024"/>
    <m/>
    <n v="17"/>
    <s v="F$57"/>
    <s v="F$57:F$111"/>
    <n v="57"/>
    <n v="111"/>
  </r>
  <r>
    <m/>
    <m/>
    <x v="8"/>
    <x v="0"/>
    <x v="1"/>
    <n v="13"/>
    <n v="9"/>
    <s v="Среднее по региону на 01.04.2024"/>
    <n v="13.672727272727272"/>
    <s v="Среднее по РФ на 01.04.2024"/>
    <m/>
    <s v="Среднее по ФО на 01.04.2024"/>
    <m/>
    <n v="9"/>
    <s v="F$57"/>
    <s v="F$57:F$111"/>
    <n v="57"/>
    <n v="111"/>
  </r>
  <r>
    <m/>
    <m/>
    <x v="9"/>
    <x v="0"/>
    <x v="1"/>
    <n v="12"/>
    <n v="10"/>
    <s v="Среднее по региону на 01.04.2024"/>
    <n v="13.672727272727272"/>
    <s v="Среднее по РФ на 01.04.2024"/>
    <m/>
    <s v="Среднее по ФО на 01.04.2024"/>
    <m/>
    <n v="10"/>
    <s v="F$57"/>
    <s v="F$57:F$111"/>
    <n v="57"/>
    <n v="111"/>
  </r>
  <r>
    <m/>
    <m/>
    <x v="10"/>
    <x v="0"/>
    <x v="1"/>
    <n v="19"/>
    <n v="5"/>
    <s v="Среднее по региону на 01.04.2024"/>
    <n v="13.672727272727272"/>
    <s v="Среднее по РФ на 01.04.2024"/>
    <m/>
    <s v="Среднее по ФО на 01.04.2024"/>
    <m/>
    <n v="5"/>
    <s v="F$57"/>
    <s v="F$57:F$111"/>
    <n v="57"/>
    <n v="111"/>
  </r>
  <r>
    <m/>
    <m/>
    <x v="11"/>
    <x v="0"/>
    <x v="1"/>
    <n v="6"/>
    <n v="16"/>
    <s v="Среднее по региону на 01.04.2024"/>
    <n v="13.672727272727272"/>
    <s v="Среднее по РФ на 01.04.2024"/>
    <m/>
    <s v="Среднее по ФО на 01.04.2024"/>
    <m/>
    <n v="16"/>
    <s v="F$57"/>
    <s v="F$57:F$111"/>
    <n v="57"/>
    <n v="111"/>
  </r>
  <r>
    <m/>
    <m/>
    <x v="12"/>
    <x v="0"/>
    <x v="1"/>
    <n v="3"/>
    <n v="19"/>
    <s v="Среднее по региону на 01.04.2024"/>
    <n v="13.672727272727272"/>
    <s v="Среднее по РФ на 01.04.2024"/>
    <m/>
    <s v="Среднее по ФО на 01.04.2024"/>
    <m/>
    <n v="19"/>
    <s v="F$57"/>
    <s v="F$57:F$111"/>
    <n v="57"/>
    <n v="111"/>
  </r>
  <r>
    <m/>
    <m/>
    <x v="13"/>
    <x v="0"/>
    <x v="1"/>
    <n v="2"/>
    <n v="20"/>
    <s v="Среднее по региону на 01.04.2024"/>
    <n v="13.672727272727272"/>
    <s v="Среднее по РФ на 01.04.2024"/>
    <m/>
    <s v="Среднее по ФО на 01.04.2024"/>
    <m/>
    <n v="20"/>
    <s v="F$57"/>
    <s v="F$57:F$111"/>
    <n v="57"/>
    <n v="111"/>
  </r>
  <r>
    <m/>
    <m/>
    <x v="14"/>
    <x v="0"/>
    <x v="1"/>
    <n v="20"/>
    <n v="4"/>
    <s v="Среднее по региону на 01.04.2024"/>
    <n v="13.672727272727272"/>
    <s v="Среднее по РФ на 01.04.2024"/>
    <m/>
    <s v="Среднее по ФО на 01.04.2024"/>
    <m/>
    <n v="4"/>
    <s v="F$57"/>
    <s v="F$57:F$111"/>
    <n v="57"/>
    <n v="111"/>
  </r>
  <r>
    <m/>
    <m/>
    <x v="15"/>
    <x v="0"/>
    <x v="1"/>
    <n v="22"/>
    <n v="3"/>
    <s v="Среднее по региону на 01.04.2024"/>
    <n v="13.672727272727272"/>
    <s v="Среднее по РФ на 01.04.2024"/>
    <m/>
    <s v="Среднее по ФО на 01.04.2024"/>
    <m/>
    <n v="3"/>
    <s v="F$57"/>
    <s v="F$57:F$111"/>
    <n v="57"/>
    <n v="111"/>
  </r>
  <r>
    <m/>
    <m/>
    <x v="16"/>
    <x v="0"/>
    <x v="1"/>
    <n v="10"/>
    <n v="12"/>
    <s v="Среднее по региону на 01.04.2024"/>
    <n v="13.672727272727272"/>
    <s v="Среднее по РФ на 01.04.2024"/>
    <m/>
    <s v="Среднее по ФО на 01.04.2024"/>
    <m/>
    <n v="12"/>
    <s v="F$57"/>
    <s v="F$57:F$111"/>
    <n v="57"/>
    <n v="111"/>
  </r>
  <r>
    <m/>
    <m/>
    <x v="17"/>
    <x v="0"/>
    <x v="1"/>
    <n v="209"/>
    <n v="1"/>
    <s v="Среднее по региону на 01.04.2024"/>
    <n v="13.672727272727272"/>
    <s v="Среднее по РФ на 01.04.2024"/>
    <m/>
    <s v="Среднее по ФО на 01.04.2024"/>
    <m/>
    <n v="1"/>
    <s v="F$57"/>
    <s v="F$57:F$111"/>
    <n v="57"/>
    <n v="111"/>
  </r>
  <r>
    <m/>
    <m/>
    <x v="18"/>
    <x v="0"/>
    <x v="1"/>
    <n v="41"/>
    <n v="2"/>
    <s v="Среднее по региону на 01.04.2024"/>
    <n v="13.672727272727272"/>
    <s v="Среднее по РФ на 01.04.2024"/>
    <m/>
    <s v="Среднее по ФО на 01.04.2024"/>
    <m/>
    <n v="2"/>
    <s v="F$57"/>
    <s v="F$57:F$111"/>
    <n v="57"/>
    <n v="111"/>
  </r>
  <r>
    <m/>
    <m/>
    <x v="19"/>
    <x v="0"/>
    <x v="1"/>
    <n v="20"/>
    <n v="4"/>
    <s v="Среднее по региону на 01.04.2024"/>
    <n v="13.672727272727272"/>
    <s v="Среднее по РФ на 01.04.2024"/>
    <m/>
    <s v="Среднее по ФО на 01.04.2024"/>
    <m/>
    <n v="4"/>
    <s v="F$57"/>
    <s v="F$57:F$111"/>
    <n v="57"/>
    <n v="111"/>
  </r>
  <r>
    <m/>
    <m/>
    <x v="20"/>
    <x v="0"/>
    <x v="1"/>
    <n v="3"/>
    <n v="19"/>
    <s v="Среднее по региону на 01.04.2024"/>
    <n v="13.672727272727272"/>
    <s v="Среднее по РФ на 01.04.2024"/>
    <m/>
    <s v="Среднее по ФО на 01.04.2024"/>
    <m/>
    <n v="19"/>
    <s v="F$57"/>
    <s v="F$57:F$111"/>
    <n v="57"/>
    <n v="111"/>
  </r>
  <r>
    <m/>
    <m/>
    <x v="21"/>
    <x v="0"/>
    <x v="1"/>
    <n v="13"/>
    <n v="9"/>
    <s v="Среднее по региону на 01.04.2024"/>
    <n v="13.672727272727272"/>
    <s v="Среднее по РФ на 01.04.2024"/>
    <m/>
    <s v="Среднее по ФО на 01.04.2024"/>
    <m/>
    <n v="9"/>
    <s v="F$57"/>
    <s v="F$57:F$111"/>
    <n v="57"/>
    <n v="111"/>
  </r>
  <r>
    <m/>
    <m/>
    <x v="22"/>
    <x v="0"/>
    <x v="1"/>
    <n v="1"/>
    <n v="21"/>
    <s v="Среднее по региону на 01.04.2024"/>
    <n v="13.672727272727272"/>
    <s v="Среднее по РФ на 01.04.2024"/>
    <m/>
    <s v="Среднее по ФО на 01.04.2024"/>
    <m/>
    <n v="21"/>
    <s v="F$57"/>
    <s v="F$57:F$111"/>
    <n v="57"/>
    <n v="111"/>
  </r>
  <r>
    <m/>
    <m/>
    <x v="23"/>
    <x v="0"/>
    <x v="1"/>
    <n v="20"/>
    <n v="4"/>
    <s v="Среднее по региону на 01.04.2024"/>
    <n v="13.672727272727272"/>
    <s v="Среднее по РФ на 01.04.2024"/>
    <m/>
    <s v="Среднее по ФО на 01.04.2024"/>
    <m/>
    <n v="4"/>
    <s v="F$57"/>
    <s v="F$57:F$111"/>
    <n v="57"/>
    <n v="111"/>
  </r>
  <r>
    <m/>
    <m/>
    <x v="24"/>
    <x v="0"/>
    <x v="1"/>
    <n v="8"/>
    <n v="14"/>
    <s v="Среднее по региону на 01.04.2024"/>
    <n v="13.672727272727272"/>
    <s v="Среднее по РФ на 01.04.2024"/>
    <m/>
    <s v="Среднее по ФО на 01.04.2024"/>
    <m/>
    <n v="14"/>
    <s v="F$57"/>
    <s v="F$57:F$111"/>
    <n v="57"/>
    <n v="111"/>
  </r>
  <r>
    <m/>
    <m/>
    <x v="25"/>
    <x v="0"/>
    <x v="1"/>
    <n v="8"/>
    <n v="14"/>
    <s v="Среднее по региону на 01.04.2024"/>
    <n v="13.672727272727272"/>
    <s v="Среднее по РФ на 01.04.2024"/>
    <m/>
    <s v="Среднее по ФО на 01.04.2024"/>
    <m/>
    <n v="14"/>
    <s v="F$57"/>
    <s v="F$57:F$111"/>
    <n v="57"/>
    <n v="111"/>
  </r>
  <r>
    <m/>
    <m/>
    <x v="26"/>
    <x v="0"/>
    <x v="1"/>
    <n v="5"/>
    <n v="17"/>
    <s v="Среднее по региону на 01.04.2024"/>
    <n v="13.672727272727272"/>
    <s v="Среднее по РФ на 01.04.2024"/>
    <m/>
    <s v="Среднее по ФО на 01.04.2024"/>
    <m/>
    <n v="17"/>
    <s v="F$57"/>
    <s v="F$57:F$111"/>
    <n v="57"/>
    <n v="111"/>
  </r>
  <r>
    <m/>
    <m/>
    <x v="27"/>
    <x v="0"/>
    <x v="1"/>
    <n v="7"/>
    <n v="15"/>
    <s v="Среднее по региону на 01.04.2024"/>
    <n v="13.672727272727272"/>
    <s v="Среднее по РФ на 01.04.2024"/>
    <m/>
    <s v="Среднее по ФО на 01.04.2024"/>
    <m/>
    <n v="15"/>
    <s v="F$57"/>
    <s v="F$57:F$111"/>
    <n v="57"/>
    <n v="111"/>
  </r>
  <r>
    <m/>
    <m/>
    <x v="28"/>
    <x v="0"/>
    <x v="1"/>
    <n v="5"/>
    <n v="17"/>
    <s v="Среднее по региону на 01.04.2024"/>
    <n v="13.672727272727272"/>
    <s v="Среднее по РФ на 01.04.2024"/>
    <m/>
    <s v="Среднее по ФО на 01.04.2024"/>
    <m/>
    <n v="17"/>
    <s v="F$57"/>
    <s v="F$57:F$111"/>
    <n v="57"/>
    <n v="111"/>
  </r>
  <r>
    <m/>
    <m/>
    <x v="29"/>
    <x v="0"/>
    <x v="1"/>
    <n v="11"/>
    <n v="11"/>
    <s v="Среднее по региону на 01.04.2024"/>
    <n v="13.672727272727272"/>
    <s v="Среднее по РФ на 01.04.2024"/>
    <m/>
    <s v="Среднее по ФО на 01.04.2024"/>
    <m/>
    <n v="11"/>
    <s v="F$57"/>
    <s v="F$57:F$111"/>
    <n v="57"/>
    <n v="111"/>
  </r>
  <r>
    <m/>
    <m/>
    <x v="30"/>
    <x v="0"/>
    <x v="1"/>
    <n v="5"/>
    <n v="17"/>
    <s v="Среднее по региону на 01.04.2024"/>
    <n v="13.672727272727272"/>
    <s v="Среднее по РФ на 01.04.2024"/>
    <m/>
    <s v="Среднее по ФО на 01.04.2024"/>
    <m/>
    <n v="17"/>
    <s v="F$57"/>
    <s v="F$57:F$111"/>
    <n v="57"/>
    <n v="111"/>
  </r>
  <r>
    <m/>
    <m/>
    <x v="31"/>
    <x v="0"/>
    <x v="1"/>
    <n v="8"/>
    <n v="14"/>
    <s v="Среднее по региону на 01.04.2024"/>
    <n v="13.672727272727272"/>
    <s v="Среднее по РФ на 01.04.2024"/>
    <m/>
    <s v="Среднее по ФО на 01.04.2024"/>
    <m/>
    <n v="14"/>
    <s v="F$57"/>
    <s v="F$57:F$111"/>
    <n v="57"/>
    <n v="111"/>
  </r>
  <r>
    <m/>
    <m/>
    <x v="32"/>
    <x v="0"/>
    <x v="1"/>
    <n v="16"/>
    <n v="7"/>
    <s v="Среднее по региону на 01.04.2024"/>
    <n v="13.672727272727272"/>
    <s v="Среднее по РФ на 01.04.2024"/>
    <m/>
    <s v="Среднее по ФО на 01.04.2024"/>
    <m/>
    <n v="7"/>
    <s v="F$57"/>
    <s v="F$57:F$111"/>
    <n v="57"/>
    <n v="111"/>
  </r>
  <r>
    <m/>
    <m/>
    <x v="33"/>
    <x v="0"/>
    <x v="1"/>
    <n v="15"/>
    <n v="8"/>
    <s v="Среднее по региону на 01.04.2024"/>
    <n v="13.672727272727272"/>
    <s v="Среднее по РФ на 01.04.2024"/>
    <m/>
    <s v="Среднее по ФО на 01.04.2024"/>
    <m/>
    <n v="8"/>
    <s v="F$57"/>
    <s v="F$57:F$111"/>
    <n v="57"/>
    <n v="111"/>
  </r>
  <r>
    <m/>
    <m/>
    <x v="34"/>
    <x v="0"/>
    <x v="1"/>
    <n v="4"/>
    <n v="18"/>
    <s v="Среднее по региону на 01.04.2024"/>
    <n v="13.672727272727272"/>
    <s v="Среднее по РФ на 01.04.2024"/>
    <m/>
    <s v="Среднее по ФО на 01.04.2024"/>
    <m/>
    <n v="18"/>
    <s v="F$57"/>
    <s v="F$57:F$111"/>
    <n v="57"/>
    <n v="111"/>
  </r>
  <r>
    <m/>
    <m/>
    <x v="35"/>
    <x v="0"/>
    <x v="1"/>
    <n v="4"/>
    <n v="18"/>
    <s v="Среднее по региону на 01.04.2024"/>
    <n v="13.672727272727272"/>
    <s v="Среднее по РФ на 01.04.2024"/>
    <m/>
    <s v="Среднее по ФО на 01.04.2024"/>
    <m/>
    <n v="18"/>
    <s v="F$57"/>
    <s v="F$57:F$111"/>
    <n v="57"/>
    <n v="111"/>
  </r>
  <r>
    <m/>
    <m/>
    <x v="36"/>
    <x v="0"/>
    <x v="1"/>
    <n v="11"/>
    <n v="11"/>
    <s v="Среднее по региону на 01.04.2024"/>
    <n v="13.672727272727272"/>
    <s v="Среднее по РФ на 01.04.2024"/>
    <m/>
    <s v="Среднее по ФО на 01.04.2024"/>
    <m/>
    <n v="11"/>
    <s v="F$57"/>
    <s v="F$57:F$111"/>
    <n v="57"/>
    <n v="111"/>
  </r>
  <r>
    <m/>
    <m/>
    <x v="37"/>
    <x v="0"/>
    <x v="1"/>
    <n v="10"/>
    <n v="12"/>
    <s v="Среднее по региону на 01.04.2024"/>
    <n v="13.672727272727272"/>
    <s v="Среднее по РФ на 01.04.2024"/>
    <m/>
    <s v="Среднее по ФО на 01.04.2024"/>
    <m/>
    <n v="12"/>
    <s v="F$57"/>
    <s v="F$57:F$111"/>
    <n v="57"/>
    <n v="111"/>
  </r>
  <r>
    <m/>
    <m/>
    <x v="38"/>
    <x v="0"/>
    <x v="1"/>
    <n v="5"/>
    <n v="17"/>
    <s v="Среднее по региону на 01.04.2024"/>
    <n v="13.672727272727272"/>
    <s v="Среднее по РФ на 01.04.2024"/>
    <m/>
    <s v="Среднее по ФО на 01.04.2024"/>
    <m/>
    <n v="17"/>
    <s v="F$57"/>
    <s v="F$57:F$111"/>
    <n v="57"/>
    <n v="111"/>
  </r>
  <r>
    <m/>
    <m/>
    <x v="39"/>
    <x v="0"/>
    <x v="1"/>
    <n v="18"/>
    <n v="6"/>
    <s v="Среднее по региону на 01.04.2024"/>
    <n v="13.672727272727272"/>
    <s v="Среднее по РФ на 01.04.2024"/>
    <m/>
    <s v="Среднее по ФО на 01.04.2024"/>
    <m/>
    <n v="6"/>
    <s v="F$57"/>
    <s v="F$57:F$111"/>
    <n v="57"/>
    <n v="111"/>
  </r>
  <r>
    <m/>
    <m/>
    <x v="40"/>
    <x v="0"/>
    <x v="1"/>
    <n v="5"/>
    <n v="17"/>
    <s v="Среднее по региону на 01.04.2024"/>
    <n v="13.672727272727272"/>
    <s v="Среднее по РФ на 01.04.2024"/>
    <m/>
    <s v="Среднее по ФО на 01.04.2024"/>
    <m/>
    <n v="17"/>
    <s v="F$57"/>
    <s v="F$57:F$111"/>
    <n v="57"/>
    <n v="111"/>
  </r>
  <r>
    <m/>
    <m/>
    <x v="41"/>
    <x v="0"/>
    <x v="1"/>
    <n v="7"/>
    <n v="15"/>
    <s v="Среднее по региону на 01.04.2024"/>
    <n v="13.672727272727272"/>
    <s v="Среднее по РФ на 01.04.2024"/>
    <m/>
    <s v="Среднее по ФО на 01.04.2024"/>
    <m/>
    <n v="15"/>
    <s v="F$57"/>
    <s v="F$57:F$111"/>
    <n v="57"/>
    <n v="111"/>
  </r>
  <r>
    <m/>
    <m/>
    <x v="42"/>
    <x v="0"/>
    <x v="1"/>
    <n v="8"/>
    <n v="14"/>
    <s v="Среднее по региону на 01.04.2024"/>
    <n v="13.672727272727272"/>
    <s v="Среднее по РФ на 01.04.2024"/>
    <m/>
    <s v="Среднее по ФО на 01.04.2024"/>
    <m/>
    <n v="14"/>
    <s v="F$57"/>
    <s v="F$57:F$111"/>
    <n v="57"/>
    <n v="111"/>
  </r>
  <r>
    <m/>
    <m/>
    <x v="43"/>
    <x v="0"/>
    <x v="1"/>
    <n v="5"/>
    <n v="17"/>
    <s v="Среднее по региону на 01.04.2024"/>
    <n v="13.672727272727272"/>
    <s v="Среднее по РФ на 01.04.2024"/>
    <m/>
    <s v="Среднее по ФО на 01.04.2024"/>
    <m/>
    <n v="17"/>
    <s v="F$57"/>
    <s v="F$57:F$111"/>
    <n v="57"/>
    <n v="111"/>
  </r>
  <r>
    <m/>
    <m/>
    <x v="44"/>
    <x v="0"/>
    <x v="1"/>
    <n v="4"/>
    <n v="18"/>
    <s v="Среднее по региону на 01.04.2024"/>
    <n v="13.672727272727272"/>
    <s v="Среднее по РФ на 01.04.2024"/>
    <m/>
    <s v="Среднее по ФО на 01.04.2024"/>
    <m/>
    <n v="18"/>
    <s v="F$57"/>
    <s v="F$57:F$111"/>
    <n v="57"/>
    <n v="111"/>
  </r>
  <r>
    <m/>
    <m/>
    <x v="45"/>
    <x v="0"/>
    <x v="1"/>
    <n v="18"/>
    <n v="6"/>
    <s v="Среднее по региону на 01.04.2024"/>
    <n v="13.672727272727272"/>
    <s v="Среднее по РФ на 01.04.2024"/>
    <m/>
    <s v="Среднее по ФО на 01.04.2024"/>
    <m/>
    <n v="6"/>
    <s v="F$57"/>
    <s v="F$57:F$111"/>
    <n v="57"/>
    <n v="111"/>
  </r>
  <r>
    <m/>
    <m/>
    <x v="46"/>
    <x v="0"/>
    <x v="1"/>
    <n v="9"/>
    <n v="13"/>
    <s v="Среднее по региону на 01.04.2024"/>
    <n v="13.672727272727272"/>
    <s v="Среднее по РФ на 01.04.2024"/>
    <m/>
    <s v="Среднее по ФО на 01.04.2024"/>
    <m/>
    <n v="13"/>
    <s v="F$57"/>
    <s v="F$57:F$111"/>
    <n v="57"/>
    <n v="111"/>
  </r>
  <r>
    <m/>
    <m/>
    <x v="47"/>
    <x v="0"/>
    <x v="1"/>
    <n v="3"/>
    <n v="19"/>
    <s v="Среднее по региону на 01.04.2024"/>
    <n v="13.672727272727272"/>
    <s v="Среднее по РФ на 01.04.2024"/>
    <m/>
    <s v="Среднее по ФО на 01.04.2024"/>
    <m/>
    <n v="19"/>
    <s v="F$57"/>
    <s v="F$57:F$111"/>
    <n v="57"/>
    <n v="111"/>
  </r>
  <r>
    <m/>
    <m/>
    <x v="48"/>
    <x v="0"/>
    <x v="1"/>
    <n v="5"/>
    <n v="17"/>
    <s v="Среднее по региону на 01.04.2024"/>
    <n v="13.672727272727272"/>
    <s v="Среднее по РФ на 01.04.2024"/>
    <m/>
    <s v="Среднее по ФО на 01.04.2024"/>
    <m/>
    <n v="17"/>
    <s v="F$57"/>
    <s v="F$57:F$111"/>
    <n v="57"/>
    <n v="111"/>
  </r>
  <r>
    <m/>
    <m/>
    <x v="49"/>
    <x v="0"/>
    <x v="1"/>
    <n v="9"/>
    <n v="13"/>
    <s v="Среднее по региону на 01.04.2024"/>
    <n v="13.672727272727272"/>
    <s v="Среднее по РФ на 01.04.2024"/>
    <m/>
    <s v="Среднее по ФО на 01.04.2024"/>
    <m/>
    <n v="13"/>
    <s v="F$57"/>
    <s v="F$57:F$111"/>
    <n v="57"/>
    <n v="111"/>
  </r>
  <r>
    <m/>
    <m/>
    <x v="50"/>
    <x v="0"/>
    <x v="1"/>
    <n v="7"/>
    <n v="15"/>
    <s v="Среднее по региону на 01.04.2024"/>
    <n v="13.672727272727272"/>
    <s v="Среднее по РФ на 01.04.2024"/>
    <m/>
    <s v="Среднее по ФО на 01.04.2024"/>
    <m/>
    <n v="15"/>
    <s v="F$57"/>
    <s v="F$57:F$111"/>
    <n v="57"/>
    <n v="111"/>
  </r>
  <r>
    <m/>
    <m/>
    <x v="51"/>
    <x v="0"/>
    <x v="1"/>
    <n v="6"/>
    <n v="16"/>
    <s v="Среднее по региону на 01.04.2024"/>
    <n v="13.672727272727272"/>
    <s v="Среднее по РФ на 01.04.2024"/>
    <m/>
    <s v="Среднее по ФО на 01.04.2024"/>
    <m/>
    <n v="16"/>
    <s v="F$57"/>
    <s v="F$57:F$111"/>
    <n v="57"/>
    <n v="111"/>
  </r>
  <r>
    <m/>
    <m/>
    <x v="52"/>
    <x v="0"/>
    <x v="1"/>
    <n v="5"/>
    <n v="17"/>
    <s v="Среднее по региону на 01.04.2024"/>
    <n v="13.672727272727272"/>
    <s v="Среднее по РФ на 01.04.2024"/>
    <m/>
    <s v="Среднее по ФО на 01.04.2024"/>
    <m/>
    <n v="17"/>
    <s v="F$57"/>
    <s v="F$57:F$111"/>
    <n v="57"/>
    <n v="111"/>
  </r>
  <r>
    <m/>
    <m/>
    <x v="53"/>
    <x v="0"/>
    <x v="1"/>
    <n v="16"/>
    <n v="7"/>
    <s v="Среднее по региону на 01.04.2024"/>
    <n v="13.672727272727272"/>
    <s v="Среднее по РФ на 01.04.2024"/>
    <m/>
    <s v="Среднее по ФО на 01.04.2024"/>
    <m/>
    <n v="7"/>
    <s v="F$57"/>
    <s v="F$57:F$111"/>
    <n v="57"/>
    <n v="111"/>
  </r>
  <r>
    <m/>
    <m/>
    <x v="54"/>
    <x v="0"/>
    <x v="1"/>
    <n v="9"/>
    <n v="13"/>
    <s v="Среднее по региону на 01.04.2024"/>
    <n v="13.672727272727272"/>
    <s v="Среднее по РФ на 01.04.2024"/>
    <m/>
    <s v="Среднее по ФО на 01.04.2024"/>
    <m/>
    <n v="13"/>
    <s v="F$57"/>
    <s v="F$57:F$111"/>
    <n v="57"/>
    <n v="111"/>
  </r>
  <r>
    <m/>
    <m/>
    <x v="0"/>
    <x v="1"/>
    <x v="0"/>
    <n v="18"/>
    <n v="20"/>
    <s v="Среднее по региону на 01.04.2023"/>
    <n v="18.258744260219721"/>
    <s v="Среднее по РФ на 01.04.2023"/>
    <m/>
    <s v="Среднее по ФО на 01.04.2023"/>
    <m/>
    <n v="20"/>
    <s v="F$112"/>
    <s v="F$112:F$166"/>
    <n v="112"/>
    <n v="166"/>
  </r>
  <r>
    <m/>
    <m/>
    <x v="1"/>
    <x v="1"/>
    <x v="0"/>
    <n v="14"/>
    <n v="24"/>
    <s v="Среднее по региону на 01.04.2023"/>
    <n v="18.258744260219721"/>
    <s v="Среднее по РФ на 01.04.2023"/>
    <m/>
    <s v="Среднее по ФО на 01.04.2023"/>
    <m/>
    <n v="24"/>
    <s v="F$112"/>
    <s v="F$112:F$166"/>
    <n v="112"/>
    <n v="166"/>
  </r>
  <r>
    <m/>
    <m/>
    <x v="2"/>
    <x v="1"/>
    <x v="0"/>
    <n v="21"/>
    <n v="17"/>
    <s v="Среднее по региону на 01.04.2023"/>
    <n v="18.258744260219721"/>
    <s v="Среднее по РФ на 01.04.2023"/>
    <m/>
    <s v="Среднее по ФО на 01.04.2023"/>
    <m/>
    <n v="17"/>
    <s v="F$112"/>
    <s v="F$112:F$166"/>
    <n v="112"/>
    <n v="166"/>
  </r>
  <r>
    <m/>
    <m/>
    <x v="3"/>
    <x v="1"/>
    <x v="0"/>
    <n v="15"/>
    <n v="23"/>
    <s v="Среднее по региону на 01.04.2023"/>
    <n v="18.258744260219721"/>
    <s v="Среднее по РФ на 01.04.2023"/>
    <m/>
    <s v="Среднее по ФО на 01.04.2023"/>
    <m/>
    <n v="23"/>
    <s v="F$112"/>
    <s v="F$112:F$166"/>
    <n v="112"/>
    <n v="166"/>
  </r>
  <r>
    <m/>
    <m/>
    <x v="4"/>
    <x v="1"/>
    <x v="0"/>
    <n v="29"/>
    <n v="12"/>
    <s v="Среднее по региону на 01.04.2023"/>
    <n v="18.258744260219721"/>
    <s v="Среднее по РФ на 01.04.2023"/>
    <m/>
    <s v="Среднее по ФО на 01.04.2023"/>
    <m/>
    <n v="12"/>
    <s v="F$112"/>
    <s v="F$112:F$166"/>
    <n v="112"/>
    <n v="166"/>
  </r>
  <r>
    <m/>
    <m/>
    <x v="5"/>
    <x v="1"/>
    <x v="0"/>
    <n v="44"/>
    <n v="4"/>
    <s v="Среднее по региону на 01.04.2023"/>
    <n v="18.258744260219721"/>
    <s v="Среднее по РФ на 01.04.2023"/>
    <m/>
    <s v="Среднее по ФО на 01.04.2023"/>
    <m/>
    <n v="4"/>
    <s v="F$112"/>
    <s v="F$112:F$166"/>
    <n v="112"/>
    <n v="166"/>
  </r>
  <r>
    <m/>
    <m/>
    <x v="6"/>
    <x v="1"/>
    <x v="0"/>
    <n v="35"/>
    <n v="9"/>
    <s v="Среднее по региону на 01.04.2023"/>
    <n v="18.258744260219721"/>
    <s v="Среднее по РФ на 01.04.2023"/>
    <m/>
    <s v="Среднее по ФО на 01.04.2023"/>
    <m/>
    <n v="9"/>
    <s v="F$112"/>
    <s v="F$112:F$166"/>
    <n v="112"/>
    <n v="166"/>
  </r>
  <r>
    <m/>
    <m/>
    <x v="7"/>
    <x v="1"/>
    <x v="0"/>
    <n v="18"/>
    <n v="20"/>
    <s v="Среднее по региону на 01.04.2023"/>
    <n v="18.258744260219721"/>
    <s v="Среднее по РФ на 01.04.2023"/>
    <m/>
    <s v="Среднее по ФО на 01.04.2023"/>
    <m/>
    <n v="20"/>
    <s v="F$112"/>
    <s v="F$112:F$166"/>
    <n v="112"/>
    <n v="166"/>
  </r>
  <r>
    <m/>
    <m/>
    <x v="8"/>
    <x v="1"/>
    <x v="0"/>
    <n v="16"/>
    <n v="22"/>
    <s v="Среднее по региону на 01.04.2023"/>
    <n v="18.258744260219721"/>
    <s v="Среднее по РФ на 01.04.2023"/>
    <m/>
    <s v="Среднее по ФО на 01.04.2023"/>
    <m/>
    <n v="22"/>
    <s v="F$112"/>
    <s v="F$112:F$166"/>
    <n v="112"/>
    <n v="166"/>
  </r>
  <r>
    <m/>
    <m/>
    <x v="9"/>
    <x v="1"/>
    <x v="0"/>
    <n v="11"/>
    <n v="26"/>
    <s v="Среднее по региону на 01.04.2023"/>
    <n v="18.258744260219721"/>
    <s v="Среднее по РФ на 01.04.2023"/>
    <m/>
    <s v="Среднее по ФО на 01.04.2023"/>
    <m/>
    <n v="26"/>
    <s v="F$112"/>
    <s v="F$112:F$166"/>
    <n v="112"/>
    <n v="166"/>
  </r>
  <r>
    <m/>
    <m/>
    <x v="10"/>
    <x v="1"/>
    <x v="0"/>
    <n v="11"/>
    <n v="26"/>
    <s v="Среднее по региону на 01.04.2023"/>
    <n v="18.258744260219721"/>
    <s v="Среднее по РФ на 01.04.2023"/>
    <m/>
    <s v="Среднее по ФО на 01.04.2023"/>
    <m/>
    <n v="26"/>
    <s v="F$112"/>
    <s v="F$112:F$166"/>
    <n v="112"/>
    <n v="166"/>
  </r>
  <r>
    <m/>
    <m/>
    <x v="11"/>
    <x v="1"/>
    <x v="0"/>
    <n v="10"/>
    <n v="27"/>
    <s v="Среднее по региону на 01.04.2023"/>
    <n v="18.258744260219721"/>
    <s v="Среднее по РФ на 01.04.2023"/>
    <m/>
    <s v="Среднее по ФО на 01.04.2023"/>
    <m/>
    <n v="27"/>
    <s v="F$112"/>
    <s v="F$112:F$166"/>
    <n v="112"/>
    <n v="166"/>
  </r>
  <r>
    <m/>
    <m/>
    <x v="12"/>
    <x v="1"/>
    <x v="0"/>
    <n v="4"/>
    <n v="29"/>
    <s v="Среднее по региону на 01.04.2023"/>
    <n v="18.258744260219721"/>
    <s v="Среднее по РФ на 01.04.2023"/>
    <m/>
    <s v="Среднее по ФО на 01.04.2023"/>
    <m/>
    <n v="29"/>
    <s v="F$112"/>
    <s v="F$112:F$166"/>
    <n v="112"/>
    <n v="166"/>
  </r>
  <r>
    <m/>
    <m/>
    <x v="13"/>
    <x v="1"/>
    <x v="0"/>
    <n v="15"/>
    <n v="23"/>
    <s v="Среднее по региону на 01.04.2023"/>
    <n v="18.258744260219721"/>
    <s v="Среднее по РФ на 01.04.2023"/>
    <m/>
    <s v="Среднее по ФО на 01.04.2023"/>
    <m/>
    <n v="23"/>
    <s v="F$112"/>
    <s v="F$112:F$166"/>
    <n v="112"/>
    <n v="166"/>
  </r>
  <r>
    <m/>
    <m/>
    <x v="14"/>
    <x v="1"/>
    <x v="0"/>
    <n v="20"/>
    <n v="18"/>
    <s v="Среднее по региону на 01.04.2023"/>
    <n v="18.258744260219721"/>
    <s v="Среднее по РФ на 01.04.2023"/>
    <m/>
    <s v="Среднее по ФО на 01.04.2023"/>
    <m/>
    <n v="18"/>
    <s v="F$112"/>
    <s v="F$112:F$166"/>
    <n v="112"/>
    <n v="166"/>
  </r>
  <r>
    <m/>
    <m/>
    <x v="15"/>
    <x v="1"/>
    <x v="0"/>
    <n v="14"/>
    <n v="24"/>
    <s v="Среднее по региону на 01.04.2023"/>
    <n v="18.258744260219721"/>
    <s v="Среднее по РФ на 01.04.2023"/>
    <m/>
    <s v="Среднее по ФО на 01.04.2023"/>
    <m/>
    <n v="24"/>
    <s v="F$112"/>
    <s v="F$112:F$166"/>
    <n v="112"/>
    <n v="166"/>
  </r>
  <r>
    <m/>
    <m/>
    <x v="16"/>
    <x v="1"/>
    <x v="0"/>
    <n v="8"/>
    <n v="28"/>
    <s v="Среднее по региону на 01.04.2023"/>
    <n v="18.258744260219721"/>
    <s v="Среднее по РФ на 01.04.2023"/>
    <m/>
    <s v="Среднее по ФО на 01.04.2023"/>
    <m/>
    <n v="28"/>
    <s v="F$112"/>
    <s v="F$112:F$166"/>
    <n v="112"/>
    <n v="166"/>
  </r>
  <r>
    <m/>
    <m/>
    <x v="17"/>
    <x v="1"/>
    <x v="0"/>
    <n v="19"/>
    <n v="19"/>
    <s v="Среднее по региону на 01.04.2023"/>
    <n v="18.258744260219721"/>
    <s v="Среднее по РФ на 01.04.2023"/>
    <m/>
    <s v="Среднее по ФО на 01.04.2023"/>
    <m/>
    <n v="19"/>
    <s v="F$112"/>
    <s v="F$112:F$166"/>
    <n v="112"/>
    <n v="166"/>
  </r>
  <r>
    <m/>
    <m/>
    <x v="18"/>
    <x v="1"/>
    <x v="0"/>
    <n v="18"/>
    <n v="20"/>
    <s v="Среднее по региону на 01.04.2023"/>
    <n v="18.258744260219721"/>
    <s v="Среднее по РФ на 01.04.2023"/>
    <m/>
    <s v="Среднее по ФО на 01.04.2023"/>
    <m/>
    <n v="20"/>
    <s v="F$112"/>
    <s v="F$112:F$166"/>
    <n v="112"/>
    <n v="166"/>
  </r>
  <r>
    <m/>
    <m/>
    <x v="19"/>
    <x v="1"/>
    <x v="0"/>
    <n v="8"/>
    <n v="28"/>
    <s v="Среднее по региону на 01.04.2023"/>
    <n v="18.258744260219721"/>
    <s v="Среднее по РФ на 01.04.2023"/>
    <m/>
    <s v="Среднее по ФО на 01.04.2023"/>
    <m/>
    <n v="28"/>
    <s v="F$112"/>
    <s v="F$112:F$166"/>
    <n v="112"/>
    <n v="166"/>
  </r>
  <r>
    <m/>
    <m/>
    <x v="20"/>
    <x v="1"/>
    <x v="0"/>
    <n v="15"/>
    <n v="23"/>
    <s v="Среднее по региону на 01.04.2023"/>
    <n v="18.258744260219721"/>
    <s v="Среднее по РФ на 01.04.2023"/>
    <m/>
    <s v="Среднее по ФО на 01.04.2023"/>
    <m/>
    <n v="23"/>
    <s v="F$112"/>
    <s v="F$112:F$166"/>
    <n v="112"/>
    <n v="166"/>
  </r>
  <r>
    <m/>
    <m/>
    <x v="21"/>
    <x v="1"/>
    <x v="0"/>
    <n v="49"/>
    <n v="2"/>
    <s v="Среднее по региону на 01.04.2023"/>
    <n v="18.258744260219721"/>
    <s v="Среднее по РФ на 01.04.2023"/>
    <m/>
    <s v="Среднее по ФО на 01.04.2023"/>
    <m/>
    <n v="2"/>
    <s v="F$112"/>
    <s v="F$112:F$166"/>
    <n v="112"/>
    <n v="166"/>
  </r>
  <r>
    <m/>
    <m/>
    <x v="22"/>
    <x v="1"/>
    <x v="0"/>
    <n v="13"/>
    <n v="25"/>
    <s v="Среднее по региону на 01.04.2023"/>
    <n v="18.258744260219721"/>
    <s v="Среднее по РФ на 01.04.2023"/>
    <m/>
    <s v="Среднее по ФО на 01.04.2023"/>
    <m/>
    <n v="25"/>
    <s v="F$112"/>
    <s v="F$112:F$166"/>
    <n v="112"/>
    <n v="166"/>
  </r>
  <r>
    <m/>
    <m/>
    <x v="23"/>
    <x v="1"/>
    <x v="0"/>
    <n v="34"/>
    <n v="10"/>
    <s v="Среднее по региону на 01.04.2023"/>
    <n v="18.258744260219721"/>
    <s v="Среднее по РФ на 01.04.2023"/>
    <m/>
    <s v="Среднее по ФО на 01.04.2023"/>
    <m/>
    <n v="10"/>
    <s v="F$112"/>
    <s v="F$112:F$166"/>
    <n v="112"/>
    <n v="166"/>
  </r>
  <r>
    <m/>
    <m/>
    <x v="24"/>
    <x v="1"/>
    <x v="0"/>
    <n v="28"/>
    <n v="13"/>
    <s v="Среднее по региону на 01.04.2023"/>
    <n v="18.258744260219721"/>
    <s v="Среднее по РФ на 01.04.2023"/>
    <m/>
    <s v="Среднее по ФО на 01.04.2023"/>
    <m/>
    <n v="13"/>
    <s v="F$112"/>
    <s v="F$112:F$166"/>
    <n v="112"/>
    <n v="166"/>
  </r>
  <r>
    <m/>
    <m/>
    <x v="25"/>
    <x v="1"/>
    <x v="0"/>
    <n v="28"/>
    <n v="13"/>
    <s v="Среднее по региону на 01.04.2023"/>
    <n v="18.258744260219721"/>
    <s v="Среднее по РФ на 01.04.2023"/>
    <m/>
    <s v="Среднее по ФО на 01.04.2023"/>
    <m/>
    <n v="13"/>
    <s v="F$112"/>
    <s v="F$112:F$166"/>
    <n v="112"/>
    <n v="166"/>
  </r>
  <r>
    <m/>
    <m/>
    <x v="26"/>
    <x v="1"/>
    <x v="0"/>
    <n v="14"/>
    <n v="24"/>
    <s v="Среднее по региону на 01.04.2023"/>
    <n v="18.258744260219721"/>
    <s v="Среднее по РФ на 01.04.2023"/>
    <m/>
    <s v="Среднее по ФО на 01.04.2023"/>
    <m/>
    <n v="24"/>
    <s v="F$112"/>
    <s v="F$112:F$166"/>
    <n v="112"/>
    <n v="166"/>
  </r>
  <r>
    <m/>
    <m/>
    <x v="27"/>
    <x v="1"/>
    <x v="0"/>
    <n v="40"/>
    <n v="5"/>
    <s v="Среднее по региону на 01.04.2023"/>
    <n v="18.258744260219721"/>
    <s v="Среднее по РФ на 01.04.2023"/>
    <m/>
    <s v="Среднее по ФО на 01.04.2023"/>
    <m/>
    <n v="5"/>
    <s v="F$112"/>
    <s v="F$112:F$166"/>
    <n v="112"/>
    <n v="166"/>
  </r>
  <r>
    <m/>
    <m/>
    <x v="28"/>
    <x v="1"/>
    <x v="0"/>
    <n v="13"/>
    <n v="25"/>
    <s v="Среднее по региону на 01.04.2023"/>
    <n v="18.258744260219721"/>
    <s v="Среднее по РФ на 01.04.2023"/>
    <m/>
    <s v="Среднее по ФО на 01.04.2023"/>
    <m/>
    <n v="25"/>
    <s v="F$112"/>
    <s v="F$112:F$166"/>
    <n v="112"/>
    <n v="166"/>
  </r>
  <r>
    <m/>
    <m/>
    <x v="29"/>
    <x v="1"/>
    <x v="0"/>
    <n v="14"/>
    <n v="24"/>
    <s v="Среднее по региону на 01.04.2023"/>
    <n v="18.258744260219721"/>
    <s v="Среднее по РФ на 01.04.2023"/>
    <m/>
    <s v="Среднее по ФО на 01.04.2023"/>
    <m/>
    <n v="24"/>
    <s v="F$112"/>
    <s v="F$112:F$166"/>
    <n v="112"/>
    <n v="166"/>
  </r>
  <r>
    <m/>
    <m/>
    <x v="30"/>
    <x v="1"/>
    <x v="0"/>
    <n v="37"/>
    <n v="7"/>
    <s v="Среднее по региону на 01.04.2023"/>
    <n v="18.258744260219721"/>
    <s v="Среднее по РФ на 01.04.2023"/>
    <m/>
    <s v="Среднее по ФО на 01.04.2023"/>
    <m/>
    <n v="7"/>
    <s v="F$112"/>
    <s v="F$112:F$166"/>
    <n v="112"/>
    <n v="166"/>
  </r>
  <r>
    <m/>
    <m/>
    <x v="31"/>
    <x v="1"/>
    <x v="0"/>
    <n v="23"/>
    <n v="16"/>
    <s v="Среднее по региону на 01.04.2023"/>
    <n v="18.258744260219721"/>
    <s v="Среднее по РФ на 01.04.2023"/>
    <m/>
    <s v="Среднее по ФО на 01.04.2023"/>
    <m/>
    <n v="16"/>
    <s v="F$112"/>
    <s v="F$112:F$166"/>
    <n v="112"/>
    <n v="166"/>
  </r>
  <r>
    <m/>
    <m/>
    <x v="32"/>
    <x v="1"/>
    <x v="0"/>
    <n v="36"/>
    <n v="8"/>
    <s v="Среднее по региону на 01.04.2023"/>
    <n v="18.258744260219721"/>
    <s v="Среднее по РФ на 01.04.2023"/>
    <m/>
    <s v="Среднее по ФО на 01.04.2023"/>
    <m/>
    <n v="8"/>
    <s v="F$112"/>
    <s v="F$112:F$166"/>
    <n v="112"/>
    <n v="166"/>
  </r>
  <r>
    <m/>
    <m/>
    <x v="33"/>
    <x v="1"/>
    <x v="0"/>
    <n v="26"/>
    <n v="14"/>
    <s v="Среднее по региону на 01.04.2023"/>
    <n v="18.258744260219721"/>
    <s v="Среднее по РФ на 01.04.2023"/>
    <m/>
    <s v="Среднее по ФО на 01.04.2023"/>
    <m/>
    <n v="14"/>
    <s v="F$112"/>
    <s v="F$112:F$166"/>
    <n v="112"/>
    <n v="166"/>
  </r>
  <r>
    <m/>
    <m/>
    <x v="34"/>
    <x v="1"/>
    <x v="0"/>
    <n v="38"/>
    <n v="6"/>
    <s v="Среднее по региону на 01.04.2023"/>
    <n v="18.258744260219721"/>
    <s v="Среднее по РФ на 01.04.2023"/>
    <m/>
    <s v="Среднее по ФО на 01.04.2023"/>
    <m/>
    <n v="6"/>
    <s v="F$112"/>
    <s v="F$112:F$166"/>
    <n v="112"/>
    <n v="166"/>
  </r>
  <r>
    <m/>
    <m/>
    <x v="35"/>
    <x v="1"/>
    <x v="0"/>
    <n v="19"/>
    <n v="19"/>
    <s v="Среднее по региону на 01.04.2023"/>
    <n v="18.258744260219721"/>
    <s v="Среднее по РФ на 01.04.2023"/>
    <m/>
    <s v="Среднее по ФО на 01.04.2023"/>
    <m/>
    <n v="19"/>
    <s v="F$112"/>
    <s v="F$112:F$166"/>
    <n v="112"/>
    <n v="166"/>
  </r>
  <r>
    <m/>
    <m/>
    <x v="36"/>
    <x v="1"/>
    <x v="0"/>
    <n v="17"/>
    <n v="21"/>
    <s v="Среднее по региону на 01.04.2023"/>
    <n v="18.258744260219721"/>
    <s v="Среднее по РФ на 01.04.2023"/>
    <m/>
    <s v="Среднее по ФО на 01.04.2023"/>
    <m/>
    <n v="21"/>
    <s v="F$112"/>
    <s v="F$112:F$166"/>
    <n v="112"/>
    <n v="166"/>
  </r>
  <r>
    <m/>
    <m/>
    <x v="37"/>
    <x v="1"/>
    <x v="0"/>
    <n v="11"/>
    <n v="26"/>
    <s v="Среднее по региону на 01.04.2023"/>
    <n v="18.258744260219721"/>
    <s v="Среднее по РФ на 01.04.2023"/>
    <m/>
    <s v="Среднее по ФО на 01.04.2023"/>
    <m/>
    <n v="26"/>
    <s v="F$112"/>
    <s v="F$112:F$166"/>
    <n v="112"/>
    <n v="166"/>
  </r>
  <r>
    <m/>
    <m/>
    <x v="38"/>
    <x v="1"/>
    <x v="0"/>
    <n v="29"/>
    <n v="12"/>
    <s v="Среднее по региону на 01.04.2023"/>
    <n v="18.258744260219721"/>
    <s v="Среднее по РФ на 01.04.2023"/>
    <m/>
    <s v="Среднее по ФО на 01.04.2023"/>
    <m/>
    <n v="12"/>
    <s v="F$112"/>
    <s v="F$112:F$166"/>
    <n v="112"/>
    <n v="166"/>
  </r>
  <r>
    <m/>
    <m/>
    <x v="39"/>
    <x v="1"/>
    <x v="0"/>
    <n v="30"/>
    <n v="11"/>
    <s v="Среднее по региону на 01.04.2023"/>
    <n v="18.258744260219721"/>
    <s v="Среднее по РФ на 01.04.2023"/>
    <m/>
    <s v="Среднее по ФО на 01.04.2023"/>
    <m/>
    <n v="11"/>
    <s v="F$112"/>
    <s v="F$112:F$166"/>
    <n v="112"/>
    <n v="166"/>
  </r>
  <r>
    <m/>
    <m/>
    <x v="40"/>
    <x v="1"/>
    <x v="0"/>
    <n v="18"/>
    <n v="20"/>
    <s v="Среднее по региону на 01.04.2023"/>
    <n v="18.258744260219721"/>
    <s v="Среднее по РФ на 01.04.2023"/>
    <m/>
    <s v="Среднее по ФО на 01.04.2023"/>
    <m/>
    <n v="20"/>
    <s v="F$112"/>
    <s v="F$112:F$166"/>
    <n v="112"/>
    <n v="166"/>
  </r>
  <r>
    <m/>
    <m/>
    <x v="41"/>
    <x v="1"/>
    <x v="0"/>
    <n v="26"/>
    <n v="14"/>
    <s v="Среднее по региону на 01.04.2023"/>
    <n v="18.258744260219721"/>
    <s v="Среднее по РФ на 01.04.2023"/>
    <m/>
    <s v="Среднее по ФО на 01.04.2023"/>
    <m/>
    <n v="14"/>
    <s v="F$112"/>
    <s v="F$112:F$166"/>
    <n v="112"/>
    <n v="166"/>
  </r>
  <r>
    <m/>
    <m/>
    <x v="42"/>
    <x v="1"/>
    <x v="0"/>
    <n v="21"/>
    <n v="17"/>
    <s v="Среднее по региону на 01.04.2023"/>
    <n v="18.258744260219721"/>
    <s v="Среднее по РФ на 01.04.2023"/>
    <m/>
    <s v="Среднее по ФО на 01.04.2023"/>
    <m/>
    <n v="17"/>
    <s v="F$112"/>
    <s v="F$112:F$166"/>
    <n v="112"/>
    <n v="166"/>
  </r>
  <r>
    <m/>
    <m/>
    <x v="43"/>
    <x v="1"/>
    <x v="0"/>
    <n v="30"/>
    <n v="11"/>
    <s v="Среднее по региону на 01.04.2023"/>
    <n v="18.258744260219721"/>
    <s v="Среднее по РФ на 01.04.2023"/>
    <m/>
    <s v="Среднее по ФО на 01.04.2023"/>
    <m/>
    <n v="11"/>
    <s v="F$112"/>
    <s v="F$112:F$166"/>
    <n v="112"/>
    <n v="166"/>
  </r>
  <r>
    <m/>
    <m/>
    <x v="44"/>
    <x v="1"/>
    <x v="0"/>
    <n v="18"/>
    <n v="20"/>
    <s v="Среднее по региону на 01.04.2023"/>
    <n v="18.258744260219721"/>
    <s v="Среднее по РФ на 01.04.2023"/>
    <m/>
    <s v="Среднее по ФО на 01.04.2023"/>
    <m/>
    <n v="20"/>
    <s v="F$112"/>
    <s v="F$112:F$166"/>
    <n v="112"/>
    <n v="166"/>
  </r>
  <r>
    <m/>
    <m/>
    <x v="45"/>
    <x v="1"/>
    <x v="0"/>
    <n v="17"/>
    <n v="21"/>
    <s v="Среднее по региону на 01.04.2023"/>
    <n v="18.258744260219721"/>
    <s v="Среднее по РФ на 01.04.2023"/>
    <m/>
    <s v="Среднее по ФО на 01.04.2023"/>
    <m/>
    <n v="21"/>
    <s v="F$112"/>
    <s v="F$112:F$166"/>
    <n v="112"/>
    <n v="166"/>
  </r>
  <r>
    <m/>
    <m/>
    <x v="46"/>
    <x v="1"/>
    <x v="0"/>
    <n v="17"/>
    <n v="21"/>
    <s v="Среднее по региону на 01.04.2023"/>
    <n v="18.258744260219721"/>
    <s v="Среднее по РФ на 01.04.2023"/>
    <m/>
    <s v="Среднее по ФО на 01.04.2023"/>
    <m/>
    <n v="21"/>
    <s v="F$112"/>
    <s v="F$112:F$166"/>
    <n v="112"/>
    <n v="166"/>
  </r>
  <r>
    <m/>
    <m/>
    <x v="47"/>
    <x v="1"/>
    <x v="0"/>
    <n v="50"/>
    <n v="1"/>
    <s v="Среднее по региону на 01.04.2023"/>
    <n v="18.258744260219721"/>
    <s v="Среднее по РФ на 01.04.2023"/>
    <m/>
    <s v="Среднее по ФО на 01.04.2023"/>
    <m/>
    <n v="1"/>
    <s v="F$112"/>
    <s v="F$112:F$166"/>
    <n v="112"/>
    <n v="166"/>
  </r>
  <r>
    <m/>
    <m/>
    <x v="48"/>
    <x v="1"/>
    <x v="0"/>
    <n v="18"/>
    <n v="20"/>
    <s v="Среднее по региону на 01.04.2023"/>
    <n v="18.258744260219721"/>
    <s v="Среднее по РФ на 01.04.2023"/>
    <m/>
    <s v="Среднее по ФО на 01.04.2023"/>
    <m/>
    <n v="20"/>
    <s v="F$112"/>
    <s v="F$112:F$166"/>
    <n v="112"/>
    <n v="166"/>
  </r>
  <r>
    <m/>
    <m/>
    <x v="49"/>
    <x v="1"/>
    <x v="0"/>
    <n v="26"/>
    <n v="14"/>
    <s v="Среднее по региону на 01.04.2023"/>
    <n v="18.258744260219721"/>
    <s v="Среднее по РФ на 01.04.2023"/>
    <m/>
    <s v="Среднее по ФО на 01.04.2023"/>
    <m/>
    <n v="14"/>
    <s v="F$112"/>
    <s v="F$112:F$166"/>
    <n v="112"/>
    <n v="166"/>
  </r>
  <r>
    <m/>
    <m/>
    <x v="50"/>
    <x v="1"/>
    <x v="0"/>
    <n v="25"/>
    <n v="15"/>
    <s v="Среднее по региону на 01.04.2023"/>
    <n v="18.258744260219721"/>
    <s v="Среднее по РФ на 01.04.2023"/>
    <m/>
    <s v="Среднее по ФО на 01.04.2023"/>
    <m/>
    <n v="15"/>
    <s v="F$112"/>
    <s v="F$112:F$166"/>
    <n v="112"/>
    <n v="166"/>
  </r>
  <r>
    <m/>
    <m/>
    <x v="51"/>
    <x v="1"/>
    <x v="0"/>
    <n v="20"/>
    <n v="18"/>
    <s v="Среднее по региону на 01.04.2023"/>
    <n v="18.258744260219721"/>
    <s v="Среднее по РФ на 01.04.2023"/>
    <m/>
    <s v="Среднее по ФО на 01.04.2023"/>
    <m/>
    <n v="18"/>
    <s v="F$112"/>
    <s v="F$112:F$166"/>
    <n v="112"/>
    <n v="166"/>
  </r>
  <r>
    <m/>
    <m/>
    <x v="52"/>
    <x v="1"/>
    <x v="0"/>
    <n v="14"/>
    <n v="24"/>
    <s v="Среднее по региону на 01.04.2023"/>
    <n v="18.258744260219721"/>
    <s v="Среднее по РФ на 01.04.2023"/>
    <m/>
    <s v="Среднее по ФО на 01.04.2023"/>
    <m/>
    <n v="24"/>
    <s v="F$112"/>
    <s v="F$112:F$166"/>
    <n v="112"/>
    <n v="166"/>
  </r>
  <r>
    <m/>
    <m/>
    <x v="53"/>
    <x v="1"/>
    <x v="0"/>
    <n v="46"/>
    <n v="3"/>
    <s v="Среднее по региону на 01.04.2023"/>
    <n v="18.258744260219721"/>
    <s v="Среднее по РФ на 01.04.2023"/>
    <m/>
    <s v="Среднее по ФО на 01.04.2023"/>
    <m/>
    <n v="3"/>
    <s v="F$112"/>
    <s v="F$112:F$166"/>
    <n v="112"/>
    <n v="166"/>
  </r>
  <r>
    <m/>
    <m/>
    <x v="54"/>
    <x v="1"/>
    <x v="0"/>
    <n v="36"/>
    <n v="8"/>
    <s v="Среднее по региону на 01.04.2023"/>
    <n v="18.258744260219721"/>
    <s v="Среднее по РФ на 01.04.2023"/>
    <m/>
    <s v="Среднее по ФО на 01.04.2023"/>
    <m/>
    <n v="8"/>
    <s v="F$112"/>
    <s v="F$112:F$166"/>
    <n v="112"/>
    <n v="166"/>
  </r>
  <r>
    <m/>
    <m/>
    <x v="0"/>
    <x v="1"/>
    <x v="1"/>
    <n v="17"/>
    <n v="23"/>
    <s v="Среднее по региону на 01.04.2024"/>
    <n v="17.901663212105905"/>
    <s v="Среднее по РФ на 01.04.2024"/>
    <m/>
    <s v="Среднее по ФО на 01.04.2024"/>
    <m/>
    <n v="23"/>
    <s v="F$167"/>
    <s v="F$167:F$221"/>
    <n v="167"/>
    <n v="221"/>
  </r>
  <r>
    <m/>
    <m/>
    <x v="1"/>
    <x v="1"/>
    <x v="1"/>
    <n v="15"/>
    <n v="25"/>
    <s v="Среднее по региону на 01.04.2024"/>
    <n v="17.901663212105905"/>
    <s v="Среднее по РФ на 01.04.2024"/>
    <m/>
    <s v="Среднее по ФО на 01.04.2024"/>
    <m/>
    <n v="25"/>
    <s v="F$167"/>
    <s v="F$167:F$221"/>
    <n v="167"/>
    <n v="221"/>
  </r>
  <r>
    <m/>
    <m/>
    <x v="2"/>
    <x v="1"/>
    <x v="1"/>
    <n v="18"/>
    <n v="22"/>
    <s v="Среднее по региону на 01.04.2024"/>
    <n v="17.901663212105905"/>
    <s v="Среднее по РФ на 01.04.2024"/>
    <m/>
    <s v="Среднее по ФО на 01.04.2024"/>
    <m/>
    <n v="22"/>
    <s v="F$167"/>
    <s v="F$167:F$221"/>
    <n v="167"/>
    <n v="221"/>
  </r>
  <r>
    <m/>
    <m/>
    <x v="3"/>
    <x v="1"/>
    <x v="1"/>
    <n v="16"/>
    <n v="24"/>
    <s v="Среднее по региону на 01.04.2024"/>
    <n v="17.901663212105905"/>
    <s v="Среднее по РФ на 01.04.2024"/>
    <m/>
    <s v="Среднее по ФО на 01.04.2024"/>
    <m/>
    <n v="24"/>
    <s v="F$167"/>
    <s v="F$167:F$221"/>
    <n v="167"/>
    <n v="221"/>
  </r>
  <r>
    <m/>
    <m/>
    <x v="4"/>
    <x v="1"/>
    <x v="1"/>
    <n v="29"/>
    <n v="12"/>
    <s v="Среднее по региону на 01.04.2024"/>
    <n v="17.901663212105905"/>
    <s v="Среднее по РФ на 01.04.2024"/>
    <m/>
    <s v="Среднее по ФО на 01.04.2024"/>
    <m/>
    <n v="12"/>
    <s v="F$167"/>
    <s v="F$167:F$221"/>
    <n v="167"/>
    <n v="221"/>
  </r>
  <r>
    <m/>
    <m/>
    <x v="5"/>
    <x v="1"/>
    <x v="1"/>
    <n v="44.397580331871914"/>
    <n v="3"/>
    <s v="Среднее по региону на 01.04.2024"/>
    <n v="17.901663212105905"/>
    <s v="Среднее по РФ на 01.04.2024"/>
    <m/>
    <s v="Среднее по ФО на 01.04.2024"/>
    <m/>
    <n v="3"/>
    <s v="F$167"/>
    <s v="F$167:F$221"/>
    <n v="167"/>
    <n v="221"/>
  </r>
  <r>
    <m/>
    <m/>
    <x v="6"/>
    <x v="1"/>
    <x v="1"/>
    <n v="31"/>
    <n v="10"/>
    <s v="Среднее по региону на 01.04.2024"/>
    <n v="17.901663212105905"/>
    <s v="Среднее по РФ на 01.04.2024"/>
    <m/>
    <s v="Среднее по ФО на 01.04.2024"/>
    <m/>
    <n v="10"/>
    <s v="F$167"/>
    <s v="F$167:F$221"/>
    <n v="167"/>
    <n v="221"/>
  </r>
  <r>
    <m/>
    <m/>
    <x v="7"/>
    <x v="1"/>
    <x v="1"/>
    <n v="14.683425349465528"/>
    <n v="26"/>
    <s v="Среднее по региону на 01.04.2024"/>
    <n v="17.901663212105905"/>
    <s v="Среднее по РФ на 01.04.2024"/>
    <m/>
    <s v="Среднее по ФО на 01.04.2024"/>
    <m/>
    <n v="26"/>
    <s v="F$167"/>
    <s v="F$167:F$221"/>
    <n v="167"/>
    <n v="221"/>
  </r>
  <r>
    <m/>
    <m/>
    <x v="8"/>
    <x v="1"/>
    <x v="1"/>
    <n v="16"/>
    <n v="24"/>
    <s v="Среднее по региону на 01.04.2024"/>
    <n v="17.901663212105905"/>
    <s v="Среднее по РФ на 01.04.2024"/>
    <m/>
    <s v="Среднее по ФО на 01.04.2024"/>
    <m/>
    <n v="24"/>
    <s v="F$167"/>
    <s v="F$167:F$221"/>
    <n v="167"/>
    <n v="221"/>
  </r>
  <r>
    <m/>
    <m/>
    <x v="9"/>
    <x v="1"/>
    <x v="1"/>
    <n v="9"/>
    <n v="32"/>
    <s v="Среднее по региону на 01.04.2024"/>
    <n v="17.901663212105905"/>
    <s v="Среднее по РФ на 01.04.2024"/>
    <m/>
    <s v="Среднее по ФО на 01.04.2024"/>
    <m/>
    <n v="32"/>
    <s v="F$167"/>
    <s v="F$167:F$221"/>
    <n v="167"/>
    <n v="221"/>
  </r>
  <r>
    <m/>
    <m/>
    <x v="10"/>
    <x v="1"/>
    <x v="1"/>
    <n v="11"/>
    <n v="30"/>
    <s v="Среднее по региону на 01.04.2024"/>
    <n v="17.901663212105905"/>
    <s v="Среднее по РФ на 01.04.2024"/>
    <m/>
    <s v="Среднее по ФО на 01.04.2024"/>
    <m/>
    <n v="30"/>
    <s v="F$167"/>
    <s v="F$167:F$221"/>
    <n v="167"/>
    <n v="221"/>
  </r>
  <r>
    <m/>
    <m/>
    <x v="11"/>
    <x v="1"/>
    <x v="1"/>
    <n v="10"/>
    <n v="31"/>
    <s v="Среднее по региону на 01.04.2024"/>
    <n v="17.901663212105905"/>
    <s v="Среднее по РФ на 01.04.2024"/>
    <m/>
    <s v="Среднее по ФО на 01.04.2024"/>
    <m/>
    <n v="31"/>
    <s v="F$167"/>
    <s v="F$167:F$221"/>
    <n v="167"/>
    <n v="221"/>
  </r>
  <r>
    <m/>
    <m/>
    <x v="12"/>
    <x v="1"/>
    <x v="1"/>
    <n v="6"/>
    <n v="33"/>
    <s v="Среднее по региону на 01.04.2024"/>
    <n v="17.901663212105905"/>
    <s v="Среднее по РФ на 01.04.2024"/>
    <m/>
    <s v="Среднее по ФО на 01.04.2024"/>
    <m/>
    <n v="33"/>
    <s v="F$167"/>
    <s v="F$167:F$221"/>
    <n v="167"/>
    <n v="221"/>
  </r>
  <r>
    <m/>
    <m/>
    <x v="13"/>
    <x v="1"/>
    <x v="1"/>
    <n v="10"/>
    <n v="31"/>
    <s v="Среднее по региону на 01.04.2024"/>
    <n v="17.901663212105905"/>
    <s v="Среднее по РФ на 01.04.2024"/>
    <m/>
    <s v="Среднее по ФО на 01.04.2024"/>
    <m/>
    <n v="31"/>
    <s v="F$167"/>
    <s v="F$167:F$221"/>
    <n v="167"/>
    <n v="221"/>
  </r>
  <r>
    <m/>
    <m/>
    <x v="14"/>
    <x v="1"/>
    <x v="1"/>
    <n v="23"/>
    <n v="17"/>
    <s v="Среднее по региону на 01.04.2024"/>
    <n v="17.901663212105905"/>
    <s v="Среднее по РФ на 01.04.2024"/>
    <m/>
    <s v="Среднее по ФО на 01.04.2024"/>
    <m/>
    <n v="17"/>
    <s v="F$167"/>
    <s v="F$167:F$221"/>
    <n v="167"/>
    <n v="221"/>
  </r>
  <r>
    <m/>
    <m/>
    <x v="15"/>
    <x v="1"/>
    <x v="1"/>
    <n v="13"/>
    <n v="28"/>
    <s v="Среднее по региону на 01.04.2024"/>
    <n v="17.901663212105905"/>
    <s v="Среднее по РФ на 01.04.2024"/>
    <m/>
    <s v="Среднее по ФО на 01.04.2024"/>
    <m/>
    <n v="28"/>
    <s v="F$167"/>
    <s v="F$167:F$221"/>
    <n v="167"/>
    <n v="221"/>
  </r>
  <r>
    <m/>
    <m/>
    <x v="16"/>
    <x v="1"/>
    <x v="1"/>
    <n v="10"/>
    <n v="31"/>
    <s v="Среднее по региону на 01.04.2024"/>
    <n v="17.901663212105905"/>
    <s v="Среднее по РФ на 01.04.2024"/>
    <m/>
    <s v="Среднее по ФО на 01.04.2024"/>
    <m/>
    <n v="31"/>
    <s v="F$167"/>
    <s v="F$167:F$221"/>
    <n v="167"/>
    <n v="221"/>
  </r>
  <r>
    <m/>
    <m/>
    <x v="17"/>
    <x v="1"/>
    <x v="1"/>
    <n v="18"/>
    <n v="22"/>
    <s v="Среднее по региону на 01.04.2024"/>
    <n v="17.901663212105905"/>
    <s v="Среднее по РФ на 01.04.2024"/>
    <m/>
    <s v="Среднее по ФО на 01.04.2024"/>
    <m/>
    <n v="22"/>
    <s v="F$167"/>
    <s v="F$167:F$221"/>
    <n v="167"/>
    <n v="221"/>
  </r>
  <r>
    <m/>
    <m/>
    <x v="18"/>
    <x v="1"/>
    <x v="1"/>
    <n v="17"/>
    <n v="23"/>
    <s v="Среднее по региону на 01.04.2024"/>
    <n v="17.901663212105905"/>
    <s v="Среднее по РФ на 01.04.2024"/>
    <m/>
    <s v="Среднее по ФО на 01.04.2024"/>
    <m/>
    <n v="23"/>
    <s v="F$167"/>
    <s v="F$167:F$221"/>
    <n v="167"/>
    <n v="221"/>
  </r>
  <r>
    <m/>
    <m/>
    <x v="19"/>
    <x v="1"/>
    <x v="1"/>
    <n v="9"/>
    <n v="32"/>
    <s v="Среднее по региону на 01.04.2024"/>
    <n v="17.901663212105905"/>
    <s v="Среднее по РФ на 01.04.2024"/>
    <m/>
    <s v="Среднее по ФО на 01.04.2024"/>
    <m/>
    <n v="32"/>
    <s v="F$167"/>
    <s v="F$167:F$221"/>
    <n v="167"/>
    <n v="221"/>
  </r>
  <r>
    <m/>
    <m/>
    <x v="20"/>
    <x v="1"/>
    <x v="1"/>
    <n v="15"/>
    <n v="25"/>
    <s v="Среднее по региону на 01.04.2024"/>
    <n v="17.901663212105905"/>
    <s v="Среднее по РФ на 01.04.2024"/>
    <m/>
    <s v="Среднее по ФО на 01.04.2024"/>
    <m/>
    <n v="25"/>
    <s v="F$167"/>
    <s v="F$167:F$221"/>
    <n v="167"/>
    <n v="221"/>
  </r>
  <r>
    <m/>
    <m/>
    <x v="21"/>
    <x v="1"/>
    <x v="1"/>
    <n v="42"/>
    <n v="4"/>
    <s v="Среднее по региону на 01.04.2024"/>
    <n v="17.901663212105905"/>
    <s v="Среднее по РФ на 01.04.2024"/>
    <m/>
    <s v="Среднее по ФО на 01.04.2024"/>
    <m/>
    <n v="4"/>
    <s v="F$167"/>
    <s v="F$167:F$221"/>
    <n v="167"/>
    <n v="221"/>
  </r>
  <r>
    <m/>
    <m/>
    <x v="22"/>
    <x v="1"/>
    <x v="1"/>
    <n v="6"/>
    <n v="33"/>
    <s v="Среднее по региону на 01.04.2024"/>
    <n v="17.901663212105905"/>
    <s v="Среднее по РФ на 01.04.2024"/>
    <m/>
    <s v="Среднее по ФО на 01.04.2024"/>
    <m/>
    <n v="33"/>
    <s v="F$167"/>
    <s v="F$167:F$221"/>
    <n v="167"/>
    <n v="221"/>
  </r>
  <r>
    <m/>
    <m/>
    <x v="23"/>
    <x v="1"/>
    <x v="1"/>
    <n v="38"/>
    <n v="6"/>
    <s v="Среднее по региону на 01.04.2024"/>
    <n v="17.901663212105905"/>
    <s v="Среднее по РФ на 01.04.2024"/>
    <m/>
    <s v="Среднее по ФО на 01.04.2024"/>
    <m/>
    <n v="6"/>
    <s v="F$167"/>
    <s v="F$167:F$221"/>
    <n v="167"/>
    <n v="221"/>
  </r>
  <r>
    <m/>
    <m/>
    <x v="24"/>
    <x v="1"/>
    <x v="1"/>
    <n v="25"/>
    <n v="15"/>
    <s v="Среднее по региону на 01.04.2024"/>
    <n v="17.901663212105905"/>
    <s v="Среднее по РФ на 01.04.2024"/>
    <m/>
    <s v="Среднее по ФО на 01.04.2024"/>
    <m/>
    <n v="15"/>
    <s v="F$167"/>
    <s v="F$167:F$221"/>
    <n v="167"/>
    <n v="221"/>
  </r>
  <r>
    <m/>
    <m/>
    <x v="25"/>
    <x v="1"/>
    <x v="1"/>
    <n v="28"/>
    <n v="13"/>
    <s v="Среднее по региону на 01.04.2024"/>
    <n v="17.901663212105905"/>
    <s v="Среднее по РФ на 01.04.2024"/>
    <m/>
    <s v="Среднее по ФО на 01.04.2024"/>
    <m/>
    <n v="13"/>
    <s v="F$167"/>
    <s v="F$167:F$221"/>
    <n v="167"/>
    <n v="221"/>
  </r>
  <r>
    <m/>
    <m/>
    <x v="26"/>
    <x v="1"/>
    <x v="1"/>
    <n v="12"/>
    <n v="29"/>
    <s v="Среднее по региону на 01.04.2024"/>
    <n v="17.901663212105905"/>
    <s v="Среднее по РФ на 01.04.2024"/>
    <m/>
    <s v="Среднее по ФО на 01.04.2024"/>
    <m/>
    <n v="29"/>
    <s v="F$167"/>
    <s v="F$167:F$221"/>
    <n v="167"/>
    <n v="221"/>
  </r>
  <r>
    <m/>
    <m/>
    <x v="27"/>
    <x v="1"/>
    <x v="1"/>
    <n v="35"/>
    <n v="9"/>
    <s v="Среднее по региону на 01.04.2024"/>
    <n v="17.901663212105905"/>
    <s v="Среднее по РФ на 01.04.2024"/>
    <m/>
    <s v="Среднее по ФО на 01.04.2024"/>
    <m/>
    <n v="9"/>
    <s v="F$167"/>
    <s v="F$167:F$221"/>
    <n v="167"/>
    <n v="221"/>
  </r>
  <r>
    <m/>
    <m/>
    <x v="28"/>
    <x v="1"/>
    <x v="1"/>
    <n v="16"/>
    <n v="24"/>
    <s v="Среднее по региону на 01.04.2024"/>
    <n v="17.901663212105905"/>
    <s v="Среднее по РФ на 01.04.2024"/>
    <m/>
    <s v="Среднее по ФО на 01.04.2024"/>
    <m/>
    <n v="24"/>
    <s v="F$167"/>
    <s v="F$167:F$221"/>
    <n v="167"/>
    <n v="221"/>
  </r>
  <r>
    <m/>
    <m/>
    <x v="29"/>
    <x v="1"/>
    <x v="1"/>
    <n v="15"/>
    <n v="25"/>
    <s v="Среднее по региону на 01.04.2024"/>
    <n v="17.901663212105905"/>
    <s v="Среднее по РФ на 01.04.2024"/>
    <m/>
    <s v="Среднее по ФО на 01.04.2024"/>
    <m/>
    <n v="25"/>
    <s v="F$167"/>
    <s v="F$167:F$221"/>
    <n v="167"/>
    <n v="221"/>
  </r>
  <r>
    <m/>
    <m/>
    <x v="30"/>
    <x v="1"/>
    <x v="1"/>
    <n v="37"/>
    <n v="7"/>
    <s v="Среднее по региону на 01.04.2024"/>
    <n v="17.901663212105905"/>
    <s v="Среднее по РФ на 01.04.2024"/>
    <m/>
    <s v="Среднее по ФО на 01.04.2024"/>
    <m/>
    <n v="7"/>
    <s v="F$167"/>
    <s v="F$167:F$221"/>
    <n v="167"/>
    <n v="221"/>
  </r>
  <r>
    <m/>
    <m/>
    <x v="31"/>
    <x v="1"/>
    <x v="1"/>
    <n v="23"/>
    <n v="17"/>
    <s v="Среднее по региону на 01.04.2024"/>
    <n v="17.901663212105905"/>
    <s v="Среднее по РФ на 01.04.2024"/>
    <m/>
    <s v="Среднее по ФО на 01.04.2024"/>
    <m/>
    <n v="17"/>
    <s v="F$167"/>
    <s v="F$167:F$221"/>
    <n v="167"/>
    <n v="221"/>
  </r>
  <r>
    <m/>
    <m/>
    <x v="32"/>
    <x v="1"/>
    <x v="1"/>
    <n v="39"/>
    <n v="5"/>
    <s v="Среднее по региону на 01.04.2024"/>
    <n v="17.901663212105905"/>
    <s v="Среднее по РФ на 01.04.2024"/>
    <m/>
    <s v="Среднее по ФО на 01.04.2024"/>
    <m/>
    <n v="5"/>
    <s v="F$167"/>
    <s v="F$167:F$221"/>
    <n v="167"/>
    <n v="221"/>
  </r>
  <r>
    <m/>
    <m/>
    <x v="33"/>
    <x v="1"/>
    <x v="1"/>
    <n v="23"/>
    <n v="17"/>
    <s v="Среднее по региону на 01.04.2024"/>
    <n v="17.901663212105905"/>
    <s v="Среднее по РФ на 01.04.2024"/>
    <m/>
    <s v="Среднее по ФО на 01.04.2024"/>
    <m/>
    <n v="17"/>
    <s v="F$167"/>
    <s v="F$167:F$221"/>
    <n v="167"/>
    <n v="221"/>
  </r>
  <r>
    <m/>
    <m/>
    <x v="34"/>
    <x v="1"/>
    <x v="1"/>
    <n v="31"/>
    <n v="10"/>
    <s v="Среднее по региону на 01.04.2024"/>
    <n v="17.901663212105905"/>
    <s v="Среднее по РФ на 01.04.2024"/>
    <m/>
    <s v="Среднее по ФО на 01.04.2024"/>
    <m/>
    <n v="10"/>
    <s v="F$167"/>
    <s v="F$167:F$221"/>
    <n v="167"/>
    <n v="221"/>
  </r>
  <r>
    <m/>
    <m/>
    <x v="35"/>
    <x v="1"/>
    <x v="1"/>
    <n v="11"/>
    <n v="30"/>
    <s v="Среднее по региону на 01.04.2024"/>
    <n v="17.901663212105905"/>
    <s v="Среднее по РФ на 01.04.2024"/>
    <m/>
    <s v="Среднее по ФО на 01.04.2024"/>
    <m/>
    <n v="30"/>
    <s v="F$167"/>
    <s v="F$167:F$221"/>
    <n v="167"/>
    <n v="221"/>
  </r>
  <r>
    <m/>
    <m/>
    <x v="36"/>
    <x v="1"/>
    <x v="1"/>
    <n v="21"/>
    <n v="19"/>
    <s v="Среднее по региону на 01.04.2024"/>
    <n v="17.901663212105905"/>
    <s v="Среднее по РФ на 01.04.2024"/>
    <m/>
    <s v="Среднее по ФО на 01.04.2024"/>
    <m/>
    <n v="19"/>
    <s v="F$167"/>
    <s v="F$167:F$221"/>
    <n v="167"/>
    <n v="221"/>
  </r>
  <r>
    <m/>
    <m/>
    <x v="37"/>
    <x v="1"/>
    <x v="1"/>
    <n v="11"/>
    <n v="30"/>
    <s v="Среднее по региону на 01.04.2024"/>
    <n v="17.901663212105905"/>
    <s v="Среднее по РФ на 01.04.2024"/>
    <m/>
    <s v="Среднее по ФО на 01.04.2024"/>
    <m/>
    <n v="30"/>
    <s v="F$167"/>
    <s v="F$167:F$221"/>
    <n v="167"/>
    <n v="221"/>
  </r>
  <r>
    <m/>
    <m/>
    <x v="38"/>
    <x v="1"/>
    <x v="1"/>
    <n v="29"/>
    <n v="12"/>
    <s v="Среднее по региону на 01.04.2024"/>
    <n v="17.901663212105905"/>
    <s v="Среднее по РФ на 01.04.2024"/>
    <m/>
    <s v="Среднее по ФО на 01.04.2024"/>
    <m/>
    <n v="12"/>
    <s v="F$167"/>
    <s v="F$167:F$221"/>
    <n v="167"/>
    <n v="221"/>
  </r>
  <r>
    <m/>
    <m/>
    <x v="39"/>
    <x v="1"/>
    <x v="1"/>
    <n v="25"/>
    <n v="15"/>
    <s v="Среднее по региону на 01.04.2024"/>
    <n v="17.901663212105905"/>
    <s v="Среднее по РФ на 01.04.2024"/>
    <m/>
    <s v="Среднее по ФО на 01.04.2024"/>
    <m/>
    <n v="15"/>
    <s v="F$167"/>
    <s v="F$167:F$221"/>
    <n v="167"/>
    <n v="221"/>
  </r>
  <r>
    <m/>
    <m/>
    <x v="40"/>
    <x v="1"/>
    <x v="1"/>
    <n v="15"/>
    <n v="25"/>
    <s v="Среднее по региону на 01.04.2024"/>
    <n v="17.901663212105905"/>
    <s v="Среднее по РФ на 01.04.2024"/>
    <m/>
    <s v="Среднее по ФО на 01.04.2024"/>
    <m/>
    <n v="25"/>
    <s v="F$167"/>
    <s v="F$167:F$221"/>
    <n v="167"/>
    <n v="221"/>
  </r>
  <r>
    <m/>
    <m/>
    <x v="41"/>
    <x v="1"/>
    <x v="1"/>
    <n v="26"/>
    <n v="14"/>
    <s v="Среднее по региону на 01.04.2024"/>
    <n v="17.901663212105905"/>
    <s v="Среднее по РФ на 01.04.2024"/>
    <m/>
    <s v="Среднее по ФО на 01.04.2024"/>
    <m/>
    <n v="14"/>
    <s v="F$167"/>
    <s v="F$167:F$221"/>
    <n v="167"/>
    <n v="221"/>
  </r>
  <r>
    <m/>
    <m/>
    <x v="42"/>
    <x v="1"/>
    <x v="1"/>
    <n v="24"/>
    <n v="16"/>
    <s v="Среднее по региону на 01.04.2024"/>
    <n v="17.901663212105905"/>
    <s v="Среднее по РФ на 01.04.2024"/>
    <m/>
    <s v="Среднее по ФО на 01.04.2024"/>
    <m/>
    <n v="16"/>
    <s v="F$167"/>
    <s v="F$167:F$221"/>
    <n v="167"/>
    <n v="221"/>
  </r>
  <r>
    <m/>
    <m/>
    <x v="43"/>
    <x v="1"/>
    <x v="1"/>
    <n v="30"/>
    <n v="11"/>
    <s v="Среднее по региону на 01.04.2024"/>
    <n v="17.901663212105905"/>
    <s v="Среднее по РФ на 01.04.2024"/>
    <m/>
    <s v="Среднее по ФО на 01.04.2024"/>
    <m/>
    <n v="11"/>
    <s v="F$167"/>
    <s v="F$167:F$221"/>
    <n v="167"/>
    <n v="221"/>
  </r>
  <r>
    <m/>
    <m/>
    <x v="44"/>
    <x v="1"/>
    <x v="1"/>
    <n v="18"/>
    <n v="22"/>
    <s v="Среднее по региону на 01.04.2024"/>
    <n v="17.901663212105905"/>
    <s v="Среднее по РФ на 01.04.2024"/>
    <m/>
    <s v="Среднее по ФО на 01.04.2024"/>
    <m/>
    <n v="22"/>
    <s v="F$167"/>
    <s v="F$167:F$221"/>
    <n v="167"/>
    <n v="221"/>
  </r>
  <r>
    <m/>
    <m/>
    <x v="45"/>
    <x v="1"/>
    <x v="1"/>
    <n v="17"/>
    <n v="23"/>
    <s v="Среднее по региону на 01.04.2024"/>
    <n v="17.901663212105905"/>
    <s v="Среднее по РФ на 01.04.2024"/>
    <m/>
    <s v="Среднее по ФО на 01.04.2024"/>
    <m/>
    <n v="23"/>
    <s v="F$167"/>
    <s v="F$167:F$221"/>
    <n v="167"/>
    <n v="221"/>
  </r>
  <r>
    <m/>
    <m/>
    <x v="46"/>
    <x v="1"/>
    <x v="1"/>
    <n v="19"/>
    <n v="21"/>
    <s v="Среднее по региону на 01.04.2024"/>
    <n v="17.901663212105905"/>
    <s v="Среднее по РФ на 01.04.2024"/>
    <m/>
    <s v="Среднее по ФО на 01.04.2024"/>
    <m/>
    <n v="21"/>
    <s v="F$167"/>
    <s v="F$167:F$221"/>
    <n v="167"/>
    <n v="221"/>
  </r>
  <r>
    <m/>
    <m/>
    <x v="47"/>
    <x v="1"/>
    <x v="1"/>
    <n v="50"/>
    <n v="2"/>
    <s v="Среднее по региону на 01.04.2024"/>
    <n v="17.901663212105905"/>
    <s v="Среднее по РФ на 01.04.2024"/>
    <m/>
    <s v="Среднее по ФО на 01.04.2024"/>
    <m/>
    <n v="2"/>
    <s v="F$167"/>
    <s v="F$167:F$221"/>
    <n v="167"/>
    <n v="221"/>
  </r>
  <r>
    <m/>
    <m/>
    <x v="48"/>
    <x v="1"/>
    <x v="1"/>
    <n v="18"/>
    <n v="22"/>
    <s v="Среднее по региону на 01.04.2024"/>
    <n v="17.901663212105905"/>
    <s v="Среднее по РФ на 01.04.2024"/>
    <m/>
    <s v="Среднее по ФО на 01.04.2024"/>
    <m/>
    <n v="22"/>
    <s v="F$167"/>
    <s v="F$167:F$221"/>
    <n v="167"/>
    <n v="221"/>
  </r>
  <r>
    <m/>
    <m/>
    <x v="49"/>
    <x v="1"/>
    <x v="1"/>
    <n v="26"/>
    <n v="14"/>
    <s v="Среднее по региону на 01.04.2024"/>
    <n v="17.901663212105905"/>
    <s v="Среднее по РФ на 01.04.2024"/>
    <m/>
    <s v="Среднее по ФО на 01.04.2024"/>
    <m/>
    <n v="14"/>
    <s v="F$167"/>
    <s v="F$167:F$221"/>
    <n v="167"/>
    <n v="221"/>
  </r>
  <r>
    <m/>
    <m/>
    <x v="50"/>
    <x v="1"/>
    <x v="1"/>
    <n v="22"/>
    <n v="18"/>
    <s v="Среднее по региону на 01.04.2024"/>
    <n v="17.901663212105905"/>
    <s v="Среднее по РФ на 01.04.2024"/>
    <m/>
    <s v="Среднее по ФО на 01.04.2024"/>
    <m/>
    <n v="18"/>
    <s v="F$167"/>
    <s v="F$167:F$221"/>
    <n v="167"/>
    <n v="221"/>
  </r>
  <r>
    <m/>
    <m/>
    <x v="51"/>
    <x v="1"/>
    <x v="1"/>
    <n v="20"/>
    <n v="20"/>
    <s v="Среднее по региону на 01.04.2024"/>
    <n v="17.901663212105905"/>
    <s v="Среднее по РФ на 01.04.2024"/>
    <m/>
    <s v="Среднее по ФО на 01.04.2024"/>
    <m/>
    <n v="20"/>
    <s v="F$167"/>
    <s v="F$167:F$221"/>
    <n v="167"/>
    <n v="221"/>
  </r>
  <r>
    <m/>
    <m/>
    <x v="52"/>
    <x v="1"/>
    <x v="1"/>
    <n v="14"/>
    <n v="27"/>
    <s v="Среднее по региону на 01.04.2024"/>
    <n v="17.901663212105905"/>
    <s v="Среднее по РФ на 01.04.2024"/>
    <m/>
    <s v="Среднее по ФО на 01.04.2024"/>
    <m/>
    <n v="27"/>
    <s v="F$167"/>
    <s v="F$167:F$221"/>
    <n v="167"/>
    <n v="221"/>
  </r>
  <r>
    <m/>
    <m/>
    <x v="53"/>
    <x v="1"/>
    <x v="1"/>
    <n v="53"/>
    <n v="1"/>
    <s v="Среднее по региону на 01.04.2024"/>
    <n v="17.901663212105905"/>
    <s v="Среднее по РФ на 01.04.2024"/>
    <m/>
    <s v="Среднее по ФО на 01.04.2024"/>
    <m/>
    <n v="1"/>
    <s v="F$167"/>
    <s v="F$167:F$221"/>
    <n v="167"/>
    <n v="221"/>
  </r>
  <r>
    <m/>
    <m/>
    <x v="54"/>
    <x v="1"/>
    <x v="1"/>
    <n v="36"/>
    <n v="8"/>
    <s v="Среднее по региону на 01.04.2024"/>
    <n v="17.901663212105905"/>
    <s v="Среднее по РФ на 01.04.2024"/>
    <m/>
    <s v="Среднее по ФО на 01.04.2024"/>
    <m/>
    <n v="8"/>
    <s v="F$167"/>
    <s v="F$167:F$221"/>
    <n v="167"/>
    <n v="221"/>
  </r>
  <r>
    <m/>
    <m/>
    <x v="0"/>
    <x v="2"/>
    <x v="0"/>
    <n v="31"/>
    <n v="21"/>
    <s v="Среднее по региону на 01.04.2023"/>
    <n v="75.781818181818181"/>
    <s v="Среднее по РФ на 01.04.2023"/>
    <m/>
    <s v="Среднее по ФО на 01.04.2023"/>
    <m/>
    <n v="21"/>
    <s v="F$222"/>
    <s v="F$222:F$276"/>
    <n v="222"/>
    <n v="276"/>
  </r>
  <r>
    <m/>
    <m/>
    <x v="1"/>
    <x v="2"/>
    <x v="0"/>
    <n v="156"/>
    <n v="6"/>
    <s v="Среднее по региону на 01.04.2023"/>
    <n v="75.781818181818181"/>
    <s v="Среднее по РФ на 01.04.2023"/>
    <m/>
    <s v="Среднее по ФО на 01.04.2023"/>
    <m/>
    <n v="6"/>
    <s v="F$222"/>
    <s v="F$222:F$276"/>
    <n v="222"/>
    <n v="276"/>
  </r>
  <r>
    <m/>
    <m/>
    <x v="2"/>
    <x v="2"/>
    <x v="0"/>
    <n v="18"/>
    <n v="29"/>
    <s v="Среднее по региону на 01.04.2023"/>
    <n v="75.781818181818181"/>
    <s v="Среднее по РФ на 01.04.2023"/>
    <m/>
    <s v="Среднее по ФО на 01.04.2023"/>
    <m/>
    <n v="29"/>
    <s v="F$222"/>
    <s v="F$222:F$276"/>
    <n v="222"/>
    <n v="276"/>
  </r>
  <r>
    <m/>
    <m/>
    <x v="3"/>
    <x v="2"/>
    <x v="0"/>
    <n v="77"/>
    <n v="11"/>
    <s v="Среднее по региону на 01.04.2023"/>
    <n v="75.781818181818181"/>
    <s v="Среднее по РФ на 01.04.2023"/>
    <m/>
    <s v="Среднее по ФО на 01.04.2023"/>
    <m/>
    <n v="11"/>
    <s v="F$222"/>
    <s v="F$222:F$276"/>
    <n v="222"/>
    <n v="276"/>
  </r>
  <r>
    <m/>
    <m/>
    <x v="4"/>
    <x v="2"/>
    <x v="0"/>
    <n v="13"/>
    <n v="34"/>
    <s v="Среднее по региону на 01.04.2023"/>
    <n v="75.781818181818181"/>
    <s v="Среднее по РФ на 01.04.2023"/>
    <m/>
    <s v="Среднее по ФО на 01.04.2023"/>
    <m/>
    <n v="34"/>
    <s v="F$222"/>
    <s v="F$222:F$276"/>
    <n v="222"/>
    <n v="276"/>
  </r>
  <r>
    <m/>
    <m/>
    <x v="5"/>
    <x v="2"/>
    <x v="0"/>
    <n v="12"/>
    <n v="35"/>
    <s v="Среднее по региону на 01.04.2023"/>
    <n v="75.781818181818181"/>
    <s v="Среднее по РФ на 01.04.2023"/>
    <m/>
    <s v="Среднее по ФО на 01.04.2023"/>
    <m/>
    <n v="35"/>
    <s v="F$222"/>
    <s v="F$222:F$276"/>
    <n v="222"/>
    <n v="276"/>
  </r>
  <r>
    <m/>
    <m/>
    <x v="6"/>
    <x v="2"/>
    <x v="0"/>
    <n v="16"/>
    <n v="31"/>
    <s v="Среднее по региону на 01.04.2023"/>
    <n v="75.781818181818181"/>
    <s v="Среднее по РФ на 01.04.2023"/>
    <m/>
    <s v="Среднее по ФО на 01.04.2023"/>
    <m/>
    <n v="31"/>
    <s v="F$222"/>
    <s v="F$222:F$276"/>
    <n v="222"/>
    <n v="276"/>
  </r>
  <r>
    <m/>
    <m/>
    <x v="7"/>
    <x v="2"/>
    <x v="0"/>
    <n v="11"/>
    <n v="36"/>
    <s v="Среднее по региону на 01.04.2023"/>
    <n v="75.781818181818181"/>
    <s v="Среднее по РФ на 01.04.2023"/>
    <m/>
    <s v="Среднее по ФО на 01.04.2023"/>
    <m/>
    <n v="36"/>
    <s v="F$222"/>
    <s v="F$222:F$276"/>
    <n v="222"/>
    <n v="276"/>
  </r>
  <r>
    <m/>
    <m/>
    <x v="8"/>
    <x v="2"/>
    <x v="0"/>
    <n v="109"/>
    <n v="7"/>
    <s v="Среднее по региону на 01.04.2023"/>
    <n v="75.781818181818181"/>
    <s v="Среднее по РФ на 01.04.2023"/>
    <m/>
    <s v="Среднее по ФО на 01.04.2023"/>
    <m/>
    <n v="7"/>
    <s v="F$222"/>
    <s v="F$222:F$276"/>
    <n v="222"/>
    <n v="276"/>
  </r>
  <r>
    <m/>
    <m/>
    <x v="9"/>
    <x v="2"/>
    <x v="0"/>
    <n v="106"/>
    <n v="8"/>
    <s v="Среднее по региону на 01.04.2023"/>
    <n v="75.781818181818181"/>
    <s v="Среднее по РФ на 01.04.2023"/>
    <m/>
    <s v="Среднее по ФО на 01.04.2023"/>
    <m/>
    <n v="8"/>
    <s v="F$222"/>
    <s v="F$222:F$276"/>
    <n v="222"/>
    <n v="276"/>
  </r>
  <r>
    <m/>
    <m/>
    <x v="10"/>
    <x v="2"/>
    <x v="0"/>
    <n v="189"/>
    <n v="5"/>
    <s v="Среднее по региону на 01.04.2023"/>
    <n v="75.781818181818181"/>
    <s v="Среднее по РФ на 01.04.2023"/>
    <m/>
    <s v="Среднее по ФО на 01.04.2023"/>
    <m/>
    <n v="5"/>
    <s v="F$222"/>
    <s v="F$222:F$276"/>
    <n v="222"/>
    <n v="276"/>
  </r>
  <r>
    <m/>
    <m/>
    <x v="11"/>
    <x v="2"/>
    <x v="0"/>
    <n v="49"/>
    <n v="15"/>
    <s v="Среднее по региону на 01.04.2023"/>
    <n v="75.781818181818181"/>
    <s v="Среднее по РФ на 01.04.2023"/>
    <m/>
    <s v="Среднее по ФО на 01.04.2023"/>
    <m/>
    <n v="15"/>
    <s v="F$222"/>
    <s v="F$222:F$276"/>
    <n v="222"/>
    <n v="276"/>
  </r>
  <r>
    <m/>
    <m/>
    <x v="12"/>
    <x v="2"/>
    <x v="0"/>
    <n v="31"/>
    <n v="21"/>
    <s v="Среднее по региону на 01.04.2023"/>
    <n v="75.781818181818181"/>
    <s v="Среднее по РФ на 01.04.2023"/>
    <m/>
    <s v="Среднее по ФО на 01.04.2023"/>
    <m/>
    <n v="21"/>
    <s v="F$222"/>
    <s v="F$222:F$276"/>
    <n v="222"/>
    <n v="276"/>
  </r>
  <r>
    <m/>
    <m/>
    <x v="13"/>
    <x v="2"/>
    <x v="0"/>
    <n v="23"/>
    <n v="25"/>
    <s v="Среднее по региону на 01.04.2023"/>
    <n v="75.781818181818181"/>
    <s v="Среднее по РФ на 01.04.2023"/>
    <m/>
    <s v="Среднее по ФО на 01.04.2023"/>
    <m/>
    <n v="25"/>
    <s v="F$222"/>
    <s v="F$222:F$276"/>
    <n v="222"/>
    <n v="276"/>
  </r>
  <r>
    <m/>
    <m/>
    <x v="14"/>
    <x v="2"/>
    <x v="0"/>
    <n v="105"/>
    <n v="9"/>
    <s v="Среднее по региону на 01.04.2023"/>
    <n v="75.781818181818181"/>
    <s v="Среднее по РФ на 01.04.2023"/>
    <m/>
    <s v="Среднее по ФО на 01.04.2023"/>
    <m/>
    <n v="9"/>
    <s v="F$222"/>
    <s v="F$222:F$276"/>
    <n v="222"/>
    <n v="276"/>
  </r>
  <r>
    <m/>
    <m/>
    <x v="15"/>
    <x v="2"/>
    <x v="0"/>
    <n v="197"/>
    <n v="3"/>
    <s v="Среднее по региону на 01.04.2023"/>
    <n v="75.781818181818181"/>
    <s v="Среднее по РФ на 01.04.2023"/>
    <m/>
    <s v="Среднее по ФО на 01.04.2023"/>
    <m/>
    <n v="3"/>
    <s v="F$222"/>
    <s v="F$222:F$276"/>
    <n v="222"/>
    <n v="276"/>
  </r>
  <r>
    <m/>
    <m/>
    <x v="16"/>
    <x v="2"/>
    <x v="0"/>
    <n v="64"/>
    <n v="13"/>
    <s v="Среднее по региону на 01.04.2023"/>
    <n v="75.781818181818181"/>
    <s v="Среднее по РФ на 01.04.2023"/>
    <m/>
    <s v="Среднее по ФО на 01.04.2023"/>
    <m/>
    <n v="13"/>
    <s v="F$222"/>
    <s v="F$222:F$276"/>
    <n v="222"/>
    <n v="276"/>
  </r>
  <r>
    <m/>
    <m/>
    <x v="17"/>
    <x v="2"/>
    <x v="0"/>
    <n v="1586"/>
    <n v="1"/>
    <s v="Среднее по региону на 01.04.2023"/>
    <n v="75.781818181818181"/>
    <s v="Среднее по РФ на 01.04.2023"/>
    <m/>
    <s v="Среднее по ФО на 01.04.2023"/>
    <m/>
    <n v="1"/>
    <s v="F$222"/>
    <s v="F$222:F$276"/>
    <n v="222"/>
    <n v="276"/>
  </r>
  <r>
    <m/>
    <m/>
    <x v="18"/>
    <x v="2"/>
    <x v="0"/>
    <n v="305"/>
    <n v="2"/>
    <s v="Среднее по региону на 01.04.2023"/>
    <n v="75.781818181818181"/>
    <s v="Среднее по РФ на 01.04.2023"/>
    <m/>
    <s v="Среднее по ФО на 01.04.2023"/>
    <m/>
    <n v="2"/>
    <s v="F$222"/>
    <s v="F$222:F$276"/>
    <n v="222"/>
    <n v="276"/>
  </r>
  <r>
    <m/>
    <m/>
    <x v="19"/>
    <x v="2"/>
    <x v="0"/>
    <n v="192"/>
    <n v="4"/>
    <s v="Среднее по региону на 01.04.2023"/>
    <n v="75.781818181818181"/>
    <s v="Среднее по РФ на 01.04.2023"/>
    <m/>
    <s v="Среднее по ФО на 01.04.2023"/>
    <m/>
    <n v="4"/>
    <s v="F$222"/>
    <s v="F$222:F$276"/>
    <n v="222"/>
    <n v="276"/>
  </r>
  <r>
    <m/>
    <m/>
    <x v="20"/>
    <x v="2"/>
    <x v="0"/>
    <n v="7"/>
    <n v="40"/>
    <s v="Среднее по региону на 01.04.2023"/>
    <n v="75.781818181818181"/>
    <s v="Среднее по РФ на 01.04.2023"/>
    <m/>
    <s v="Среднее по ФО на 01.04.2023"/>
    <m/>
    <n v="40"/>
    <s v="F$222"/>
    <s v="F$222:F$276"/>
    <n v="222"/>
    <n v="276"/>
  </r>
  <r>
    <m/>
    <m/>
    <x v="21"/>
    <x v="2"/>
    <x v="0"/>
    <n v="25"/>
    <n v="23"/>
    <s v="Среднее по региону на 01.04.2023"/>
    <n v="75.781818181818181"/>
    <s v="Среднее по РФ на 01.04.2023"/>
    <m/>
    <s v="Среднее по ФО на 01.04.2023"/>
    <m/>
    <n v="23"/>
    <s v="F$222"/>
    <s v="F$222:F$276"/>
    <n v="222"/>
    <n v="276"/>
  </r>
  <r>
    <m/>
    <m/>
    <x v="22"/>
    <x v="2"/>
    <x v="0"/>
    <n v="6"/>
    <n v="41"/>
    <s v="Среднее по региону на 01.04.2023"/>
    <n v="75.781818181818181"/>
    <s v="Среднее по РФ на 01.04.2023"/>
    <m/>
    <s v="Среднее по ФО на 01.04.2023"/>
    <m/>
    <n v="41"/>
    <s v="F$222"/>
    <s v="F$222:F$276"/>
    <n v="222"/>
    <n v="276"/>
  </r>
  <r>
    <m/>
    <m/>
    <x v="23"/>
    <x v="2"/>
    <x v="0"/>
    <n v="52"/>
    <n v="14"/>
    <s v="Среднее по региону на 01.04.2023"/>
    <n v="75.781818181818181"/>
    <s v="Среднее по РФ на 01.04.2023"/>
    <m/>
    <s v="Среднее по ФО на 01.04.2023"/>
    <m/>
    <n v="14"/>
    <s v="F$222"/>
    <s v="F$222:F$276"/>
    <n v="222"/>
    <n v="276"/>
  </r>
  <r>
    <m/>
    <m/>
    <x v="24"/>
    <x v="2"/>
    <x v="0"/>
    <n v="17"/>
    <n v="30"/>
    <s v="Среднее по региону на 01.04.2023"/>
    <n v="75.781818181818181"/>
    <s v="Среднее по РФ на 01.04.2023"/>
    <m/>
    <s v="Среднее по ФО на 01.04.2023"/>
    <m/>
    <n v="30"/>
    <s v="F$222"/>
    <s v="F$222:F$276"/>
    <n v="222"/>
    <n v="276"/>
  </r>
  <r>
    <m/>
    <m/>
    <x v="25"/>
    <x v="2"/>
    <x v="0"/>
    <n v="30"/>
    <n v="22"/>
    <s v="Среднее по региону на 01.04.2023"/>
    <n v="75.781818181818181"/>
    <s v="Среднее по РФ на 01.04.2023"/>
    <m/>
    <s v="Среднее по ФО на 01.04.2023"/>
    <m/>
    <n v="22"/>
    <s v="F$222"/>
    <s v="F$222:F$276"/>
    <n v="222"/>
    <n v="276"/>
  </r>
  <r>
    <m/>
    <m/>
    <x v="26"/>
    <x v="2"/>
    <x v="0"/>
    <n v="18"/>
    <n v="29"/>
    <s v="Среднее по региону на 01.04.2023"/>
    <n v="75.781818181818181"/>
    <s v="Среднее по РФ на 01.04.2023"/>
    <m/>
    <s v="Среднее по ФО на 01.04.2023"/>
    <m/>
    <n v="29"/>
    <s v="F$222"/>
    <s v="F$222:F$276"/>
    <n v="222"/>
    <n v="276"/>
  </r>
  <r>
    <m/>
    <m/>
    <x v="27"/>
    <x v="2"/>
    <x v="0"/>
    <n v="10"/>
    <n v="37"/>
    <s v="Среднее по региону на 01.04.2023"/>
    <n v="75.781818181818181"/>
    <s v="Среднее по РФ на 01.04.2023"/>
    <m/>
    <s v="Среднее по ФО на 01.04.2023"/>
    <m/>
    <n v="37"/>
    <s v="F$222"/>
    <s v="F$222:F$276"/>
    <n v="222"/>
    <n v="276"/>
  </r>
  <r>
    <m/>
    <m/>
    <x v="28"/>
    <x v="2"/>
    <x v="0"/>
    <n v="22"/>
    <n v="26"/>
    <s v="Среднее по региону на 01.04.2023"/>
    <n v="75.781818181818181"/>
    <s v="Среднее по РФ на 01.04.2023"/>
    <m/>
    <s v="Среднее по ФО на 01.04.2023"/>
    <m/>
    <n v="26"/>
    <s v="F$222"/>
    <s v="F$222:F$276"/>
    <n v="222"/>
    <n v="276"/>
  </r>
  <r>
    <m/>
    <m/>
    <x v="29"/>
    <x v="2"/>
    <x v="0"/>
    <n v="46"/>
    <n v="16"/>
    <s v="Среднее по региону на 01.04.2023"/>
    <n v="75.781818181818181"/>
    <s v="Среднее по РФ на 01.04.2023"/>
    <m/>
    <s v="Среднее по ФО на 01.04.2023"/>
    <m/>
    <n v="16"/>
    <s v="F$222"/>
    <s v="F$222:F$276"/>
    <n v="222"/>
    <n v="276"/>
  </r>
  <r>
    <m/>
    <m/>
    <x v="30"/>
    <x v="2"/>
    <x v="0"/>
    <n v="9"/>
    <n v="38"/>
    <s v="Среднее по региону на 01.04.2023"/>
    <n v="75.781818181818181"/>
    <s v="Среднее по РФ на 01.04.2023"/>
    <m/>
    <s v="Среднее по ФО на 01.04.2023"/>
    <m/>
    <n v="38"/>
    <s v="F$222"/>
    <s v="F$222:F$276"/>
    <n v="222"/>
    <n v="276"/>
  </r>
  <r>
    <m/>
    <m/>
    <x v="31"/>
    <x v="2"/>
    <x v="0"/>
    <n v="16"/>
    <n v="31"/>
    <s v="Среднее по региону на 01.04.2023"/>
    <n v="75.781818181818181"/>
    <s v="Среднее по РФ на 01.04.2023"/>
    <m/>
    <s v="Среднее по ФО на 01.04.2023"/>
    <m/>
    <n v="31"/>
    <s v="F$222"/>
    <s v="F$222:F$276"/>
    <n v="222"/>
    <n v="276"/>
  </r>
  <r>
    <m/>
    <m/>
    <x v="32"/>
    <x v="2"/>
    <x v="0"/>
    <n v="42"/>
    <n v="17"/>
    <s v="Среднее по региону на 01.04.2023"/>
    <n v="75.781818181818181"/>
    <s v="Среднее по РФ на 01.04.2023"/>
    <m/>
    <s v="Среднее по ФО на 01.04.2023"/>
    <m/>
    <n v="17"/>
    <s v="F$222"/>
    <s v="F$222:F$276"/>
    <n v="222"/>
    <n v="276"/>
  </r>
  <r>
    <m/>
    <m/>
    <x v="33"/>
    <x v="2"/>
    <x v="0"/>
    <n v="70"/>
    <n v="12"/>
    <s v="Среднее по региону на 01.04.2023"/>
    <n v="75.781818181818181"/>
    <s v="Среднее по РФ на 01.04.2023"/>
    <m/>
    <s v="Среднее по ФО на 01.04.2023"/>
    <m/>
    <n v="12"/>
    <s v="F$222"/>
    <s v="F$222:F$276"/>
    <n v="222"/>
    <n v="276"/>
  </r>
  <r>
    <m/>
    <m/>
    <x v="34"/>
    <x v="2"/>
    <x v="0"/>
    <n v="7"/>
    <n v="40"/>
    <s v="Среднее по региону на 01.04.2023"/>
    <n v="75.781818181818181"/>
    <s v="Среднее по РФ на 01.04.2023"/>
    <m/>
    <s v="Среднее по ФО на 01.04.2023"/>
    <m/>
    <n v="40"/>
    <s v="F$222"/>
    <s v="F$222:F$276"/>
    <n v="222"/>
    <n v="276"/>
  </r>
  <r>
    <m/>
    <m/>
    <x v="35"/>
    <x v="2"/>
    <x v="0"/>
    <n v="32"/>
    <n v="20"/>
    <s v="Среднее по региону на 01.04.2023"/>
    <n v="75.781818181818181"/>
    <s v="Среднее по РФ на 01.04.2023"/>
    <m/>
    <s v="Среднее по ФО на 01.04.2023"/>
    <m/>
    <n v="20"/>
    <s v="F$222"/>
    <s v="F$222:F$276"/>
    <n v="222"/>
    <n v="276"/>
  </r>
  <r>
    <m/>
    <m/>
    <x v="36"/>
    <x v="2"/>
    <x v="0"/>
    <n v="39"/>
    <n v="18"/>
    <s v="Среднее по региону на 01.04.2023"/>
    <n v="75.781818181818181"/>
    <s v="Среднее по РФ на 01.04.2023"/>
    <m/>
    <s v="Среднее по ФО на 01.04.2023"/>
    <m/>
    <n v="18"/>
    <s v="F$222"/>
    <s v="F$222:F$276"/>
    <n v="222"/>
    <n v="276"/>
  </r>
  <r>
    <m/>
    <m/>
    <x v="37"/>
    <x v="2"/>
    <x v="0"/>
    <n v="32"/>
    <n v="20"/>
    <s v="Среднее по региону на 01.04.2023"/>
    <n v="75.781818181818181"/>
    <s v="Среднее по РФ на 01.04.2023"/>
    <m/>
    <s v="Среднее по ФО на 01.04.2023"/>
    <m/>
    <n v="20"/>
    <s v="F$222"/>
    <s v="F$222:F$276"/>
    <n v="222"/>
    <n v="276"/>
  </r>
  <r>
    <m/>
    <m/>
    <x v="38"/>
    <x v="2"/>
    <x v="0"/>
    <n v="15"/>
    <n v="32"/>
    <s v="Среднее по региону на 01.04.2023"/>
    <n v="75.781818181818181"/>
    <s v="Среднее по РФ на 01.04.2023"/>
    <m/>
    <s v="Среднее по ФО на 01.04.2023"/>
    <m/>
    <n v="32"/>
    <s v="F$222"/>
    <s v="F$222:F$276"/>
    <n v="222"/>
    <n v="276"/>
  </r>
  <r>
    <m/>
    <m/>
    <x v="39"/>
    <x v="2"/>
    <x v="0"/>
    <n v="38"/>
    <n v="19"/>
    <s v="Среднее по региону на 01.04.2023"/>
    <n v="75.781818181818181"/>
    <s v="Среднее по РФ на 01.04.2023"/>
    <m/>
    <s v="Среднее по ФО на 01.04.2023"/>
    <m/>
    <n v="19"/>
    <s v="F$222"/>
    <s v="F$222:F$276"/>
    <n v="222"/>
    <n v="276"/>
  </r>
  <r>
    <m/>
    <m/>
    <x v="40"/>
    <x v="2"/>
    <x v="0"/>
    <n v="21"/>
    <n v="27"/>
    <s v="Среднее по региону на 01.04.2023"/>
    <n v="75.781818181818181"/>
    <s v="Среднее по РФ на 01.04.2023"/>
    <m/>
    <s v="Среднее по ФО на 01.04.2023"/>
    <m/>
    <n v="27"/>
    <s v="F$222"/>
    <s v="F$222:F$276"/>
    <n v="222"/>
    <n v="276"/>
  </r>
  <r>
    <m/>
    <m/>
    <x v="41"/>
    <x v="2"/>
    <x v="0"/>
    <n v="24"/>
    <n v="24"/>
    <s v="Среднее по региону на 01.04.2023"/>
    <n v="75.781818181818181"/>
    <s v="Среднее по РФ на 01.04.2023"/>
    <m/>
    <s v="Среднее по ФО на 01.04.2023"/>
    <m/>
    <n v="24"/>
    <s v="F$222"/>
    <s v="F$222:F$276"/>
    <n v="222"/>
    <n v="276"/>
  </r>
  <r>
    <m/>
    <m/>
    <x v="42"/>
    <x v="2"/>
    <x v="0"/>
    <n v="21"/>
    <n v="27"/>
    <s v="Среднее по региону на 01.04.2023"/>
    <n v="75.781818181818181"/>
    <s v="Среднее по РФ на 01.04.2023"/>
    <m/>
    <s v="Среднее по ФО на 01.04.2023"/>
    <m/>
    <n v="27"/>
    <s v="F$222"/>
    <s v="F$222:F$276"/>
    <n v="222"/>
    <n v="276"/>
  </r>
  <r>
    <m/>
    <m/>
    <x v="43"/>
    <x v="2"/>
    <x v="0"/>
    <n v="8"/>
    <n v="39"/>
    <s v="Среднее по региону на 01.04.2023"/>
    <n v="75.781818181818181"/>
    <s v="Среднее по РФ на 01.04.2023"/>
    <m/>
    <s v="Среднее по ФО на 01.04.2023"/>
    <m/>
    <n v="39"/>
    <s v="F$222"/>
    <s v="F$222:F$276"/>
    <n v="222"/>
    <n v="276"/>
  </r>
  <r>
    <m/>
    <m/>
    <x v="44"/>
    <x v="2"/>
    <x v="0"/>
    <n v="13"/>
    <n v="34"/>
    <s v="Среднее по региону на 01.04.2023"/>
    <n v="75.781818181818181"/>
    <s v="Среднее по РФ на 01.04.2023"/>
    <m/>
    <s v="Среднее по ФО на 01.04.2023"/>
    <m/>
    <n v="34"/>
    <s v="F$222"/>
    <s v="F$222:F$276"/>
    <n v="222"/>
    <n v="276"/>
  </r>
  <r>
    <m/>
    <m/>
    <x v="45"/>
    <x v="2"/>
    <x v="0"/>
    <n v="78"/>
    <n v="10"/>
    <s v="Среднее по региону на 01.04.2023"/>
    <n v="75.781818181818181"/>
    <s v="Среднее по РФ на 01.04.2023"/>
    <m/>
    <s v="Среднее по ФО на 01.04.2023"/>
    <m/>
    <n v="10"/>
    <s v="F$222"/>
    <s v="F$222:F$276"/>
    <n v="222"/>
    <n v="276"/>
  </r>
  <r>
    <m/>
    <m/>
    <x v="46"/>
    <x v="2"/>
    <x v="0"/>
    <n v="39"/>
    <n v="18"/>
    <s v="Среднее по региону на 01.04.2023"/>
    <n v="75.781818181818181"/>
    <s v="Среднее по РФ на 01.04.2023"/>
    <m/>
    <s v="Среднее по ФО на 01.04.2023"/>
    <m/>
    <n v="18"/>
    <s v="F$222"/>
    <s v="F$222:F$276"/>
    <n v="222"/>
    <n v="276"/>
  </r>
  <r>
    <m/>
    <m/>
    <x v="47"/>
    <x v="2"/>
    <x v="0"/>
    <n v="4"/>
    <n v="42"/>
    <s v="Среднее по региону на 01.04.2023"/>
    <n v="75.781818181818181"/>
    <s v="Среднее по РФ на 01.04.2023"/>
    <m/>
    <s v="Среднее по ФО на 01.04.2023"/>
    <m/>
    <n v="42"/>
    <s v="F$222"/>
    <s v="F$222:F$276"/>
    <n v="222"/>
    <n v="276"/>
  </r>
  <r>
    <m/>
    <m/>
    <x v="48"/>
    <x v="2"/>
    <x v="0"/>
    <n v="17"/>
    <n v="30"/>
    <s v="Среднее по региону на 01.04.2023"/>
    <n v="75.781818181818181"/>
    <s v="Среднее по РФ на 01.04.2023"/>
    <m/>
    <s v="Среднее по ФО на 01.04.2023"/>
    <m/>
    <n v="30"/>
    <s v="F$222"/>
    <s v="F$222:F$276"/>
    <n v="222"/>
    <n v="276"/>
  </r>
  <r>
    <m/>
    <m/>
    <x v="49"/>
    <x v="2"/>
    <x v="0"/>
    <n v="23"/>
    <n v="25"/>
    <s v="Среднее по региону на 01.04.2023"/>
    <n v="75.781818181818181"/>
    <s v="Среднее по РФ на 01.04.2023"/>
    <m/>
    <s v="Среднее по ФО на 01.04.2023"/>
    <m/>
    <n v="25"/>
    <s v="F$222"/>
    <s v="F$222:F$276"/>
    <n v="222"/>
    <n v="276"/>
  </r>
  <r>
    <m/>
    <m/>
    <x v="50"/>
    <x v="2"/>
    <x v="0"/>
    <n v="17"/>
    <n v="30"/>
    <s v="Среднее по региону на 01.04.2023"/>
    <n v="75.781818181818181"/>
    <s v="Среднее по РФ на 01.04.2023"/>
    <m/>
    <s v="Среднее по ФО на 01.04.2023"/>
    <m/>
    <n v="30"/>
    <s v="F$222"/>
    <s v="F$222:F$276"/>
    <n v="222"/>
    <n v="276"/>
  </r>
  <r>
    <m/>
    <m/>
    <x v="51"/>
    <x v="2"/>
    <x v="0"/>
    <n v="21"/>
    <n v="27"/>
    <s v="Среднее по региону на 01.04.2023"/>
    <n v="75.781818181818181"/>
    <s v="Среднее по РФ на 01.04.2023"/>
    <m/>
    <s v="Среднее по ФО на 01.04.2023"/>
    <m/>
    <n v="27"/>
    <s v="F$222"/>
    <s v="F$222:F$276"/>
    <n v="222"/>
    <n v="276"/>
  </r>
  <r>
    <m/>
    <m/>
    <x v="52"/>
    <x v="2"/>
    <x v="0"/>
    <n v="20"/>
    <n v="28"/>
    <s v="Среднее по региону на 01.04.2023"/>
    <n v="75.781818181818181"/>
    <s v="Среднее по РФ на 01.04.2023"/>
    <m/>
    <s v="Среднее по ФО на 01.04.2023"/>
    <m/>
    <n v="28"/>
    <s v="F$222"/>
    <s v="F$222:F$276"/>
    <n v="222"/>
    <n v="276"/>
  </r>
  <r>
    <m/>
    <m/>
    <x v="53"/>
    <x v="2"/>
    <x v="0"/>
    <n v="14"/>
    <n v="33"/>
    <s v="Среднее по региону на 01.04.2023"/>
    <n v="75.781818181818181"/>
    <s v="Среднее по РФ на 01.04.2023"/>
    <m/>
    <s v="Среднее по ФО на 01.04.2023"/>
    <m/>
    <n v="33"/>
    <s v="F$222"/>
    <s v="F$222:F$276"/>
    <n v="222"/>
    <n v="276"/>
  </r>
  <r>
    <m/>
    <m/>
    <x v="54"/>
    <x v="2"/>
    <x v="0"/>
    <n v="25"/>
    <n v="23"/>
    <s v="Среднее по региону на 01.04.2023"/>
    <n v="75.781818181818181"/>
    <s v="Среднее по РФ на 01.04.2023"/>
    <m/>
    <s v="Среднее по ФО на 01.04.2023"/>
    <m/>
    <n v="23"/>
    <s v="F$222"/>
    <s v="F$222:F$276"/>
    <n v="222"/>
    <n v="276"/>
  </r>
  <r>
    <m/>
    <m/>
    <x v="0"/>
    <x v="2"/>
    <x v="1"/>
    <n v="29"/>
    <n v="22"/>
    <s v="Среднее по региону на 01.04.2024"/>
    <n v="73.963636363636368"/>
    <s v="Среднее по РФ на 01.04.2024"/>
    <m/>
    <s v="Среднее по ФО на 01.04.2024"/>
    <m/>
    <n v="22"/>
    <s v="F$277"/>
    <s v="F$277:F$331"/>
    <n v="277"/>
    <n v="331"/>
  </r>
  <r>
    <m/>
    <m/>
    <x v="1"/>
    <x v="2"/>
    <x v="1"/>
    <n v="164"/>
    <n v="6"/>
    <s v="Среднее по региону на 01.04.2024"/>
    <n v="73.963636363636368"/>
    <s v="Среднее по РФ на 01.04.2024"/>
    <m/>
    <s v="Среднее по ФО на 01.04.2024"/>
    <m/>
    <n v="6"/>
    <s v="F$277"/>
    <s v="F$277:F$331"/>
    <n v="277"/>
    <n v="331"/>
  </r>
  <r>
    <m/>
    <m/>
    <x v="2"/>
    <x v="2"/>
    <x v="1"/>
    <n v="19"/>
    <n v="28"/>
    <s v="Среднее по региону на 01.04.2024"/>
    <n v="73.963636363636368"/>
    <s v="Среднее по РФ на 01.04.2024"/>
    <m/>
    <s v="Среднее по ФО на 01.04.2024"/>
    <m/>
    <n v="28"/>
    <s v="F$277"/>
    <s v="F$277:F$331"/>
    <n v="277"/>
    <n v="331"/>
  </r>
  <r>
    <m/>
    <m/>
    <x v="3"/>
    <x v="2"/>
    <x v="1"/>
    <n v="70"/>
    <n v="10"/>
    <s v="Среднее по региону на 01.04.2024"/>
    <n v="73.963636363636368"/>
    <s v="Среднее по РФ на 01.04.2024"/>
    <m/>
    <s v="Среднее по ФО на 01.04.2024"/>
    <m/>
    <n v="10"/>
    <s v="F$277"/>
    <s v="F$277:F$331"/>
    <n v="277"/>
    <n v="331"/>
  </r>
  <r>
    <m/>
    <m/>
    <x v="4"/>
    <x v="2"/>
    <x v="1"/>
    <n v="13"/>
    <n v="34"/>
    <s v="Среднее по региону на 01.04.2024"/>
    <n v="73.963636363636368"/>
    <s v="Среднее по РФ на 01.04.2024"/>
    <m/>
    <s v="Среднее по ФО на 01.04.2024"/>
    <m/>
    <n v="34"/>
    <s v="F$277"/>
    <s v="F$277:F$331"/>
    <n v="277"/>
    <n v="331"/>
  </r>
  <r>
    <m/>
    <m/>
    <x v="5"/>
    <x v="2"/>
    <x v="1"/>
    <n v="12"/>
    <n v="35"/>
    <s v="Среднее по региону на 01.04.2024"/>
    <n v="73.963636363636368"/>
    <s v="Среднее по РФ на 01.04.2024"/>
    <m/>
    <s v="Среднее по ФО на 01.04.2024"/>
    <m/>
    <n v="35"/>
    <s v="F$277"/>
    <s v="F$277:F$331"/>
    <n v="277"/>
    <n v="331"/>
  </r>
  <r>
    <m/>
    <m/>
    <x v="6"/>
    <x v="2"/>
    <x v="1"/>
    <n v="15"/>
    <n v="32"/>
    <s v="Среднее по региону на 01.04.2024"/>
    <n v="73.963636363636368"/>
    <s v="Среднее по РФ на 01.04.2024"/>
    <m/>
    <s v="Среднее по ФО на 01.04.2024"/>
    <m/>
    <n v="32"/>
    <s v="F$277"/>
    <s v="F$277:F$331"/>
    <n v="277"/>
    <n v="331"/>
  </r>
  <r>
    <m/>
    <m/>
    <x v="7"/>
    <x v="2"/>
    <x v="1"/>
    <n v="11"/>
    <n v="36"/>
    <s v="Среднее по региону на 01.04.2024"/>
    <n v="73.963636363636368"/>
    <s v="Среднее по РФ на 01.04.2024"/>
    <m/>
    <s v="Среднее по ФО на 01.04.2024"/>
    <m/>
    <n v="36"/>
    <s v="F$277"/>
    <s v="F$277:F$331"/>
    <n v="277"/>
    <n v="331"/>
  </r>
  <r>
    <m/>
    <m/>
    <x v="8"/>
    <x v="2"/>
    <x v="1"/>
    <n v="104"/>
    <n v="8"/>
    <s v="Среднее по региону на 01.04.2024"/>
    <n v="73.963636363636368"/>
    <s v="Среднее по РФ на 01.04.2024"/>
    <m/>
    <s v="Среднее по ФО на 01.04.2024"/>
    <m/>
    <n v="8"/>
    <s v="F$277"/>
    <s v="F$277:F$331"/>
    <n v="277"/>
    <n v="331"/>
  </r>
  <r>
    <m/>
    <m/>
    <x v="9"/>
    <x v="2"/>
    <x v="1"/>
    <n v="110"/>
    <n v="7"/>
    <s v="Среднее по региону на 01.04.2024"/>
    <n v="73.963636363636368"/>
    <s v="Среднее по РФ на 01.04.2024"/>
    <m/>
    <s v="Среднее по ФО на 01.04.2024"/>
    <m/>
    <n v="7"/>
    <s v="F$277"/>
    <s v="F$277:F$331"/>
    <n v="277"/>
    <n v="331"/>
  </r>
  <r>
    <m/>
    <m/>
    <x v="10"/>
    <x v="2"/>
    <x v="1"/>
    <n v="175"/>
    <n v="5"/>
    <s v="Среднее по региону на 01.04.2024"/>
    <n v="73.963636363636368"/>
    <s v="Среднее по РФ на 01.04.2024"/>
    <m/>
    <s v="Среднее по ФО на 01.04.2024"/>
    <m/>
    <n v="5"/>
    <s v="F$277"/>
    <s v="F$277:F$331"/>
    <n v="277"/>
    <n v="331"/>
  </r>
  <r>
    <m/>
    <m/>
    <x v="11"/>
    <x v="2"/>
    <x v="1"/>
    <n v="50"/>
    <n v="13"/>
    <s v="Среднее по региону на 01.04.2024"/>
    <n v="73.963636363636368"/>
    <s v="Среднее по РФ на 01.04.2024"/>
    <m/>
    <s v="Среднее по ФО на 01.04.2024"/>
    <m/>
    <n v="13"/>
    <s v="F$277"/>
    <s v="F$277:F$331"/>
    <n v="277"/>
    <n v="331"/>
  </r>
  <r>
    <m/>
    <m/>
    <x v="12"/>
    <x v="2"/>
    <x v="1"/>
    <n v="32"/>
    <n v="20"/>
    <s v="Среднее по региону на 01.04.2024"/>
    <n v="73.963636363636368"/>
    <s v="Среднее по РФ на 01.04.2024"/>
    <m/>
    <s v="Среднее по ФО на 01.04.2024"/>
    <m/>
    <n v="20"/>
    <s v="F$277"/>
    <s v="F$277:F$331"/>
    <n v="277"/>
    <n v="331"/>
  </r>
  <r>
    <m/>
    <m/>
    <x v="13"/>
    <x v="2"/>
    <x v="1"/>
    <n v="23"/>
    <n v="25"/>
    <s v="Среднее по региону на 01.04.2024"/>
    <n v="73.963636363636368"/>
    <s v="Среднее по РФ на 01.04.2024"/>
    <m/>
    <s v="Среднее по ФО на 01.04.2024"/>
    <m/>
    <n v="25"/>
    <s v="F$277"/>
    <s v="F$277:F$331"/>
    <n v="277"/>
    <n v="331"/>
  </r>
  <r>
    <m/>
    <m/>
    <x v="14"/>
    <x v="2"/>
    <x v="1"/>
    <n v="104"/>
    <n v="8"/>
    <s v="Среднее по региону на 01.04.2024"/>
    <n v="73.963636363636368"/>
    <s v="Среднее по РФ на 01.04.2024"/>
    <m/>
    <s v="Среднее по ФО на 01.04.2024"/>
    <m/>
    <n v="8"/>
    <s v="F$277"/>
    <s v="F$277:F$331"/>
    <n v="277"/>
    <n v="331"/>
  </r>
  <r>
    <m/>
    <m/>
    <x v="15"/>
    <x v="2"/>
    <x v="1"/>
    <n v="192"/>
    <n v="3"/>
    <s v="Среднее по региону на 01.04.2024"/>
    <n v="73.963636363636368"/>
    <s v="Среднее по РФ на 01.04.2024"/>
    <m/>
    <s v="Среднее по ФО на 01.04.2024"/>
    <m/>
    <n v="3"/>
    <s v="F$277"/>
    <s v="F$277:F$331"/>
    <n v="277"/>
    <n v="331"/>
  </r>
  <r>
    <m/>
    <m/>
    <x v="16"/>
    <x v="2"/>
    <x v="1"/>
    <n v="59"/>
    <n v="12"/>
    <s v="Среднее по региону на 01.04.2024"/>
    <n v="73.963636363636368"/>
    <s v="Среднее по РФ на 01.04.2024"/>
    <m/>
    <s v="Среднее по ФО на 01.04.2024"/>
    <m/>
    <n v="12"/>
    <s v="F$277"/>
    <s v="F$277:F$331"/>
    <n v="277"/>
    <n v="331"/>
  </r>
  <r>
    <m/>
    <m/>
    <x v="17"/>
    <x v="2"/>
    <x v="1"/>
    <n v="1543"/>
    <n v="1"/>
    <s v="Среднее по региону на 01.04.2024"/>
    <n v="73.963636363636368"/>
    <s v="Среднее по РФ на 01.04.2024"/>
    <m/>
    <s v="Среднее по ФО на 01.04.2024"/>
    <m/>
    <n v="1"/>
    <s v="F$277"/>
    <s v="F$277:F$331"/>
    <n v="277"/>
    <n v="331"/>
  </r>
  <r>
    <m/>
    <m/>
    <x v="18"/>
    <x v="2"/>
    <x v="1"/>
    <n v="302"/>
    <n v="2"/>
    <s v="Среднее по региону на 01.04.2024"/>
    <n v="73.963636363636368"/>
    <s v="Среднее по РФ на 01.04.2024"/>
    <m/>
    <s v="Среднее по ФО на 01.04.2024"/>
    <m/>
    <n v="2"/>
    <s v="F$277"/>
    <s v="F$277:F$331"/>
    <n v="277"/>
    <n v="331"/>
  </r>
  <r>
    <m/>
    <m/>
    <x v="19"/>
    <x v="2"/>
    <x v="1"/>
    <n v="185"/>
    <n v="4"/>
    <s v="Среднее по региону на 01.04.2024"/>
    <n v="73.963636363636368"/>
    <s v="Среднее по РФ на 01.04.2024"/>
    <m/>
    <s v="Среднее по ФО на 01.04.2024"/>
    <m/>
    <n v="4"/>
    <s v="F$277"/>
    <s v="F$277:F$331"/>
    <n v="277"/>
    <n v="331"/>
  </r>
  <r>
    <m/>
    <m/>
    <x v="20"/>
    <x v="2"/>
    <x v="1"/>
    <n v="7"/>
    <n v="39"/>
    <s v="Среднее по региону на 01.04.2024"/>
    <n v="73.963636363636368"/>
    <s v="Среднее по РФ на 01.04.2024"/>
    <m/>
    <s v="Среднее по ФО на 01.04.2024"/>
    <m/>
    <n v="39"/>
    <s v="F$277"/>
    <s v="F$277:F$331"/>
    <n v="277"/>
    <n v="331"/>
  </r>
  <r>
    <m/>
    <m/>
    <x v="21"/>
    <x v="2"/>
    <x v="1"/>
    <n v="23"/>
    <n v="25"/>
    <s v="Среднее по региону на 01.04.2024"/>
    <n v="73.963636363636368"/>
    <s v="Среднее по РФ на 01.04.2024"/>
    <m/>
    <s v="Среднее по ФО на 01.04.2024"/>
    <m/>
    <n v="25"/>
    <s v="F$277"/>
    <s v="F$277:F$331"/>
    <n v="277"/>
    <n v="331"/>
  </r>
  <r>
    <m/>
    <m/>
    <x v="22"/>
    <x v="2"/>
    <x v="1"/>
    <n v="7"/>
    <n v="39"/>
    <s v="Среднее по региону на 01.04.2024"/>
    <n v="73.963636363636368"/>
    <s v="Среднее по РФ на 01.04.2024"/>
    <m/>
    <s v="Среднее по ФО на 01.04.2024"/>
    <m/>
    <n v="39"/>
    <s v="F$277"/>
    <s v="F$277:F$331"/>
    <n v="277"/>
    <n v="331"/>
  </r>
  <r>
    <m/>
    <m/>
    <x v="23"/>
    <x v="2"/>
    <x v="1"/>
    <n v="48"/>
    <n v="14"/>
    <s v="Среднее по региону на 01.04.2024"/>
    <n v="73.963636363636368"/>
    <s v="Среднее по РФ на 01.04.2024"/>
    <m/>
    <s v="Среднее по ФО на 01.04.2024"/>
    <m/>
    <n v="14"/>
    <s v="F$277"/>
    <s v="F$277:F$331"/>
    <n v="277"/>
    <n v="331"/>
  </r>
  <r>
    <m/>
    <m/>
    <x v="24"/>
    <x v="2"/>
    <x v="1"/>
    <n v="17"/>
    <n v="30"/>
    <s v="Среднее по региону на 01.04.2024"/>
    <n v="73.963636363636368"/>
    <s v="Среднее по РФ на 01.04.2024"/>
    <m/>
    <s v="Среднее по ФО на 01.04.2024"/>
    <m/>
    <n v="30"/>
    <s v="F$277"/>
    <s v="F$277:F$331"/>
    <n v="277"/>
    <n v="331"/>
  </r>
  <r>
    <m/>
    <m/>
    <x v="25"/>
    <x v="2"/>
    <x v="1"/>
    <n v="27"/>
    <n v="23"/>
    <s v="Среднее по региону на 01.04.2024"/>
    <n v="73.963636363636368"/>
    <s v="Среднее по РФ на 01.04.2024"/>
    <m/>
    <s v="Среднее по ФО на 01.04.2024"/>
    <m/>
    <n v="23"/>
    <s v="F$277"/>
    <s v="F$277:F$331"/>
    <n v="277"/>
    <n v="331"/>
  </r>
  <r>
    <m/>
    <m/>
    <x v="26"/>
    <x v="2"/>
    <x v="1"/>
    <n v="18"/>
    <n v="29"/>
    <s v="Среднее по региону на 01.04.2024"/>
    <n v="73.963636363636368"/>
    <s v="Среднее по РФ на 01.04.2024"/>
    <m/>
    <s v="Среднее по ФО на 01.04.2024"/>
    <m/>
    <n v="29"/>
    <s v="F$277"/>
    <s v="F$277:F$331"/>
    <n v="277"/>
    <n v="331"/>
  </r>
  <r>
    <m/>
    <m/>
    <x v="27"/>
    <x v="2"/>
    <x v="1"/>
    <n v="12"/>
    <n v="35"/>
    <s v="Среднее по региону на 01.04.2024"/>
    <n v="73.963636363636368"/>
    <s v="Среднее по РФ на 01.04.2024"/>
    <m/>
    <s v="Среднее по ФО на 01.04.2024"/>
    <m/>
    <n v="35"/>
    <s v="F$277"/>
    <s v="F$277:F$331"/>
    <n v="277"/>
    <n v="331"/>
  </r>
  <r>
    <m/>
    <m/>
    <x v="28"/>
    <x v="2"/>
    <x v="1"/>
    <n v="22"/>
    <n v="26"/>
    <s v="Среднее по региону на 01.04.2024"/>
    <n v="73.963636363636368"/>
    <s v="Среднее по РФ на 01.04.2024"/>
    <m/>
    <s v="Среднее по ФО на 01.04.2024"/>
    <m/>
    <n v="26"/>
    <s v="F$277"/>
    <s v="F$277:F$331"/>
    <n v="277"/>
    <n v="331"/>
  </r>
  <r>
    <m/>
    <m/>
    <x v="29"/>
    <x v="2"/>
    <x v="1"/>
    <n v="43"/>
    <n v="16"/>
    <s v="Среднее по региону на 01.04.2024"/>
    <n v="73.963636363636368"/>
    <s v="Среднее по РФ на 01.04.2024"/>
    <m/>
    <s v="Среднее по ФО на 01.04.2024"/>
    <m/>
    <n v="16"/>
    <s v="F$277"/>
    <s v="F$277:F$331"/>
    <n v="277"/>
    <n v="331"/>
  </r>
  <r>
    <m/>
    <m/>
    <x v="30"/>
    <x v="2"/>
    <x v="1"/>
    <n v="9"/>
    <n v="37"/>
    <s v="Среднее по региону на 01.04.2024"/>
    <n v="73.963636363636368"/>
    <s v="Среднее по РФ на 01.04.2024"/>
    <m/>
    <s v="Среднее по ФО на 01.04.2024"/>
    <m/>
    <n v="37"/>
    <s v="F$277"/>
    <s v="F$277:F$331"/>
    <n v="277"/>
    <n v="331"/>
  </r>
  <r>
    <m/>
    <m/>
    <x v="31"/>
    <x v="2"/>
    <x v="1"/>
    <n v="14"/>
    <n v="33"/>
    <s v="Среднее по региону на 01.04.2024"/>
    <n v="73.963636363636368"/>
    <s v="Среднее по РФ на 01.04.2024"/>
    <m/>
    <s v="Среднее по ФО на 01.04.2024"/>
    <m/>
    <n v="33"/>
    <s v="F$277"/>
    <s v="F$277:F$331"/>
    <n v="277"/>
    <n v="331"/>
  </r>
  <r>
    <m/>
    <m/>
    <x v="32"/>
    <x v="2"/>
    <x v="1"/>
    <n v="42"/>
    <n v="17"/>
    <s v="Среднее по региону на 01.04.2024"/>
    <n v="73.963636363636368"/>
    <s v="Среднее по РФ на 01.04.2024"/>
    <m/>
    <s v="Среднее по ФО на 01.04.2024"/>
    <m/>
    <n v="17"/>
    <s v="F$277"/>
    <s v="F$277:F$331"/>
    <n v="277"/>
    <n v="331"/>
  </r>
  <r>
    <m/>
    <m/>
    <x v="33"/>
    <x v="2"/>
    <x v="1"/>
    <n v="64"/>
    <n v="11"/>
    <s v="Среднее по региону на 01.04.2024"/>
    <n v="73.963636363636368"/>
    <s v="Среднее по РФ на 01.04.2024"/>
    <m/>
    <s v="Среднее по ФО на 01.04.2024"/>
    <m/>
    <n v="11"/>
    <s v="F$277"/>
    <s v="F$277:F$331"/>
    <n v="277"/>
    <n v="331"/>
  </r>
  <r>
    <m/>
    <m/>
    <x v="34"/>
    <x v="2"/>
    <x v="1"/>
    <n v="8"/>
    <n v="38"/>
    <s v="Среднее по региону на 01.04.2024"/>
    <n v="73.963636363636368"/>
    <s v="Среднее по РФ на 01.04.2024"/>
    <m/>
    <s v="Среднее по ФО на 01.04.2024"/>
    <m/>
    <n v="38"/>
    <s v="F$277"/>
    <s v="F$277:F$331"/>
    <n v="277"/>
    <n v="331"/>
  </r>
  <r>
    <m/>
    <m/>
    <x v="35"/>
    <x v="2"/>
    <x v="1"/>
    <n v="32"/>
    <n v="20"/>
    <s v="Среднее по региону на 01.04.2024"/>
    <n v="73.963636363636368"/>
    <s v="Среднее по РФ на 01.04.2024"/>
    <m/>
    <s v="Среднее по ФО на 01.04.2024"/>
    <m/>
    <n v="20"/>
    <s v="F$277"/>
    <s v="F$277:F$331"/>
    <n v="277"/>
    <n v="331"/>
  </r>
  <r>
    <m/>
    <m/>
    <x v="36"/>
    <x v="2"/>
    <x v="1"/>
    <n v="44"/>
    <n v="15"/>
    <s v="Среднее по региону на 01.04.2024"/>
    <n v="73.963636363636368"/>
    <s v="Среднее по РФ на 01.04.2024"/>
    <m/>
    <s v="Среднее по ФО на 01.04.2024"/>
    <m/>
    <n v="15"/>
    <s v="F$277"/>
    <s v="F$277:F$331"/>
    <n v="277"/>
    <n v="331"/>
  </r>
  <r>
    <m/>
    <m/>
    <x v="37"/>
    <x v="2"/>
    <x v="1"/>
    <n v="30"/>
    <n v="21"/>
    <s v="Среднее по региону на 01.04.2024"/>
    <n v="73.963636363636368"/>
    <s v="Среднее по РФ на 01.04.2024"/>
    <m/>
    <s v="Среднее по ФО на 01.04.2024"/>
    <m/>
    <n v="21"/>
    <s v="F$277"/>
    <s v="F$277:F$331"/>
    <n v="277"/>
    <n v="331"/>
  </r>
  <r>
    <m/>
    <m/>
    <x v="38"/>
    <x v="2"/>
    <x v="1"/>
    <n v="15"/>
    <n v="32"/>
    <s v="Среднее по региону на 01.04.2024"/>
    <n v="73.963636363636368"/>
    <s v="Среднее по РФ на 01.04.2024"/>
    <m/>
    <s v="Среднее по ФО на 01.04.2024"/>
    <m/>
    <n v="32"/>
    <s v="F$277"/>
    <s v="F$277:F$331"/>
    <n v="277"/>
    <n v="331"/>
  </r>
  <r>
    <m/>
    <m/>
    <x v="39"/>
    <x v="2"/>
    <x v="1"/>
    <n v="38"/>
    <n v="18"/>
    <s v="Среднее по региону на 01.04.2024"/>
    <n v="73.963636363636368"/>
    <s v="Среднее по РФ на 01.04.2024"/>
    <m/>
    <s v="Среднее по ФО на 01.04.2024"/>
    <m/>
    <n v="18"/>
    <s v="F$277"/>
    <s v="F$277:F$331"/>
    <n v="277"/>
    <n v="331"/>
  </r>
  <r>
    <m/>
    <m/>
    <x v="40"/>
    <x v="2"/>
    <x v="1"/>
    <n v="21"/>
    <n v="27"/>
    <s v="Среднее по региону на 01.04.2024"/>
    <n v="73.963636363636368"/>
    <s v="Среднее по РФ на 01.04.2024"/>
    <m/>
    <s v="Среднее по ФО на 01.04.2024"/>
    <m/>
    <n v="27"/>
    <s v="F$277"/>
    <s v="F$277:F$331"/>
    <n v="277"/>
    <n v="331"/>
  </r>
  <r>
    <m/>
    <m/>
    <x v="41"/>
    <x v="2"/>
    <x v="1"/>
    <n v="22"/>
    <n v="26"/>
    <s v="Среднее по региону на 01.04.2024"/>
    <n v="73.963636363636368"/>
    <s v="Среднее по РФ на 01.04.2024"/>
    <m/>
    <s v="Среднее по ФО на 01.04.2024"/>
    <m/>
    <n v="26"/>
    <s v="F$277"/>
    <s v="F$277:F$331"/>
    <n v="277"/>
    <n v="331"/>
  </r>
  <r>
    <m/>
    <m/>
    <x v="42"/>
    <x v="2"/>
    <x v="1"/>
    <n v="22"/>
    <n v="26"/>
    <s v="Среднее по региону на 01.04.2024"/>
    <n v="73.963636363636368"/>
    <s v="Среднее по РФ на 01.04.2024"/>
    <m/>
    <s v="Среднее по ФО на 01.04.2024"/>
    <m/>
    <n v="26"/>
    <s v="F$277"/>
    <s v="F$277:F$331"/>
    <n v="277"/>
    <n v="331"/>
  </r>
  <r>
    <m/>
    <m/>
    <x v="43"/>
    <x v="2"/>
    <x v="1"/>
    <n v="7"/>
    <n v="39"/>
    <s v="Среднее по региону на 01.04.2024"/>
    <n v="73.963636363636368"/>
    <s v="Среднее по РФ на 01.04.2024"/>
    <m/>
    <s v="Среднее по ФО на 01.04.2024"/>
    <m/>
    <n v="39"/>
    <s v="F$277"/>
    <s v="F$277:F$331"/>
    <n v="277"/>
    <n v="331"/>
  </r>
  <r>
    <m/>
    <m/>
    <x v="44"/>
    <x v="2"/>
    <x v="1"/>
    <n v="12"/>
    <n v="35"/>
    <s v="Среднее по региону на 01.04.2024"/>
    <n v="73.963636363636368"/>
    <s v="Среднее по РФ на 01.04.2024"/>
    <m/>
    <s v="Среднее по ФО на 01.04.2024"/>
    <m/>
    <n v="35"/>
    <s v="F$277"/>
    <s v="F$277:F$331"/>
    <n v="277"/>
    <n v="331"/>
  </r>
  <r>
    <m/>
    <m/>
    <x v="45"/>
    <x v="2"/>
    <x v="1"/>
    <n v="72"/>
    <n v="9"/>
    <s v="Среднее по региону на 01.04.2024"/>
    <n v="73.963636363636368"/>
    <s v="Среднее по РФ на 01.04.2024"/>
    <m/>
    <s v="Среднее по ФО на 01.04.2024"/>
    <m/>
    <n v="9"/>
    <s v="F$277"/>
    <s v="F$277:F$331"/>
    <n v="277"/>
    <n v="331"/>
  </r>
  <r>
    <m/>
    <m/>
    <x v="46"/>
    <x v="2"/>
    <x v="1"/>
    <n v="37"/>
    <n v="19"/>
    <s v="Среднее по региону на 01.04.2024"/>
    <n v="73.963636363636368"/>
    <s v="Среднее по РФ на 01.04.2024"/>
    <m/>
    <s v="Среднее по ФО на 01.04.2024"/>
    <m/>
    <n v="19"/>
    <s v="F$277"/>
    <s v="F$277:F$331"/>
    <n v="277"/>
    <n v="331"/>
  </r>
  <r>
    <m/>
    <m/>
    <x v="47"/>
    <x v="2"/>
    <x v="1"/>
    <n v="4"/>
    <n v="40"/>
    <s v="Среднее по региону на 01.04.2024"/>
    <n v="73.963636363636368"/>
    <s v="Среднее по РФ на 01.04.2024"/>
    <m/>
    <s v="Среднее по ФО на 01.04.2024"/>
    <m/>
    <n v="40"/>
    <s v="F$277"/>
    <s v="F$277:F$331"/>
    <n v="277"/>
    <n v="331"/>
  </r>
  <r>
    <m/>
    <m/>
    <x v="48"/>
    <x v="2"/>
    <x v="1"/>
    <n v="16"/>
    <n v="31"/>
    <s v="Среднее по региону на 01.04.2024"/>
    <n v="73.963636363636368"/>
    <s v="Среднее по РФ на 01.04.2024"/>
    <m/>
    <s v="Среднее по ФО на 01.04.2024"/>
    <m/>
    <n v="31"/>
    <s v="F$277"/>
    <s v="F$277:F$331"/>
    <n v="277"/>
    <n v="331"/>
  </r>
  <r>
    <m/>
    <m/>
    <x v="49"/>
    <x v="2"/>
    <x v="1"/>
    <n v="23"/>
    <n v="25"/>
    <s v="Среднее по региону на 01.04.2024"/>
    <n v="73.963636363636368"/>
    <s v="Среднее по РФ на 01.04.2024"/>
    <m/>
    <s v="Среднее по ФО на 01.04.2024"/>
    <m/>
    <n v="25"/>
    <s v="F$277"/>
    <s v="F$277:F$331"/>
    <n v="277"/>
    <n v="331"/>
  </r>
  <r>
    <m/>
    <m/>
    <x v="50"/>
    <x v="2"/>
    <x v="1"/>
    <n v="18"/>
    <n v="29"/>
    <s v="Среднее по региону на 01.04.2024"/>
    <n v="73.963636363636368"/>
    <s v="Среднее по РФ на 01.04.2024"/>
    <m/>
    <s v="Среднее по ФО на 01.04.2024"/>
    <m/>
    <n v="29"/>
    <s v="F$277"/>
    <s v="F$277:F$331"/>
    <n v="277"/>
    <n v="331"/>
  </r>
  <r>
    <m/>
    <m/>
    <x v="51"/>
    <x v="2"/>
    <x v="1"/>
    <n v="21"/>
    <n v="27"/>
    <s v="Среднее по региону на 01.04.2024"/>
    <n v="73.963636363636368"/>
    <s v="Среднее по РФ на 01.04.2024"/>
    <m/>
    <s v="Среднее по ФО на 01.04.2024"/>
    <m/>
    <n v="27"/>
    <s v="F$277"/>
    <s v="F$277:F$331"/>
    <n v="277"/>
    <n v="331"/>
  </r>
  <r>
    <m/>
    <m/>
    <x v="52"/>
    <x v="2"/>
    <x v="1"/>
    <n v="22"/>
    <n v="26"/>
    <s v="Среднее по региону на 01.04.2024"/>
    <n v="73.963636363636368"/>
    <s v="Среднее по РФ на 01.04.2024"/>
    <m/>
    <s v="Среднее по ФО на 01.04.2024"/>
    <m/>
    <n v="26"/>
    <s v="F$277"/>
    <s v="F$277:F$331"/>
    <n v="277"/>
    <n v="331"/>
  </r>
  <r>
    <m/>
    <m/>
    <x v="53"/>
    <x v="2"/>
    <x v="1"/>
    <n v="14"/>
    <n v="33"/>
    <s v="Среднее по региону на 01.04.2024"/>
    <n v="73.963636363636368"/>
    <s v="Среднее по РФ на 01.04.2024"/>
    <m/>
    <s v="Среднее по ФО на 01.04.2024"/>
    <m/>
    <n v="33"/>
    <s v="F$277"/>
    <s v="F$277:F$331"/>
    <n v="277"/>
    <n v="331"/>
  </r>
  <r>
    <m/>
    <m/>
    <x v="54"/>
    <x v="2"/>
    <x v="1"/>
    <n v="25"/>
    <n v="24"/>
    <s v="Среднее по региону на 01.04.2024"/>
    <n v="73.963636363636368"/>
    <s v="Среднее по РФ на 01.04.2024"/>
    <m/>
    <s v="Среднее по ФО на 01.04.2024"/>
    <m/>
    <n v="24"/>
    <s v="F$277"/>
    <s v="F$277:F$331"/>
    <n v="277"/>
    <n v="331"/>
  </r>
  <r>
    <m/>
    <m/>
    <x v="0"/>
    <x v="3"/>
    <x v="0"/>
    <n v="100"/>
    <n v="1"/>
    <s v="Среднее по региону на 01.04.2023"/>
    <n v="100"/>
    <s v="Среднее по РФ на 01.04.2023"/>
    <m/>
    <s v="Среднее по ФО на 01.04.2023"/>
    <m/>
    <n v="1"/>
    <s v="F$332"/>
    <s v="F$332:F$386"/>
    <n v="332"/>
    <n v="386"/>
  </r>
  <r>
    <m/>
    <m/>
    <x v="1"/>
    <x v="3"/>
    <x v="0"/>
    <n v="100"/>
    <n v="1"/>
    <s v="Среднее по региону на 01.04.2023"/>
    <n v="100"/>
    <s v="Среднее по РФ на 01.04.2023"/>
    <m/>
    <s v="Среднее по ФО на 01.04.2023"/>
    <m/>
    <n v="1"/>
    <s v="F$332"/>
    <s v="F$332:F$386"/>
    <n v="332"/>
    <n v="386"/>
  </r>
  <r>
    <m/>
    <m/>
    <x v="2"/>
    <x v="3"/>
    <x v="0"/>
    <n v="100"/>
    <n v="1"/>
    <s v="Среднее по региону на 01.04.2023"/>
    <n v="100"/>
    <s v="Среднее по РФ на 01.04.2023"/>
    <m/>
    <s v="Среднее по ФО на 01.04.2023"/>
    <m/>
    <n v="1"/>
    <s v="F$332"/>
    <s v="F$332:F$386"/>
    <n v="332"/>
    <n v="386"/>
  </r>
  <r>
    <m/>
    <m/>
    <x v="3"/>
    <x v="3"/>
    <x v="0"/>
    <n v="100"/>
    <n v="1"/>
    <s v="Среднее по региону на 01.04.2023"/>
    <n v="100"/>
    <s v="Среднее по РФ на 01.04.2023"/>
    <m/>
    <s v="Среднее по ФО на 01.04.2023"/>
    <m/>
    <n v="1"/>
    <s v="F$332"/>
    <s v="F$332:F$386"/>
    <n v="332"/>
    <n v="386"/>
  </r>
  <r>
    <m/>
    <m/>
    <x v="4"/>
    <x v="3"/>
    <x v="0"/>
    <n v="100"/>
    <n v="1"/>
    <s v="Среднее по региону на 01.04.2023"/>
    <n v="100"/>
    <s v="Среднее по РФ на 01.04.2023"/>
    <m/>
    <s v="Среднее по ФО на 01.04.2023"/>
    <m/>
    <n v="1"/>
    <s v="F$332"/>
    <s v="F$332:F$386"/>
    <n v="332"/>
    <n v="386"/>
  </r>
  <r>
    <m/>
    <m/>
    <x v="5"/>
    <x v="3"/>
    <x v="0"/>
    <n v="100"/>
    <n v="1"/>
    <s v="Среднее по региону на 01.04.2023"/>
    <n v="100"/>
    <s v="Среднее по РФ на 01.04.2023"/>
    <m/>
    <s v="Среднее по ФО на 01.04.2023"/>
    <m/>
    <n v="1"/>
    <s v="F$332"/>
    <s v="F$332:F$386"/>
    <n v="332"/>
    <n v="386"/>
  </r>
  <r>
    <m/>
    <m/>
    <x v="6"/>
    <x v="3"/>
    <x v="0"/>
    <n v="100"/>
    <n v="1"/>
    <s v="Среднее по региону на 01.04.2023"/>
    <n v="100"/>
    <s v="Среднее по РФ на 01.04.2023"/>
    <m/>
    <s v="Среднее по ФО на 01.04.2023"/>
    <m/>
    <n v="1"/>
    <s v="F$332"/>
    <s v="F$332:F$386"/>
    <n v="332"/>
    <n v="386"/>
  </r>
  <r>
    <m/>
    <m/>
    <x v="7"/>
    <x v="3"/>
    <x v="0"/>
    <n v="100"/>
    <n v="1"/>
    <s v="Среднее по региону на 01.04.2023"/>
    <n v="100"/>
    <s v="Среднее по РФ на 01.04.2023"/>
    <m/>
    <s v="Среднее по ФО на 01.04.2023"/>
    <m/>
    <n v="1"/>
    <s v="F$332"/>
    <s v="F$332:F$386"/>
    <n v="332"/>
    <n v="386"/>
  </r>
  <r>
    <m/>
    <m/>
    <x v="8"/>
    <x v="3"/>
    <x v="0"/>
    <n v="100"/>
    <n v="1"/>
    <s v="Среднее по региону на 01.04.2023"/>
    <n v="100"/>
    <s v="Среднее по РФ на 01.04.2023"/>
    <m/>
    <s v="Среднее по ФО на 01.04.2023"/>
    <m/>
    <n v="1"/>
    <s v="F$332"/>
    <s v="F$332:F$386"/>
    <n v="332"/>
    <n v="386"/>
  </r>
  <r>
    <m/>
    <m/>
    <x v="9"/>
    <x v="3"/>
    <x v="0"/>
    <n v="100"/>
    <n v="1"/>
    <s v="Среднее по региону на 01.04.2023"/>
    <n v="100"/>
    <s v="Среднее по РФ на 01.04.2023"/>
    <m/>
    <s v="Среднее по ФО на 01.04.2023"/>
    <m/>
    <n v="1"/>
    <s v="F$332"/>
    <s v="F$332:F$386"/>
    <n v="332"/>
    <n v="386"/>
  </r>
  <r>
    <m/>
    <m/>
    <x v="10"/>
    <x v="3"/>
    <x v="0"/>
    <n v="100"/>
    <n v="1"/>
    <s v="Среднее по региону на 01.04.2023"/>
    <n v="100"/>
    <s v="Среднее по РФ на 01.04.2023"/>
    <m/>
    <s v="Среднее по ФО на 01.04.2023"/>
    <m/>
    <n v="1"/>
    <s v="F$332"/>
    <s v="F$332:F$386"/>
    <n v="332"/>
    <n v="386"/>
  </r>
  <r>
    <m/>
    <m/>
    <x v="11"/>
    <x v="3"/>
    <x v="0"/>
    <n v="100"/>
    <n v="1"/>
    <s v="Среднее по региону на 01.04.2023"/>
    <n v="100"/>
    <s v="Среднее по РФ на 01.04.2023"/>
    <m/>
    <s v="Среднее по ФО на 01.04.2023"/>
    <m/>
    <n v="1"/>
    <s v="F$332"/>
    <s v="F$332:F$386"/>
    <n v="332"/>
    <n v="386"/>
  </r>
  <r>
    <m/>
    <m/>
    <x v="12"/>
    <x v="3"/>
    <x v="0"/>
    <n v="100"/>
    <n v="1"/>
    <s v="Среднее по региону на 01.04.2023"/>
    <n v="100"/>
    <s v="Среднее по РФ на 01.04.2023"/>
    <m/>
    <s v="Среднее по ФО на 01.04.2023"/>
    <m/>
    <n v="1"/>
    <s v="F$332"/>
    <s v="F$332:F$386"/>
    <n v="332"/>
    <n v="386"/>
  </r>
  <r>
    <m/>
    <m/>
    <x v="13"/>
    <x v="3"/>
    <x v="0"/>
    <n v="100"/>
    <n v="1"/>
    <s v="Среднее по региону на 01.04.2023"/>
    <n v="100"/>
    <s v="Среднее по РФ на 01.04.2023"/>
    <m/>
    <s v="Среднее по ФО на 01.04.2023"/>
    <m/>
    <n v="1"/>
    <s v="F$332"/>
    <s v="F$332:F$386"/>
    <n v="332"/>
    <n v="386"/>
  </r>
  <r>
    <m/>
    <m/>
    <x v="14"/>
    <x v="3"/>
    <x v="0"/>
    <n v="100"/>
    <n v="1"/>
    <s v="Среднее по региону на 01.04.2023"/>
    <n v="100"/>
    <s v="Среднее по РФ на 01.04.2023"/>
    <m/>
    <s v="Среднее по ФО на 01.04.2023"/>
    <m/>
    <n v="1"/>
    <s v="F$332"/>
    <s v="F$332:F$386"/>
    <n v="332"/>
    <n v="386"/>
  </r>
  <r>
    <m/>
    <m/>
    <x v="15"/>
    <x v="3"/>
    <x v="0"/>
    <n v="100"/>
    <n v="1"/>
    <s v="Среднее по региону на 01.04.2023"/>
    <n v="100"/>
    <s v="Среднее по РФ на 01.04.2023"/>
    <m/>
    <s v="Среднее по ФО на 01.04.2023"/>
    <m/>
    <n v="1"/>
    <s v="F$332"/>
    <s v="F$332:F$386"/>
    <n v="332"/>
    <n v="386"/>
  </r>
  <r>
    <m/>
    <m/>
    <x v="16"/>
    <x v="3"/>
    <x v="0"/>
    <n v="100"/>
    <n v="1"/>
    <s v="Среднее по региону на 01.04.2023"/>
    <n v="100"/>
    <s v="Среднее по РФ на 01.04.2023"/>
    <m/>
    <s v="Среднее по ФО на 01.04.2023"/>
    <m/>
    <n v="1"/>
    <s v="F$332"/>
    <s v="F$332:F$386"/>
    <n v="332"/>
    <n v="386"/>
  </r>
  <r>
    <m/>
    <m/>
    <x v="17"/>
    <x v="3"/>
    <x v="0"/>
    <n v="100"/>
    <n v="1"/>
    <s v="Среднее по региону на 01.04.2023"/>
    <n v="100"/>
    <s v="Среднее по РФ на 01.04.2023"/>
    <m/>
    <s v="Среднее по ФО на 01.04.2023"/>
    <m/>
    <n v="1"/>
    <s v="F$332"/>
    <s v="F$332:F$386"/>
    <n v="332"/>
    <n v="386"/>
  </r>
  <r>
    <m/>
    <m/>
    <x v="18"/>
    <x v="3"/>
    <x v="0"/>
    <n v="100"/>
    <n v="1"/>
    <s v="Среднее по региону на 01.04.2023"/>
    <n v="100"/>
    <s v="Среднее по РФ на 01.04.2023"/>
    <m/>
    <s v="Среднее по ФО на 01.04.2023"/>
    <m/>
    <n v="1"/>
    <s v="F$332"/>
    <s v="F$332:F$386"/>
    <n v="332"/>
    <n v="386"/>
  </r>
  <r>
    <m/>
    <m/>
    <x v="19"/>
    <x v="3"/>
    <x v="0"/>
    <n v="100"/>
    <n v="1"/>
    <s v="Среднее по региону на 01.04.2023"/>
    <n v="100"/>
    <s v="Среднее по РФ на 01.04.2023"/>
    <m/>
    <s v="Среднее по ФО на 01.04.2023"/>
    <m/>
    <n v="1"/>
    <s v="F$332"/>
    <s v="F$332:F$386"/>
    <n v="332"/>
    <n v="386"/>
  </r>
  <r>
    <m/>
    <m/>
    <x v="20"/>
    <x v="3"/>
    <x v="0"/>
    <n v="100"/>
    <n v="1"/>
    <s v="Среднее по региону на 01.04.2023"/>
    <n v="100"/>
    <s v="Среднее по РФ на 01.04.2023"/>
    <m/>
    <s v="Среднее по ФО на 01.04.2023"/>
    <m/>
    <n v="1"/>
    <s v="F$332"/>
    <s v="F$332:F$386"/>
    <n v="332"/>
    <n v="386"/>
  </r>
  <r>
    <m/>
    <m/>
    <x v="21"/>
    <x v="3"/>
    <x v="0"/>
    <n v="100"/>
    <n v="1"/>
    <s v="Среднее по региону на 01.04.2023"/>
    <n v="100"/>
    <s v="Среднее по РФ на 01.04.2023"/>
    <m/>
    <s v="Среднее по ФО на 01.04.2023"/>
    <m/>
    <n v="1"/>
    <s v="F$332"/>
    <s v="F$332:F$386"/>
    <n v="332"/>
    <n v="386"/>
  </r>
  <r>
    <m/>
    <m/>
    <x v="22"/>
    <x v="3"/>
    <x v="0"/>
    <n v="100"/>
    <n v="1"/>
    <s v="Среднее по региону на 01.04.2023"/>
    <n v="100"/>
    <s v="Среднее по РФ на 01.04.2023"/>
    <m/>
    <s v="Среднее по ФО на 01.04.2023"/>
    <m/>
    <n v="1"/>
    <s v="F$332"/>
    <s v="F$332:F$386"/>
    <n v="332"/>
    <n v="386"/>
  </r>
  <r>
    <m/>
    <m/>
    <x v="23"/>
    <x v="3"/>
    <x v="0"/>
    <n v="100"/>
    <n v="1"/>
    <s v="Среднее по региону на 01.04.2023"/>
    <n v="100"/>
    <s v="Среднее по РФ на 01.04.2023"/>
    <m/>
    <s v="Среднее по ФО на 01.04.2023"/>
    <m/>
    <n v="1"/>
    <s v="F$332"/>
    <s v="F$332:F$386"/>
    <n v="332"/>
    <n v="386"/>
  </r>
  <r>
    <m/>
    <m/>
    <x v="24"/>
    <x v="3"/>
    <x v="0"/>
    <n v="100"/>
    <n v="1"/>
    <s v="Среднее по региону на 01.04.2023"/>
    <n v="100"/>
    <s v="Среднее по РФ на 01.04.2023"/>
    <m/>
    <s v="Среднее по ФО на 01.04.2023"/>
    <m/>
    <n v="1"/>
    <s v="F$332"/>
    <s v="F$332:F$386"/>
    <n v="332"/>
    <n v="386"/>
  </r>
  <r>
    <m/>
    <m/>
    <x v="25"/>
    <x v="3"/>
    <x v="0"/>
    <n v="100"/>
    <n v="1"/>
    <s v="Среднее по региону на 01.04.2023"/>
    <n v="100"/>
    <s v="Среднее по РФ на 01.04.2023"/>
    <m/>
    <s v="Среднее по ФО на 01.04.2023"/>
    <m/>
    <n v="1"/>
    <s v="F$332"/>
    <s v="F$332:F$386"/>
    <n v="332"/>
    <n v="386"/>
  </r>
  <r>
    <m/>
    <m/>
    <x v="26"/>
    <x v="3"/>
    <x v="0"/>
    <n v="100"/>
    <n v="1"/>
    <s v="Среднее по региону на 01.04.2023"/>
    <n v="100"/>
    <s v="Среднее по РФ на 01.04.2023"/>
    <m/>
    <s v="Среднее по ФО на 01.04.2023"/>
    <m/>
    <n v="1"/>
    <s v="F$332"/>
    <s v="F$332:F$386"/>
    <n v="332"/>
    <n v="386"/>
  </r>
  <r>
    <m/>
    <m/>
    <x v="27"/>
    <x v="3"/>
    <x v="0"/>
    <n v="100"/>
    <n v="1"/>
    <s v="Среднее по региону на 01.04.2023"/>
    <n v="100"/>
    <s v="Среднее по РФ на 01.04.2023"/>
    <m/>
    <s v="Среднее по ФО на 01.04.2023"/>
    <m/>
    <n v="1"/>
    <s v="F$332"/>
    <s v="F$332:F$386"/>
    <n v="332"/>
    <n v="386"/>
  </r>
  <r>
    <m/>
    <m/>
    <x v="28"/>
    <x v="3"/>
    <x v="0"/>
    <n v="100"/>
    <n v="1"/>
    <s v="Среднее по региону на 01.04.2023"/>
    <n v="100"/>
    <s v="Среднее по РФ на 01.04.2023"/>
    <m/>
    <s v="Среднее по ФО на 01.04.2023"/>
    <m/>
    <n v="1"/>
    <s v="F$332"/>
    <s v="F$332:F$386"/>
    <n v="332"/>
    <n v="386"/>
  </r>
  <r>
    <m/>
    <m/>
    <x v="29"/>
    <x v="3"/>
    <x v="0"/>
    <n v="100"/>
    <n v="1"/>
    <s v="Среднее по региону на 01.04.2023"/>
    <n v="100"/>
    <s v="Среднее по РФ на 01.04.2023"/>
    <m/>
    <s v="Среднее по ФО на 01.04.2023"/>
    <m/>
    <n v="1"/>
    <s v="F$332"/>
    <s v="F$332:F$386"/>
    <n v="332"/>
    <n v="386"/>
  </r>
  <r>
    <m/>
    <m/>
    <x v="30"/>
    <x v="3"/>
    <x v="0"/>
    <n v="100"/>
    <n v="1"/>
    <s v="Среднее по региону на 01.04.2023"/>
    <n v="100"/>
    <s v="Среднее по РФ на 01.04.2023"/>
    <m/>
    <s v="Среднее по ФО на 01.04.2023"/>
    <m/>
    <n v="1"/>
    <s v="F$332"/>
    <s v="F$332:F$386"/>
    <n v="332"/>
    <n v="386"/>
  </r>
  <r>
    <m/>
    <m/>
    <x v="31"/>
    <x v="3"/>
    <x v="0"/>
    <n v="100"/>
    <n v="1"/>
    <s v="Среднее по региону на 01.04.2023"/>
    <n v="100"/>
    <s v="Среднее по РФ на 01.04.2023"/>
    <m/>
    <s v="Среднее по ФО на 01.04.2023"/>
    <m/>
    <n v="1"/>
    <s v="F$332"/>
    <s v="F$332:F$386"/>
    <n v="332"/>
    <n v="386"/>
  </r>
  <r>
    <m/>
    <m/>
    <x v="32"/>
    <x v="3"/>
    <x v="0"/>
    <n v="100"/>
    <n v="1"/>
    <s v="Среднее по региону на 01.04.2023"/>
    <n v="100"/>
    <s v="Среднее по РФ на 01.04.2023"/>
    <m/>
    <s v="Среднее по ФО на 01.04.2023"/>
    <m/>
    <n v="1"/>
    <s v="F$332"/>
    <s v="F$332:F$386"/>
    <n v="332"/>
    <n v="386"/>
  </r>
  <r>
    <m/>
    <m/>
    <x v="33"/>
    <x v="3"/>
    <x v="0"/>
    <n v="100"/>
    <n v="1"/>
    <s v="Среднее по региону на 01.04.2023"/>
    <n v="100"/>
    <s v="Среднее по РФ на 01.04.2023"/>
    <m/>
    <s v="Среднее по ФО на 01.04.2023"/>
    <m/>
    <n v="1"/>
    <s v="F$332"/>
    <s v="F$332:F$386"/>
    <n v="332"/>
    <n v="386"/>
  </r>
  <r>
    <m/>
    <m/>
    <x v="34"/>
    <x v="3"/>
    <x v="0"/>
    <n v="100"/>
    <n v="1"/>
    <s v="Среднее по региону на 01.04.2023"/>
    <n v="100"/>
    <s v="Среднее по РФ на 01.04.2023"/>
    <m/>
    <s v="Среднее по ФО на 01.04.2023"/>
    <m/>
    <n v="1"/>
    <s v="F$332"/>
    <s v="F$332:F$386"/>
    <n v="332"/>
    <n v="386"/>
  </r>
  <r>
    <m/>
    <m/>
    <x v="35"/>
    <x v="3"/>
    <x v="0"/>
    <n v="100"/>
    <n v="1"/>
    <s v="Среднее по региону на 01.04.2023"/>
    <n v="100"/>
    <s v="Среднее по РФ на 01.04.2023"/>
    <m/>
    <s v="Среднее по ФО на 01.04.2023"/>
    <m/>
    <n v="1"/>
    <s v="F$332"/>
    <s v="F$332:F$386"/>
    <n v="332"/>
    <n v="386"/>
  </r>
  <r>
    <m/>
    <m/>
    <x v="36"/>
    <x v="3"/>
    <x v="0"/>
    <n v="100"/>
    <n v="1"/>
    <s v="Среднее по региону на 01.04.2023"/>
    <n v="100"/>
    <s v="Среднее по РФ на 01.04.2023"/>
    <m/>
    <s v="Среднее по ФО на 01.04.2023"/>
    <m/>
    <n v="1"/>
    <s v="F$332"/>
    <s v="F$332:F$386"/>
    <n v="332"/>
    <n v="386"/>
  </r>
  <r>
    <m/>
    <m/>
    <x v="37"/>
    <x v="3"/>
    <x v="0"/>
    <n v="100"/>
    <n v="1"/>
    <s v="Среднее по региону на 01.04.2023"/>
    <n v="100"/>
    <s v="Среднее по РФ на 01.04.2023"/>
    <m/>
    <s v="Среднее по ФО на 01.04.2023"/>
    <m/>
    <n v="1"/>
    <s v="F$332"/>
    <s v="F$332:F$386"/>
    <n v="332"/>
    <n v="386"/>
  </r>
  <r>
    <m/>
    <m/>
    <x v="38"/>
    <x v="3"/>
    <x v="0"/>
    <n v="100"/>
    <n v="1"/>
    <s v="Среднее по региону на 01.04.2023"/>
    <n v="100"/>
    <s v="Среднее по РФ на 01.04.2023"/>
    <m/>
    <s v="Среднее по ФО на 01.04.2023"/>
    <m/>
    <n v="1"/>
    <s v="F$332"/>
    <s v="F$332:F$386"/>
    <n v="332"/>
    <n v="386"/>
  </r>
  <r>
    <m/>
    <m/>
    <x v="39"/>
    <x v="3"/>
    <x v="0"/>
    <n v="100"/>
    <n v="1"/>
    <s v="Среднее по региону на 01.04.2023"/>
    <n v="100"/>
    <s v="Среднее по РФ на 01.04.2023"/>
    <m/>
    <s v="Среднее по ФО на 01.04.2023"/>
    <m/>
    <n v="1"/>
    <s v="F$332"/>
    <s v="F$332:F$386"/>
    <n v="332"/>
    <n v="386"/>
  </r>
  <r>
    <m/>
    <m/>
    <x v="40"/>
    <x v="3"/>
    <x v="0"/>
    <n v="100"/>
    <n v="1"/>
    <s v="Среднее по региону на 01.04.2023"/>
    <n v="100"/>
    <s v="Среднее по РФ на 01.04.2023"/>
    <m/>
    <s v="Среднее по ФО на 01.04.2023"/>
    <m/>
    <n v="1"/>
    <s v="F$332"/>
    <s v="F$332:F$386"/>
    <n v="332"/>
    <n v="386"/>
  </r>
  <r>
    <m/>
    <m/>
    <x v="41"/>
    <x v="3"/>
    <x v="0"/>
    <n v="100"/>
    <n v="1"/>
    <s v="Среднее по региону на 01.04.2023"/>
    <n v="100"/>
    <s v="Среднее по РФ на 01.04.2023"/>
    <m/>
    <s v="Среднее по ФО на 01.04.2023"/>
    <m/>
    <n v="1"/>
    <s v="F$332"/>
    <s v="F$332:F$386"/>
    <n v="332"/>
    <n v="386"/>
  </r>
  <r>
    <m/>
    <m/>
    <x v="42"/>
    <x v="3"/>
    <x v="0"/>
    <n v="100"/>
    <n v="1"/>
    <s v="Среднее по региону на 01.04.2023"/>
    <n v="100"/>
    <s v="Среднее по РФ на 01.04.2023"/>
    <m/>
    <s v="Среднее по ФО на 01.04.2023"/>
    <m/>
    <n v="1"/>
    <s v="F$332"/>
    <s v="F$332:F$386"/>
    <n v="332"/>
    <n v="386"/>
  </r>
  <r>
    <m/>
    <m/>
    <x v="43"/>
    <x v="3"/>
    <x v="0"/>
    <n v="100"/>
    <n v="1"/>
    <s v="Среднее по региону на 01.04.2023"/>
    <n v="100"/>
    <s v="Среднее по РФ на 01.04.2023"/>
    <m/>
    <s v="Среднее по ФО на 01.04.2023"/>
    <m/>
    <n v="1"/>
    <s v="F$332"/>
    <s v="F$332:F$386"/>
    <n v="332"/>
    <n v="386"/>
  </r>
  <r>
    <m/>
    <m/>
    <x v="44"/>
    <x v="3"/>
    <x v="0"/>
    <n v="100"/>
    <n v="1"/>
    <s v="Среднее по региону на 01.04.2023"/>
    <n v="100"/>
    <s v="Среднее по РФ на 01.04.2023"/>
    <m/>
    <s v="Среднее по ФО на 01.04.2023"/>
    <m/>
    <n v="1"/>
    <s v="F$332"/>
    <s v="F$332:F$386"/>
    <n v="332"/>
    <n v="386"/>
  </r>
  <r>
    <m/>
    <m/>
    <x v="45"/>
    <x v="3"/>
    <x v="0"/>
    <n v="100"/>
    <n v="1"/>
    <s v="Среднее по региону на 01.04.2023"/>
    <n v="100"/>
    <s v="Среднее по РФ на 01.04.2023"/>
    <m/>
    <s v="Среднее по ФО на 01.04.2023"/>
    <m/>
    <n v="1"/>
    <s v="F$332"/>
    <s v="F$332:F$386"/>
    <n v="332"/>
    <n v="386"/>
  </r>
  <r>
    <m/>
    <m/>
    <x v="46"/>
    <x v="3"/>
    <x v="0"/>
    <n v="100"/>
    <n v="1"/>
    <s v="Среднее по региону на 01.04.2023"/>
    <n v="100"/>
    <s v="Среднее по РФ на 01.04.2023"/>
    <m/>
    <s v="Среднее по ФО на 01.04.2023"/>
    <m/>
    <n v="1"/>
    <s v="F$332"/>
    <s v="F$332:F$386"/>
    <n v="332"/>
    <n v="386"/>
  </r>
  <r>
    <m/>
    <m/>
    <x v="47"/>
    <x v="3"/>
    <x v="0"/>
    <n v="100"/>
    <n v="1"/>
    <s v="Среднее по региону на 01.04.2023"/>
    <n v="100"/>
    <s v="Среднее по РФ на 01.04.2023"/>
    <m/>
    <s v="Среднее по ФО на 01.04.2023"/>
    <m/>
    <n v="1"/>
    <s v="F$332"/>
    <s v="F$332:F$386"/>
    <n v="332"/>
    <n v="386"/>
  </r>
  <r>
    <m/>
    <m/>
    <x v="48"/>
    <x v="3"/>
    <x v="0"/>
    <n v="100"/>
    <n v="1"/>
    <s v="Среднее по региону на 01.04.2023"/>
    <n v="100"/>
    <s v="Среднее по РФ на 01.04.2023"/>
    <m/>
    <s v="Среднее по ФО на 01.04.2023"/>
    <m/>
    <n v="1"/>
    <s v="F$332"/>
    <s v="F$332:F$386"/>
    <n v="332"/>
    <n v="386"/>
  </r>
  <r>
    <m/>
    <m/>
    <x v="49"/>
    <x v="3"/>
    <x v="0"/>
    <n v="100"/>
    <n v="1"/>
    <s v="Среднее по региону на 01.04.2023"/>
    <n v="100"/>
    <s v="Среднее по РФ на 01.04.2023"/>
    <m/>
    <s v="Среднее по ФО на 01.04.2023"/>
    <m/>
    <n v="1"/>
    <s v="F$332"/>
    <s v="F$332:F$386"/>
    <n v="332"/>
    <n v="386"/>
  </r>
  <r>
    <m/>
    <m/>
    <x v="50"/>
    <x v="3"/>
    <x v="0"/>
    <n v="100"/>
    <n v="1"/>
    <s v="Среднее по региону на 01.04.2023"/>
    <n v="100"/>
    <s v="Среднее по РФ на 01.04.2023"/>
    <m/>
    <s v="Среднее по ФО на 01.04.2023"/>
    <m/>
    <n v="1"/>
    <s v="F$332"/>
    <s v="F$332:F$386"/>
    <n v="332"/>
    <n v="386"/>
  </r>
  <r>
    <m/>
    <m/>
    <x v="51"/>
    <x v="3"/>
    <x v="0"/>
    <n v="100"/>
    <n v="1"/>
    <s v="Среднее по региону на 01.04.2023"/>
    <n v="100"/>
    <s v="Среднее по РФ на 01.04.2023"/>
    <m/>
    <s v="Среднее по ФО на 01.04.2023"/>
    <m/>
    <n v="1"/>
    <s v="F$332"/>
    <s v="F$332:F$386"/>
    <n v="332"/>
    <n v="386"/>
  </r>
  <r>
    <m/>
    <m/>
    <x v="52"/>
    <x v="3"/>
    <x v="0"/>
    <n v="100"/>
    <n v="1"/>
    <s v="Среднее по региону на 01.04.2023"/>
    <n v="100"/>
    <s v="Среднее по РФ на 01.04.2023"/>
    <m/>
    <s v="Среднее по ФО на 01.04.2023"/>
    <m/>
    <n v="1"/>
    <s v="F$332"/>
    <s v="F$332:F$386"/>
    <n v="332"/>
    <n v="386"/>
  </r>
  <r>
    <m/>
    <m/>
    <x v="53"/>
    <x v="3"/>
    <x v="0"/>
    <n v="100"/>
    <n v="1"/>
    <s v="Среднее по региону на 01.04.2023"/>
    <n v="100"/>
    <s v="Среднее по РФ на 01.04.2023"/>
    <m/>
    <s v="Среднее по ФО на 01.04.2023"/>
    <m/>
    <n v="1"/>
    <s v="F$332"/>
    <s v="F$332:F$386"/>
    <n v="332"/>
    <n v="386"/>
  </r>
  <r>
    <m/>
    <m/>
    <x v="54"/>
    <x v="3"/>
    <x v="0"/>
    <n v="100"/>
    <n v="1"/>
    <s v="Среднее по региону на 01.04.2023"/>
    <n v="100"/>
    <s v="Среднее по РФ на 01.04.2023"/>
    <m/>
    <s v="Среднее по ФО на 01.04.2023"/>
    <m/>
    <n v="1"/>
    <s v="F$332"/>
    <s v="F$332:F$386"/>
    <n v="332"/>
    <n v="386"/>
  </r>
  <r>
    <m/>
    <m/>
    <x v="0"/>
    <x v="3"/>
    <x v="1"/>
    <n v="100"/>
    <n v="1"/>
    <s v="Среднее по региону на 01.04.2024"/>
    <n v="100"/>
    <s v="Среднее по РФ на 01.04.2024"/>
    <m/>
    <s v="Среднее по ФО на 01.04.2024"/>
    <m/>
    <n v="1"/>
    <s v="F$387"/>
    <s v="F$387:F$441"/>
    <n v="387"/>
    <n v="441"/>
  </r>
  <r>
    <m/>
    <m/>
    <x v="1"/>
    <x v="3"/>
    <x v="1"/>
    <n v="100"/>
    <n v="1"/>
    <s v="Среднее по региону на 01.04.2024"/>
    <n v="100"/>
    <s v="Среднее по РФ на 01.04.2024"/>
    <m/>
    <s v="Среднее по ФО на 01.04.2024"/>
    <m/>
    <n v="1"/>
    <s v="F$387"/>
    <s v="F$387:F$441"/>
    <n v="387"/>
    <n v="441"/>
  </r>
  <r>
    <m/>
    <m/>
    <x v="2"/>
    <x v="3"/>
    <x v="1"/>
    <n v="100"/>
    <n v="1"/>
    <s v="Среднее по региону на 01.04.2024"/>
    <n v="100"/>
    <s v="Среднее по РФ на 01.04.2024"/>
    <m/>
    <s v="Среднее по ФО на 01.04.2024"/>
    <m/>
    <n v="1"/>
    <s v="F$387"/>
    <s v="F$387:F$441"/>
    <n v="387"/>
    <n v="441"/>
  </r>
  <r>
    <m/>
    <m/>
    <x v="3"/>
    <x v="3"/>
    <x v="1"/>
    <n v="100"/>
    <n v="1"/>
    <s v="Среднее по региону на 01.04.2024"/>
    <n v="100"/>
    <s v="Среднее по РФ на 01.04.2024"/>
    <m/>
    <s v="Среднее по ФО на 01.04.2024"/>
    <m/>
    <n v="1"/>
    <s v="F$387"/>
    <s v="F$387:F$441"/>
    <n v="387"/>
    <n v="441"/>
  </r>
  <r>
    <m/>
    <m/>
    <x v="4"/>
    <x v="3"/>
    <x v="1"/>
    <n v="100"/>
    <n v="1"/>
    <s v="Среднее по региону на 01.04.2024"/>
    <n v="100"/>
    <s v="Среднее по РФ на 01.04.2024"/>
    <m/>
    <s v="Среднее по ФО на 01.04.2024"/>
    <m/>
    <n v="1"/>
    <s v="F$387"/>
    <s v="F$387:F$441"/>
    <n v="387"/>
    <n v="441"/>
  </r>
  <r>
    <m/>
    <m/>
    <x v="5"/>
    <x v="3"/>
    <x v="1"/>
    <n v="100"/>
    <n v="1"/>
    <s v="Среднее по региону на 01.04.2024"/>
    <n v="100"/>
    <s v="Среднее по РФ на 01.04.2024"/>
    <m/>
    <s v="Среднее по ФО на 01.04.2024"/>
    <m/>
    <n v="1"/>
    <s v="F$387"/>
    <s v="F$387:F$441"/>
    <n v="387"/>
    <n v="441"/>
  </r>
  <r>
    <m/>
    <m/>
    <x v="6"/>
    <x v="3"/>
    <x v="1"/>
    <n v="100"/>
    <n v="1"/>
    <s v="Среднее по региону на 01.04.2024"/>
    <n v="100"/>
    <s v="Среднее по РФ на 01.04.2024"/>
    <m/>
    <s v="Среднее по ФО на 01.04.2024"/>
    <m/>
    <n v="1"/>
    <s v="F$387"/>
    <s v="F$387:F$441"/>
    <n v="387"/>
    <n v="441"/>
  </r>
  <r>
    <m/>
    <m/>
    <x v="7"/>
    <x v="3"/>
    <x v="1"/>
    <n v="100"/>
    <n v="1"/>
    <s v="Среднее по региону на 01.04.2024"/>
    <n v="100"/>
    <s v="Среднее по РФ на 01.04.2024"/>
    <m/>
    <s v="Среднее по ФО на 01.04.2024"/>
    <m/>
    <n v="1"/>
    <s v="F$387"/>
    <s v="F$387:F$441"/>
    <n v="387"/>
    <n v="441"/>
  </r>
  <r>
    <m/>
    <m/>
    <x v="8"/>
    <x v="3"/>
    <x v="1"/>
    <n v="100"/>
    <n v="1"/>
    <s v="Среднее по региону на 01.04.2024"/>
    <n v="100"/>
    <s v="Среднее по РФ на 01.04.2024"/>
    <m/>
    <s v="Среднее по ФО на 01.04.2024"/>
    <m/>
    <n v="1"/>
    <s v="F$387"/>
    <s v="F$387:F$441"/>
    <n v="387"/>
    <n v="441"/>
  </r>
  <r>
    <m/>
    <m/>
    <x v="9"/>
    <x v="3"/>
    <x v="1"/>
    <n v="100"/>
    <n v="1"/>
    <s v="Среднее по региону на 01.04.2024"/>
    <n v="100"/>
    <s v="Среднее по РФ на 01.04.2024"/>
    <m/>
    <s v="Среднее по ФО на 01.04.2024"/>
    <m/>
    <n v="1"/>
    <s v="F$387"/>
    <s v="F$387:F$441"/>
    <n v="387"/>
    <n v="441"/>
  </r>
  <r>
    <m/>
    <m/>
    <x v="10"/>
    <x v="3"/>
    <x v="1"/>
    <n v="100"/>
    <n v="1"/>
    <s v="Среднее по региону на 01.04.2024"/>
    <n v="100"/>
    <s v="Среднее по РФ на 01.04.2024"/>
    <m/>
    <s v="Среднее по ФО на 01.04.2024"/>
    <m/>
    <n v="1"/>
    <s v="F$387"/>
    <s v="F$387:F$441"/>
    <n v="387"/>
    <n v="441"/>
  </r>
  <r>
    <m/>
    <m/>
    <x v="11"/>
    <x v="3"/>
    <x v="1"/>
    <n v="100"/>
    <n v="1"/>
    <s v="Среднее по региону на 01.04.2024"/>
    <n v="100"/>
    <s v="Среднее по РФ на 01.04.2024"/>
    <m/>
    <s v="Среднее по ФО на 01.04.2024"/>
    <m/>
    <n v="1"/>
    <s v="F$387"/>
    <s v="F$387:F$441"/>
    <n v="387"/>
    <n v="441"/>
  </r>
  <r>
    <m/>
    <m/>
    <x v="12"/>
    <x v="3"/>
    <x v="1"/>
    <n v="100"/>
    <n v="1"/>
    <s v="Среднее по региону на 01.04.2024"/>
    <n v="100"/>
    <s v="Среднее по РФ на 01.04.2024"/>
    <m/>
    <s v="Среднее по ФО на 01.04.2024"/>
    <m/>
    <n v="1"/>
    <s v="F$387"/>
    <s v="F$387:F$441"/>
    <n v="387"/>
    <n v="441"/>
  </r>
  <r>
    <m/>
    <m/>
    <x v="13"/>
    <x v="3"/>
    <x v="1"/>
    <n v="100"/>
    <n v="1"/>
    <s v="Среднее по региону на 01.04.2024"/>
    <n v="100"/>
    <s v="Среднее по РФ на 01.04.2024"/>
    <m/>
    <s v="Среднее по ФО на 01.04.2024"/>
    <m/>
    <n v="1"/>
    <s v="F$387"/>
    <s v="F$387:F$441"/>
    <n v="387"/>
    <n v="441"/>
  </r>
  <r>
    <m/>
    <m/>
    <x v="14"/>
    <x v="3"/>
    <x v="1"/>
    <n v="100"/>
    <n v="1"/>
    <s v="Среднее по региону на 01.04.2024"/>
    <n v="100"/>
    <s v="Среднее по РФ на 01.04.2024"/>
    <m/>
    <s v="Среднее по ФО на 01.04.2024"/>
    <m/>
    <n v="1"/>
    <s v="F$387"/>
    <s v="F$387:F$441"/>
    <n v="387"/>
    <n v="441"/>
  </r>
  <r>
    <m/>
    <m/>
    <x v="15"/>
    <x v="3"/>
    <x v="1"/>
    <n v="100"/>
    <n v="1"/>
    <s v="Среднее по региону на 01.04.2024"/>
    <n v="100"/>
    <s v="Среднее по РФ на 01.04.2024"/>
    <m/>
    <s v="Среднее по ФО на 01.04.2024"/>
    <m/>
    <n v="1"/>
    <s v="F$387"/>
    <s v="F$387:F$441"/>
    <n v="387"/>
    <n v="441"/>
  </r>
  <r>
    <m/>
    <m/>
    <x v="16"/>
    <x v="3"/>
    <x v="1"/>
    <n v="100"/>
    <n v="1"/>
    <s v="Среднее по региону на 01.04.2024"/>
    <n v="100"/>
    <s v="Среднее по РФ на 01.04.2024"/>
    <m/>
    <s v="Среднее по ФО на 01.04.2024"/>
    <m/>
    <n v="1"/>
    <s v="F$387"/>
    <s v="F$387:F$441"/>
    <n v="387"/>
    <n v="441"/>
  </r>
  <r>
    <m/>
    <m/>
    <x v="17"/>
    <x v="3"/>
    <x v="1"/>
    <n v="100"/>
    <n v="1"/>
    <s v="Среднее по региону на 01.04.2024"/>
    <n v="100"/>
    <s v="Среднее по РФ на 01.04.2024"/>
    <m/>
    <s v="Среднее по ФО на 01.04.2024"/>
    <m/>
    <n v="1"/>
    <s v="F$387"/>
    <s v="F$387:F$441"/>
    <n v="387"/>
    <n v="441"/>
  </r>
  <r>
    <m/>
    <m/>
    <x v="18"/>
    <x v="3"/>
    <x v="1"/>
    <n v="100"/>
    <n v="1"/>
    <s v="Среднее по региону на 01.04.2024"/>
    <n v="100"/>
    <s v="Среднее по РФ на 01.04.2024"/>
    <m/>
    <s v="Среднее по ФО на 01.04.2024"/>
    <m/>
    <n v="1"/>
    <s v="F$387"/>
    <s v="F$387:F$441"/>
    <n v="387"/>
    <n v="441"/>
  </r>
  <r>
    <m/>
    <m/>
    <x v="19"/>
    <x v="3"/>
    <x v="1"/>
    <n v="100"/>
    <n v="1"/>
    <s v="Среднее по региону на 01.04.2024"/>
    <n v="100"/>
    <s v="Среднее по РФ на 01.04.2024"/>
    <m/>
    <s v="Среднее по ФО на 01.04.2024"/>
    <m/>
    <n v="1"/>
    <s v="F$387"/>
    <s v="F$387:F$441"/>
    <n v="387"/>
    <n v="441"/>
  </r>
  <r>
    <m/>
    <m/>
    <x v="20"/>
    <x v="3"/>
    <x v="1"/>
    <n v="100"/>
    <n v="1"/>
    <s v="Среднее по региону на 01.04.2024"/>
    <n v="100"/>
    <s v="Среднее по РФ на 01.04.2024"/>
    <m/>
    <s v="Среднее по ФО на 01.04.2024"/>
    <m/>
    <n v="1"/>
    <s v="F$387"/>
    <s v="F$387:F$441"/>
    <n v="387"/>
    <n v="441"/>
  </r>
  <r>
    <m/>
    <m/>
    <x v="21"/>
    <x v="3"/>
    <x v="1"/>
    <n v="100"/>
    <n v="1"/>
    <s v="Среднее по региону на 01.04.2024"/>
    <n v="100"/>
    <s v="Среднее по РФ на 01.04.2024"/>
    <m/>
    <s v="Среднее по ФО на 01.04.2024"/>
    <m/>
    <n v="1"/>
    <s v="F$387"/>
    <s v="F$387:F$441"/>
    <n v="387"/>
    <n v="441"/>
  </r>
  <r>
    <m/>
    <m/>
    <x v="22"/>
    <x v="3"/>
    <x v="1"/>
    <n v="100"/>
    <n v="1"/>
    <s v="Среднее по региону на 01.04.2024"/>
    <n v="100"/>
    <s v="Среднее по РФ на 01.04.2024"/>
    <m/>
    <s v="Среднее по ФО на 01.04.2024"/>
    <m/>
    <n v="1"/>
    <s v="F$387"/>
    <s v="F$387:F$441"/>
    <n v="387"/>
    <n v="441"/>
  </r>
  <r>
    <m/>
    <m/>
    <x v="23"/>
    <x v="3"/>
    <x v="1"/>
    <n v="100"/>
    <n v="1"/>
    <s v="Среднее по региону на 01.04.2024"/>
    <n v="100"/>
    <s v="Среднее по РФ на 01.04.2024"/>
    <m/>
    <s v="Среднее по ФО на 01.04.2024"/>
    <m/>
    <n v="1"/>
    <s v="F$387"/>
    <s v="F$387:F$441"/>
    <n v="387"/>
    <n v="441"/>
  </r>
  <r>
    <m/>
    <m/>
    <x v="24"/>
    <x v="3"/>
    <x v="1"/>
    <n v="100"/>
    <n v="1"/>
    <s v="Среднее по региону на 01.04.2024"/>
    <n v="100"/>
    <s v="Среднее по РФ на 01.04.2024"/>
    <m/>
    <s v="Среднее по ФО на 01.04.2024"/>
    <m/>
    <n v="1"/>
    <s v="F$387"/>
    <s v="F$387:F$441"/>
    <n v="387"/>
    <n v="441"/>
  </r>
  <r>
    <m/>
    <m/>
    <x v="25"/>
    <x v="3"/>
    <x v="1"/>
    <n v="100"/>
    <n v="1"/>
    <s v="Среднее по региону на 01.04.2024"/>
    <n v="100"/>
    <s v="Среднее по РФ на 01.04.2024"/>
    <m/>
    <s v="Среднее по ФО на 01.04.2024"/>
    <m/>
    <n v="1"/>
    <s v="F$387"/>
    <s v="F$387:F$441"/>
    <n v="387"/>
    <n v="441"/>
  </r>
  <r>
    <m/>
    <m/>
    <x v="26"/>
    <x v="3"/>
    <x v="1"/>
    <n v="100"/>
    <n v="1"/>
    <s v="Среднее по региону на 01.04.2024"/>
    <n v="100"/>
    <s v="Среднее по РФ на 01.04.2024"/>
    <m/>
    <s v="Среднее по ФО на 01.04.2024"/>
    <m/>
    <n v="1"/>
    <s v="F$387"/>
    <s v="F$387:F$441"/>
    <n v="387"/>
    <n v="441"/>
  </r>
  <r>
    <m/>
    <m/>
    <x v="27"/>
    <x v="3"/>
    <x v="1"/>
    <n v="100"/>
    <n v="1"/>
    <s v="Среднее по региону на 01.04.2024"/>
    <n v="100"/>
    <s v="Среднее по РФ на 01.04.2024"/>
    <m/>
    <s v="Среднее по ФО на 01.04.2024"/>
    <m/>
    <n v="1"/>
    <s v="F$387"/>
    <s v="F$387:F$441"/>
    <n v="387"/>
    <n v="441"/>
  </r>
  <r>
    <m/>
    <m/>
    <x v="28"/>
    <x v="3"/>
    <x v="1"/>
    <n v="100"/>
    <n v="1"/>
    <s v="Среднее по региону на 01.04.2024"/>
    <n v="100"/>
    <s v="Среднее по РФ на 01.04.2024"/>
    <m/>
    <s v="Среднее по ФО на 01.04.2024"/>
    <m/>
    <n v="1"/>
    <s v="F$387"/>
    <s v="F$387:F$441"/>
    <n v="387"/>
    <n v="441"/>
  </r>
  <r>
    <m/>
    <m/>
    <x v="29"/>
    <x v="3"/>
    <x v="1"/>
    <n v="100"/>
    <n v="1"/>
    <s v="Среднее по региону на 01.04.2024"/>
    <n v="100"/>
    <s v="Среднее по РФ на 01.04.2024"/>
    <m/>
    <s v="Среднее по ФО на 01.04.2024"/>
    <m/>
    <n v="1"/>
    <s v="F$387"/>
    <s v="F$387:F$441"/>
    <n v="387"/>
    <n v="441"/>
  </r>
  <r>
    <m/>
    <m/>
    <x v="30"/>
    <x v="3"/>
    <x v="1"/>
    <n v="100"/>
    <n v="1"/>
    <s v="Среднее по региону на 01.04.2024"/>
    <n v="100"/>
    <s v="Среднее по РФ на 01.04.2024"/>
    <m/>
    <s v="Среднее по ФО на 01.04.2024"/>
    <m/>
    <n v="1"/>
    <s v="F$387"/>
    <s v="F$387:F$441"/>
    <n v="387"/>
    <n v="441"/>
  </r>
  <r>
    <m/>
    <m/>
    <x v="31"/>
    <x v="3"/>
    <x v="1"/>
    <n v="100"/>
    <n v="1"/>
    <s v="Среднее по региону на 01.04.2024"/>
    <n v="100"/>
    <s v="Среднее по РФ на 01.04.2024"/>
    <m/>
    <s v="Среднее по ФО на 01.04.2024"/>
    <m/>
    <n v="1"/>
    <s v="F$387"/>
    <s v="F$387:F$441"/>
    <n v="387"/>
    <n v="441"/>
  </r>
  <r>
    <m/>
    <m/>
    <x v="32"/>
    <x v="3"/>
    <x v="1"/>
    <n v="100"/>
    <n v="1"/>
    <s v="Среднее по региону на 01.04.2024"/>
    <n v="100"/>
    <s v="Среднее по РФ на 01.04.2024"/>
    <m/>
    <s v="Среднее по ФО на 01.04.2024"/>
    <m/>
    <n v="1"/>
    <s v="F$387"/>
    <s v="F$387:F$441"/>
    <n v="387"/>
    <n v="441"/>
  </r>
  <r>
    <m/>
    <m/>
    <x v="33"/>
    <x v="3"/>
    <x v="1"/>
    <n v="100"/>
    <n v="1"/>
    <s v="Среднее по региону на 01.04.2024"/>
    <n v="100"/>
    <s v="Среднее по РФ на 01.04.2024"/>
    <m/>
    <s v="Среднее по ФО на 01.04.2024"/>
    <m/>
    <n v="1"/>
    <s v="F$387"/>
    <s v="F$387:F$441"/>
    <n v="387"/>
    <n v="441"/>
  </r>
  <r>
    <m/>
    <m/>
    <x v="34"/>
    <x v="3"/>
    <x v="1"/>
    <n v="100"/>
    <n v="1"/>
    <s v="Среднее по региону на 01.04.2024"/>
    <n v="100"/>
    <s v="Среднее по РФ на 01.04.2024"/>
    <m/>
    <s v="Среднее по ФО на 01.04.2024"/>
    <m/>
    <n v="1"/>
    <s v="F$387"/>
    <s v="F$387:F$441"/>
    <n v="387"/>
    <n v="441"/>
  </r>
  <r>
    <m/>
    <m/>
    <x v="35"/>
    <x v="3"/>
    <x v="1"/>
    <n v="100"/>
    <n v="1"/>
    <s v="Среднее по региону на 01.04.2024"/>
    <n v="100"/>
    <s v="Среднее по РФ на 01.04.2024"/>
    <m/>
    <s v="Среднее по ФО на 01.04.2024"/>
    <m/>
    <n v="1"/>
    <s v="F$387"/>
    <s v="F$387:F$441"/>
    <n v="387"/>
    <n v="441"/>
  </r>
  <r>
    <m/>
    <m/>
    <x v="36"/>
    <x v="3"/>
    <x v="1"/>
    <n v="100"/>
    <n v="1"/>
    <s v="Среднее по региону на 01.04.2024"/>
    <n v="100"/>
    <s v="Среднее по РФ на 01.04.2024"/>
    <m/>
    <s v="Среднее по ФО на 01.04.2024"/>
    <m/>
    <n v="1"/>
    <s v="F$387"/>
    <s v="F$387:F$441"/>
    <n v="387"/>
    <n v="441"/>
  </r>
  <r>
    <m/>
    <m/>
    <x v="37"/>
    <x v="3"/>
    <x v="1"/>
    <n v="100"/>
    <n v="1"/>
    <s v="Среднее по региону на 01.04.2024"/>
    <n v="100"/>
    <s v="Среднее по РФ на 01.04.2024"/>
    <m/>
    <s v="Среднее по ФО на 01.04.2024"/>
    <m/>
    <n v="1"/>
    <s v="F$387"/>
    <s v="F$387:F$441"/>
    <n v="387"/>
    <n v="441"/>
  </r>
  <r>
    <m/>
    <m/>
    <x v="38"/>
    <x v="3"/>
    <x v="1"/>
    <n v="100"/>
    <n v="1"/>
    <s v="Среднее по региону на 01.04.2024"/>
    <n v="100"/>
    <s v="Среднее по РФ на 01.04.2024"/>
    <m/>
    <s v="Среднее по ФО на 01.04.2024"/>
    <m/>
    <n v="1"/>
    <s v="F$387"/>
    <s v="F$387:F$441"/>
    <n v="387"/>
    <n v="441"/>
  </r>
  <r>
    <m/>
    <m/>
    <x v="39"/>
    <x v="3"/>
    <x v="1"/>
    <n v="100"/>
    <n v="1"/>
    <s v="Среднее по региону на 01.04.2024"/>
    <n v="100"/>
    <s v="Среднее по РФ на 01.04.2024"/>
    <m/>
    <s v="Среднее по ФО на 01.04.2024"/>
    <m/>
    <n v="1"/>
    <s v="F$387"/>
    <s v="F$387:F$441"/>
    <n v="387"/>
    <n v="441"/>
  </r>
  <r>
    <m/>
    <m/>
    <x v="40"/>
    <x v="3"/>
    <x v="1"/>
    <n v="100"/>
    <n v="1"/>
    <s v="Среднее по региону на 01.04.2024"/>
    <n v="100"/>
    <s v="Среднее по РФ на 01.04.2024"/>
    <m/>
    <s v="Среднее по ФО на 01.04.2024"/>
    <m/>
    <n v="1"/>
    <s v="F$387"/>
    <s v="F$387:F$441"/>
    <n v="387"/>
    <n v="441"/>
  </r>
  <r>
    <m/>
    <m/>
    <x v="41"/>
    <x v="3"/>
    <x v="1"/>
    <n v="100"/>
    <n v="1"/>
    <s v="Среднее по региону на 01.04.2024"/>
    <n v="100"/>
    <s v="Среднее по РФ на 01.04.2024"/>
    <m/>
    <s v="Среднее по ФО на 01.04.2024"/>
    <m/>
    <n v="1"/>
    <s v="F$387"/>
    <s v="F$387:F$441"/>
    <n v="387"/>
    <n v="441"/>
  </r>
  <r>
    <m/>
    <m/>
    <x v="42"/>
    <x v="3"/>
    <x v="1"/>
    <n v="100"/>
    <n v="1"/>
    <s v="Среднее по региону на 01.04.2024"/>
    <n v="100"/>
    <s v="Среднее по РФ на 01.04.2024"/>
    <m/>
    <s v="Среднее по ФО на 01.04.2024"/>
    <m/>
    <n v="1"/>
    <s v="F$387"/>
    <s v="F$387:F$441"/>
    <n v="387"/>
    <n v="441"/>
  </r>
  <r>
    <m/>
    <m/>
    <x v="43"/>
    <x v="3"/>
    <x v="1"/>
    <n v="100"/>
    <n v="1"/>
    <s v="Среднее по региону на 01.04.2024"/>
    <n v="100"/>
    <s v="Среднее по РФ на 01.04.2024"/>
    <m/>
    <s v="Среднее по ФО на 01.04.2024"/>
    <m/>
    <n v="1"/>
    <s v="F$387"/>
    <s v="F$387:F$441"/>
    <n v="387"/>
    <n v="441"/>
  </r>
  <r>
    <m/>
    <m/>
    <x v="44"/>
    <x v="3"/>
    <x v="1"/>
    <n v="100"/>
    <n v="1"/>
    <s v="Среднее по региону на 01.04.2024"/>
    <n v="100"/>
    <s v="Среднее по РФ на 01.04.2024"/>
    <m/>
    <s v="Среднее по ФО на 01.04.2024"/>
    <m/>
    <n v="1"/>
    <s v="F$387"/>
    <s v="F$387:F$441"/>
    <n v="387"/>
    <n v="441"/>
  </r>
  <r>
    <m/>
    <m/>
    <x v="45"/>
    <x v="3"/>
    <x v="1"/>
    <n v="100"/>
    <n v="1"/>
    <s v="Среднее по региону на 01.04.2024"/>
    <n v="100"/>
    <s v="Среднее по РФ на 01.04.2024"/>
    <m/>
    <s v="Среднее по ФО на 01.04.2024"/>
    <m/>
    <n v="1"/>
    <s v="F$387"/>
    <s v="F$387:F$441"/>
    <n v="387"/>
    <n v="441"/>
  </r>
  <r>
    <m/>
    <m/>
    <x v="46"/>
    <x v="3"/>
    <x v="1"/>
    <n v="100"/>
    <n v="1"/>
    <s v="Среднее по региону на 01.04.2024"/>
    <n v="100"/>
    <s v="Среднее по РФ на 01.04.2024"/>
    <m/>
    <s v="Среднее по ФО на 01.04.2024"/>
    <m/>
    <n v="1"/>
    <s v="F$387"/>
    <s v="F$387:F$441"/>
    <n v="387"/>
    <n v="441"/>
  </r>
  <r>
    <m/>
    <m/>
    <x v="47"/>
    <x v="3"/>
    <x v="1"/>
    <n v="100"/>
    <n v="1"/>
    <s v="Среднее по региону на 01.04.2024"/>
    <n v="100"/>
    <s v="Среднее по РФ на 01.04.2024"/>
    <m/>
    <s v="Среднее по ФО на 01.04.2024"/>
    <m/>
    <n v="1"/>
    <s v="F$387"/>
    <s v="F$387:F$441"/>
    <n v="387"/>
    <n v="441"/>
  </r>
  <r>
    <m/>
    <m/>
    <x v="48"/>
    <x v="3"/>
    <x v="1"/>
    <n v="100"/>
    <n v="1"/>
    <s v="Среднее по региону на 01.04.2024"/>
    <n v="100"/>
    <s v="Среднее по РФ на 01.04.2024"/>
    <m/>
    <s v="Среднее по ФО на 01.04.2024"/>
    <m/>
    <n v="1"/>
    <s v="F$387"/>
    <s v="F$387:F$441"/>
    <n v="387"/>
    <n v="441"/>
  </r>
  <r>
    <m/>
    <m/>
    <x v="49"/>
    <x v="3"/>
    <x v="1"/>
    <n v="100"/>
    <n v="1"/>
    <s v="Среднее по региону на 01.04.2024"/>
    <n v="100"/>
    <s v="Среднее по РФ на 01.04.2024"/>
    <m/>
    <s v="Среднее по ФО на 01.04.2024"/>
    <m/>
    <n v="1"/>
    <s v="F$387"/>
    <s v="F$387:F$441"/>
    <n v="387"/>
    <n v="441"/>
  </r>
  <r>
    <m/>
    <m/>
    <x v="50"/>
    <x v="3"/>
    <x v="1"/>
    <n v="100"/>
    <n v="1"/>
    <s v="Среднее по региону на 01.04.2024"/>
    <n v="100"/>
    <s v="Среднее по РФ на 01.04.2024"/>
    <m/>
    <s v="Среднее по ФО на 01.04.2024"/>
    <m/>
    <n v="1"/>
    <s v="F$387"/>
    <s v="F$387:F$441"/>
    <n v="387"/>
    <n v="441"/>
  </r>
  <r>
    <m/>
    <m/>
    <x v="51"/>
    <x v="3"/>
    <x v="1"/>
    <n v="100"/>
    <n v="1"/>
    <s v="Среднее по региону на 01.04.2024"/>
    <n v="100"/>
    <s v="Среднее по РФ на 01.04.2024"/>
    <m/>
    <s v="Среднее по ФО на 01.04.2024"/>
    <m/>
    <n v="1"/>
    <s v="F$387"/>
    <s v="F$387:F$441"/>
    <n v="387"/>
    <n v="441"/>
  </r>
  <r>
    <m/>
    <m/>
    <x v="52"/>
    <x v="3"/>
    <x v="1"/>
    <n v="100"/>
    <n v="1"/>
    <s v="Среднее по региону на 01.04.2024"/>
    <n v="100"/>
    <s v="Среднее по РФ на 01.04.2024"/>
    <m/>
    <s v="Среднее по ФО на 01.04.2024"/>
    <m/>
    <n v="1"/>
    <s v="F$387"/>
    <s v="F$387:F$441"/>
    <n v="387"/>
    <n v="441"/>
  </r>
  <r>
    <m/>
    <m/>
    <x v="53"/>
    <x v="3"/>
    <x v="1"/>
    <n v="100"/>
    <n v="1"/>
    <s v="Среднее по региону на 01.04.2024"/>
    <n v="100"/>
    <s v="Среднее по РФ на 01.04.2024"/>
    <m/>
    <s v="Среднее по ФО на 01.04.2024"/>
    <m/>
    <n v="1"/>
    <s v="F$387"/>
    <s v="F$387:F$441"/>
    <n v="387"/>
    <n v="441"/>
  </r>
  <r>
    <m/>
    <m/>
    <x v="54"/>
    <x v="3"/>
    <x v="1"/>
    <n v="100"/>
    <n v="1"/>
    <s v="Среднее по региону на 01.04.2024"/>
    <n v="100"/>
    <s v="Среднее по РФ на 01.04.2024"/>
    <m/>
    <s v="Среднее по ФО на 01.04.2024"/>
    <m/>
    <n v="1"/>
    <s v="F$387"/>
    <s v="F$387:F$441"/>
    <n v="387"/>
    <n v="441"/>
  </r>
  <r>
    <m/>
    <m/>
    <x v="0"/>
    <x v="4"/>
    <x v="0"/>
    <n v="12"/>
    <n v="15"/>
    <s v="Среднее по региону на 01.04.2023"/>
    <n v="24.88"/>
    <s v="Среднее по РФ на 01.04.2023"/>
    <m/>
    <s v="Среднее по ФО на 01.04.2023"/>
    <m/>
    <n v="15"/>
    <s v="F$442"/>
    <s v="F$442:F$496"/>
    <n v="442"/>
    <n v="496"/>
  </r>
  <r>
    <m/>
    <m/>
    <x v="1"/>
    <x v="4"/>
    <x v="0"/>
    <n v="40"/>
    <n v="1"/>
    <s v="Среднее по региону на 01.04.2023"/>
    <n v="24.88"/>
    <s v="Среднее по РФ на 01.04.2023"/>
    <m/>
    <s v="Среднее по ФО на 01.04.2023"/>
    <m/>
    <n v="1"/>
    <s v="F$442"/>
    <s v="F$442:F$496"/>
    <n v="442"/>
    <n v="496"/>
  </r>
  <r>
    <m/>
    <m/>
    <x v="2"/>
    <x v="4"/>
    <x v="0"/>
    <n v="13"/>
    <n v="14"/>
    <s v="Среднее по региону на 01.04.2023"/>
    <n v="24.88"/>
    <s v="Среднее по РФ на 01.04.2023"/>
    <m/>
    <s v="Среднее по ФО на 01.04.2023"/>
    <m/>
    <n v="14"/>
    <s v="F$442"/>
    <s v="F$442:F$496"/>
    <n v="442"/>
    <n v="496"/>
  </r>
  <r>
    <m/>
    <m/>
    <x v="3"/>
    <x v="4"/>
    <x v="0"/>
    <n v="18"/>
    <n v="9"/>
    <s v="Среднее по региону на 01.04.2023"/>
    <n v="24.88"/>
    <s v="Среднее по РФ на 01.04.2023"/>
    <m/>
    <s v="Среднее по ФО на 01.04.2023"/>
    <m/>
    <n v="9"/>
    <s v="F$442"/>
    <s v="F$442:F$496"/>
    <n v="442"/>
    <n v="496"/>
  </r>
  <r>
    <m/>
    <m/>
    <x v="4"/>
    <x v="4"/>
    <x v="0"/>
    <n v="15"/>
    <n v="12"/>
    <s v="Среднее по региону на 01.04.2023"/>
    <n v="24.88"/>
    <s v="Среднее по РФ на 01.04.2023"/>
    <m/>
    <s v="Среднее по ФО на 01.04.2023"/>
    <m/>
    <n v="12"/>
    <s v="F$442"/>
    <s v="F$442:F$496"/>
    <n v="442"/>
    <n v="496"/>
  </r>
  <r>
    <m/>
    <m/>
    <x v="5"/>
    <x v="4"/>
    <x v="0"/>
    <n v="12"/>
    <n v="15"/>
    <s v="Среднее по региону на 01.04.2023"/>
    <n v="24.88"/>
    <s v="Среднее по РФ на 01.04.2023"/>
    <m/>
    <s v="Среднее по ФО на 01.04.2023"/>
    <m/>
    <n v="15"/>
    <s v="F$442"/>
    <s v="F$442:F$496"/>
    <n v="442"/>
    <n v="496"/>
  </r>
  <r>
    <m/>
    <m/>
    <x v="6"/>
    <x v="4"/>
    <x v="0"/>
    <n v="14"/>
    <n v="13"/>
    <s v="Среднее по региону на 01.04.2023"/>
    <n v="24.88"/>
    <s v="Среднее по РФ на 01.04.2023"/>
    <m/>
    <s v="Среднее по ФО на 01.04.2023"/>
    <m/>
    <n v="13"/>
    <s v="F$442"/>
    <s v="F$442:F$496"/>
    <n v="442"/>
    <n v="496"/>
  </r>
  <r>
    <m/>
    <m/>
    <x v="7"/>
    <x v="4"/>
    <x v="0"/>
    <n v="8"/>
    <n v="19"/>
    <s v="Среднее по региону на 01.04.2023"/>
    <n v="24.88"/>
    <s v="Среднее по РФ на 01.04.2023"/>
    <m/>
    <s v="Среднее по ФО на 01.04.2023"/>
    <m/>
    <n v="19"/>
    <s v="F$442"/>
    <s v="F$442:F$496"/>
    <n v="442"/>
    <n v="496"/>
  </r>
  <r>
    <m/>
    <m/>
    <x v="8"/>
    <x v="4"/>
    <x v="0"/>
    <n v="27"/>
    <n v="3"/>
    <s v="Среднее по региону на 01.04.2023"/>
    <n v="24.88"/>
    <s v="Среднее по РФ на 01.04.2023"/>
    <m/>
    <s v="Среднее по ФО на 01.04.2023"/>
    <m/>
    <n v="3"/>
    <s v="F$442"/>
    <s v="F$442:F$496"/>
    <n v="442"/>
    <n v="496"/>
  </r>
  <r>
    <m/>
    <m/>
    <x v="9"/>
    <x v="4"/>
    <x v="0"/>
    <n v="27"/>
    <n v="3"/>
    <s v="Среднее по региону на 01.04.2023"/>
    <n v="24.88"/>
    <s v="Среднее по РФ на 01.04.2023"/>
    <m/>
    <s v="Среднее по ФО на 01.04.2023"/>
    <m/>
    <n v="3"/>
    <s v="F$442"/>
    <s v="F$442:F$496"/>
    <n v="442"/>
    <n v="496"/>
  </r>
  <r>
    <m/>
    <m/>
    <x v="10"/>
    <x v="4"/>
    <x v="0"/>
    <n v="25"/>
    <n v="4"/>
    <s v="Среднее по региону на 01.04.2023"/>
    <n v="24.88"/>
    <s v="Среднее по РФ на 01.04.2023"/>
    <m/>
    <s v="Среднее по ФО на 01.04.2023"/>
    <m/>
    <n v="4"/>
    <s v="F$442"/>
    <s v="F$442:F$496"/>
    <n v="442"/>
    <n v="496"/>
  </r>
  <r>
    <m/>
    <m/>
    <x v="11"/>
    <x v="4"/>
    <x v="0"/>
    <n v="17"/>
    <n v="10"/>
    <s v="Среднее по региону на 01.04.2023"/>
    <n v="24.88"/>
    <s v="Среднее по РФ на 01.04.2023"/>
    <m/>
    <s v="Среднее по ФО на 01.04.2023"/>
    <m/>
    <n v="10"/>
    <s v="F$442"/>
    <s v="F$442:F$496"/>
    <n v="442"/>
    <n v="496"/>
  </r>
  <r>
    <m/>
    <m/>
    <x v="12"/>
    <x v="4"/>
    <x v="0"/>
    <n v="14"/>
    <n v="13"/>
    <s v="Среднее по региону на 01.04.2023"/>
    <n v="24.88"/>
    <s v="Среднее по РФ на 01.04.2023"/>
    <m/>
    <s v="Среднее по ФО на 01.04.2023"/>
    <m/>
    <n v="13"/>
    <s v="F$442"/>
    <s v="F$442:F$496"/>
    <n v="442"/>
    <n v="496"/>
  </r>
  <r>
    <m/>
    <m/>
    <x v="13"/>
    <x v="4"/>
    <x v="0"/>
    <n v="16"/>
    <n v="11"/>
    <s v="Среднее по региону на 01.04.2023"/>
    <n v="24.88"/>
    <s v="Среднее по РФ на 01.04.2023"/>
    <m/>
    <s v="Среднее по ФО на 01.04.2023"/>
    <m/>
    <n v="11"/>
    <s v="F$442"/>
    <s v="F$442:F$496"/>
    <n v="442"/>
    <n v="496"/>
  </r>
  <r>
    <m/>
    <m/>
    <x v="14"/>
    <x v="4"/>
    <x v="0"/>
    <n v="24"/>
    <n v="5"/>
    <s v="Среднее по региону на 01.04.2023"/>
    <n v="24.88"/>
    <s v="Среднее по РФ на 01.04.2023"/>
    <m/>
    <s v="Среднее по ФО на 01.04.2023"/>
    <m/>
    <n v="5"/>
    <s v="F$442"/>
    <s v="F$442:F$496"/>
    <n v="442"/>
    <n v="496"/>
  </r>
  <r>
    <m/>
    <m/>
    <x v="15"/>
    <x v="4"/>
    <x v="0"/>
    <n v="24"/>
    <n v="5"/>
    <s v="Среднее по региону на 01.04.2023"/>
    <n v="24.88"/>
    <s v="Среднее по РФ на 01.04.2023"/>
    <m/>
    <s v="Среднее по ФО на 01.04.2023"/>
    <m/>
    <n v="5"/>
    <s v="F$442"/>
    <s v="F$442:F$496"/>
    <n v="442"/>
    <n v="496"/>
  </r>
  <r>
    <m/>
    <m/>
    <x v="16"/>
    <x v="4"/>
    <x v="0"/>
    <n v="14"/>
    <n v="13"/>
    <s v="Среднее по региону на 01.04.2023"/>
    <n v="24.88"/>
    <s v="Среднее по РФ на 01.04.2023"/>
    <m/>
    <s v="Среднее по ФО на 01.04.2023"/>
    <m/>
    <n v="13"/>
    <s v="F$442"/>
    <s v="F$442:F$496"/>
    <n v="442"/>
    <n v="496"/>
  </r>
  <r>
    <m/>
    <m/>
    <x v="17"/>
    <x v="4"/>
    <x v="0"/>
    <n v="40"/>
    <n v="1"/>
    <s v="Среднее по региону на 01.04.2023"/>
    <n v="24.88"/>
    <s v="Среднее по РФ на 01.04.2023"/>
    <m/>
    <s v="Среднее по ФО на 01.04.2023"/>
    <m/>
    <n v="1"/>
    <s v="F$442"/>
    <s v="F$442:F$496"/>
    <n v="442"/>
    <n v="496"/>
  </r>
  <r>
    <m/>
    <m/>
    <x v="18"/>
    <x v="4"/>
    <x v="0"/>
    <n v="32"/>
    <n v="2"/>
    <s v="Среднее по региону на 01.04.2023"/>
    <n v="24.88"/>
    <s v="Среднее по РФ на 01.04.2023"/>
    <m/>
    <s v="Среднее по ФО на 01.04.2023"/>
    <m/>
    <n v="2"/>
    <s v="F$442"/>
    <s v="F$442:F$496"/>
    <n v="442"/>
    <n v="496"/>
  </r>
  <r>
    <m/>
    <m/>
    <x v="19"/>
    <x v="4"/>
    <x v="0"/>
    <n v="20"/>
    <n v="7"/>
    <s v="Среднее по региону на 01.04.2023"/>
    <n v="24.88"/>
    <s v="Среднее по РФ на 01.04.2023"/>
    <m/>
    <s v="Среднее по ФО на 01.04.2023"/>
    <m/>
    <n v="7"/>
    <s v="F$442"/>
    <s v="F$442:F$496"/>
    <n v="442"/>
    <n v="496"/>
  </r>
  <r>
    <m/>
    <m/>
    <x v="20"/>
    <x v="4"/>
    <x v="0"/>
    <n v="8"/>
    <n v="19"/>
    <s v="Среднее по региону на 01.04.2023"/>
    <n v="24.88"/>
    <s v="Среднее по РФ на 01.04.2023"/>
    <m/>
    <s v="Среднее по ФО на 01.04.2023"/>
    <m/>
    <n v="19"/>
    <s v="F$442"/>
    <s v="F$442:F$496"/>
    <n v="442"/>
    <n v="496"/>
  </r>
  <r>
    <m/>
    <m/>
    <x v="21"/>
    <x v="4"/>
    <x v="0"/>
    <n v="17"/>
    <n v="10"/>
    <s v="Среднее по региону на 01.04.2023"/>
    <n v="24.88"/>
    <s v="Среднее по РФ на 01.04.2023"/>
    <m/>
    <s v="Среднее по ФО на 01.04.2023"/>
    <m/>
    <n v="10"/>
    <s v="F$442"/>
    <s v="F$442:F$496"/>
    <n v="442"/>
    <n v="496"/>
  </r>
  <r>
    <m/>
    <m/>
    <x v="22"/>
    <x v="4"/>
    <x v="0"/>
    <n v="8"/>
    <n v="19"/>
    <s v="Среднее по региону на 01.04.2023"/>
    <n v="24.88"/>
    <s v="Среднее по РФ на 01.04.2023"/>
    <m/>
    <s v="Среднее по ФО на 01.04.2023"/>
    <m/>
    <n v="19"/>
    <s v="F$442"/>
    <s v="F$442:F$496"/>
    <n v="442"/>
    <n v="496"/>
  </r>
  <r>
    <m/>
    <m/>
    <x v="23"/>
    <x v="4"/>
    <x v="0"/>
    <n v="19"/>
    <n v="8"/>
    <s v="Среднее по региону на 01.04.2023"/>
    <n v="24.88"/>
    <s v="Среднее по РФ на 01.04.2023"/>
    <m/>
    <s v="Среднее по ФО на 01.04.2023"/>
    <m/>
    <n v="8"/>
    <s v="F$442"/>
    <s v="F$442:F$496"/>
    <n v="442"/>
    <n v="496"/>
  </r>
  <r>
    <m/>
    <m/>
    <x v="24"/>
    <x v="4"/>
    <x v="0"/>
    <n v="12"/>
    <n v="15"/>
    <s v="Среднее по региону на 01.04.2023"/>
    <n v="24.88"/>
    <s v="Среднее по РФ на 01.04.2023"/>
    <m/>
    <s v="Среднее по ФО на 01.04.2023"/>
    <m/>
    <n v="15"/>
    <s v="F$442"/>
    <s v="F$442:F$496"/>
    <n v="442"/>
    <n v="496"/>
  </r>
  <r>
    <m/>
    <m/>
    <x v="25"/>
    <x v="4"/>
    <x v="0"/>
    <n v="17"/>
    <n v="10"/>
    <s v="Среднее по региону на 01.04.2023"/>
    <n v="24.88"/>
    <s v="Среднее по РФ на 01.04.2023"/>
    <m/>
    <s v="Среднее по ФО на 01.04.2023"/>
    <m/>
    <n v="10"/>
    <s v="F$442"/>
    <s v="F$442:F$496"/>
    <n v="442"/>
    <n v="496"/>
  </r>
  <r>
    <m/>
    <m/>
    <x v="26"/>
    <x v="4"/>
    <x v="0"/>
    <n v="12"/>
    <n v="15"/>
    <s v="Среднее по региону на 01.04.2023"/>
    <n v="24.88"/>
    <s v="Среднее по РФ на 01.04.2023"/>
    <m/>
    <s v="Среднее по ФО на 01.04.2023"/>
    <m/>
    <n v="15"/>
    <s v="F$442"/>
    <s v="F$442:F$496"/>
    <n v="442"/>
    <n v="496"/>
  </r>
  <r>
    <m/>
    <m/>
    <x v="27"/>
    <x v="4"/>
    <x v="0"/>
    <n v="9"/>
    <n v="18"/>
    <s v="Среднее по региону на 01.04.2023"/>
    <n v="24.88"/>
    <s v="Среднее по РФ на 01.04.2023"/>
    <m/>
    <s v="Среднее по ФО на 01.04.2023"/>
    <m/>
    <n v="18"/>
    <s v="F$442"/>
    <s v="F$442:F$496"/>
    <n v="442"/>
    <n v="496"/>
  </r>
  <r>
    <m/>
    <m/>
    <x v="28"/>
    <x v="4"/>
    <x v="0"/>
    <n v="15"/>
    <n v="12"/>
    <s v="Среднее по региону на 01.04.2023"/>
    <n v="24.88"/>
    <s v="Среднее по РФ на 01.04.2023"/>
    <m/>
    <s v="Среднее по ФО на 01.04.2023"/>
    <m/>
    <n v="12"/>
    <s v="F$442"/>
    <s v="F$442:F$496"/>
    <n v="442"/>
    <n v="496"/>
  </r>
  <r>
    <m/>
    <m/>
    <x v="29"/>
    <x v="4"/>
    <x v="0"/>
    <n v="13"/>
    <n v="14"/>
    <s v="Среднее по региону на 01.04.2023"/>
    <n v="24.88"/>
    <s v="Среднее по РФ на 01.04.2023"/>
    <m/>
    <s v="Среднее по ФО на 01.04.2023"/>
    <m/>
    <n v="14"/>
    <s v="F$442"/>
    <s v="F$442:F$496"/>
    <n v="442"/>
    <n v="496"/>
  </r>
  <r>
    <m/>
    <m/>
    <x v="30"/>
    <x v="4"/>
    <x v="0"/>
    <n v="9"/>
    <n v="18"/>
    <s v="Среднее по региону на 01.04.2023"/>
    <n v="24.88"/>
    <s v="Среднее по РФ на 01.04.2023"/>
    <m/>
    <s v="Среднее по ФО на 01.04.2023"/>
    <m/>
    <n v="18"/>
    <s v="F$442"/>
    <s v="F$442:F$496"/>
    <n v="442"/>
    <n v="496"/>
  </r>
  <r>
    <m/>
    <m/>
    <x v="31"/>
    <x v="4"/>
    <x v="0"/>
    <n v="11"/>
    <n v="16"/>
    <s v="Среднее по региону на 01.04.2023"/>
    <n v="24.88"/>
    <s v="Среднее по РФ на 01.04.2023"/>
    <m/>
    <s v="Среднее по ФО на 01.04.2023"/>
    <m/>
    <n v="16"/>
    <s v="F$442"/>
    <s v="F$442:F$496"/>
    <n v="442"/>
    <n v="496"/>
  </r>
  <r>
    <m/>
    <m/>
    <x v="32"/>
    <x v="4"/>
    <x v="0"/>
    <n v="14"/>
    <n v="13"/>
    <s v="Среднее по региону на 01.04.2023"/>
    <n v="24.88"/>
    <s v="Среднее по РФ на 01.04.2023"/>
    <m/>
    <s v="Среднее по ФО на 01.04.2023"/>
    <m/>
    <n v="13"/>
    <s v="F$442"/>
    <s v="F$442:F$496"/>
    <n v="442"/>
    <n v="496"/>
  </r>
  <r>
    <m/>
    <m/>
    <x v="33"/>
    <x v="4"/>
    <x v="0"/>
    <n v="19"/>
    <n v="8"/>
    <s v="Среднее по региону на 01.04.2023"/>
    <n v="24.88"/>
    <s v="Среднее по РФ на 01.04.2023"/>
    <m/>
    <s v="Среднее по ФО на 01.04.2023"/>
    <m/>
    <n v="8"/>
    <s v="F$442"/>
    <s v="F$442:F$496"/>
    <n v="442"/>
    <n v="496"/>
  </r>
  <r>
    <m/>
    <m/>
    <x v="34"/>
    <x v="4"/>
    <x v="0"/>
    <n v="9"/>
    <n v="18"/>
    <s v="Среднее по региону на 01.04.2023"/>
    <n v="24.88"/>
    <s v="Среднее по РФ на 01.04.2023"/>
    <m/>
    <s v="Среднее по ФО на 01.04.2023"/>
    <m/>
    <n v="18"/>
    <s v="F$442"/>
    <s v="F$442:F$496"/>
    <n v="442"/>
    <n v="496"/>
  </r>
  <r>
    <m/>
    <m/>
    <x v="35"/>
    <x v="4"/>
    <x v="0"/>
    <n v="18"/>
    <n v="9"/>
    <s v="Среднее по региону на 01.04.2023"/>
    <n v="24.88"/>
    <s v="Среднее по РФ на 01.04.2023"/>
    <m/>
    <s v="Среднее по ФО на 01.04.2023"/>
    <m/>
    <n v="9"/>
    <s v="F$442"/>
    <s v="F$442:F$496"/>
    <n v="442"/>
    <n v="496"/>
  </r>
  <r>
    <m/>
    <m/>
    <x v="36"/>
    <x v="4"/>
    <x v="0"/>
    <n v="22"/>
    <n v="6"/>
    <s v="Среднее по региону на 01.04.2023"/>
    <n v="24.88"/>
    <s v="Среднее по РФ на 01.04.2023"/>
    <m/>
    <s v="Среднее по ФО на 01.04.2023"/>
    <m/>
    <n v="6"/>
    <s v="F$442"/>
    <s v="F$442:F$496"/>
    <n v="442"/>
    <n v="496"/>
  </r>
  <r>
    <m/>
    <m/>
    <x v="37"/>
    <x v="4"/>
    <x v="0"/>
    <n v="11"/>
    <n v="16"/>
    <s v="Среднее по региону на 01.04.2023"/>
    <n v="24.88"/>
    <s v="Среднее по РФ на 01.04.2023"/>
    <m/>
    <s v="Среднее по ФО на 01.04.2023"/>
    <m/>
    <n v="16"/>
    <s v="F$442"/>
    <s v="F$442:F$496"/>
    <n v="442"/>
    <n v="496"/>
  </r>
  <r>
    <m/>
    <m/>
    <x v="38"/>
    <x v="4"/>
    <x v="0"/>
    <n v="13"/>
    <n v="14"/>
    <s v="Среднее по региону на 01.04.2023"/>
    <n v="24.88"/>
    <s v="Среднее по РФ на 01.04.2023"/>
    <m/>
    <s v="Среднее по ФО на 01.04.2023"/>
    <m/>
    <n v="14"/>
    <s v="F$442"/>
    <s v="F$442:F$496"/>
    <n v="442"/>
    <n v="496"/>
  </r>
  <r>
    <m/>
    <m/>
    <x v="39"/>
    <x v="4"/>
    <x v="0"/>
    <n v="10"/>
    <n v="17"/>
    <s v="Среднее по региону на 01.04.2023"/>
    <n v="24.88"/>
    <s v="Среднее по РФ на 01.04.2023"/>
    <m/>
    <s v="Среднее по ФО на 01.04.2023"/>
    <m/>
    <n v="17"/>
    <s v="F$442"/>
    <s v="F$442:F$496"/>
    <n v="442"/>
    <n v="496"/>
  </r>
  <r>
    <m/>
    <m/>
    <x v="40"/>
    <x v="4"/>
    <x v="0"/>
    <n v="13"/>
    <n v="14"/>
    <s v="Среднее по региону на 01.04.2023"/>
    <n v="24.88"/>
    <s v="Среднее по РФ на 01.04.2023"/>
    <m/>
    <s v="Среднее по ФО на 01.04.2023"/>
    <m/>
    <n v="14"/>
    <s v="F$442"/>
    <s v="F$442:F$496"/>
    <n v="442"/>
    <n v="496"/>
  </r>
  <r>
    <m/>
    <m/>
    <x v="41"/>
    <x v="4"/>
    <x v="0"/>
    <n v="12"/>
    <n v="15"/>
    <s v="Среднее по региону на 01.04.2023"/>
    <n v="24.88"/>
    <s v="Среднее по РФ на 01.04.2023"/>
    <m/>
    <s v="Среднее по ФО на 01.04.2023"/>
    <m/>
    <n v="15"/>
    <s v="F$442"/>
    <s v="F$442:F$496"/>
    <n v="442"/>
    <n v="496"/>
  </r>
  <r>
    <m/>
    <m/>
    <x v="42"/>
    <x v="4"/>
    <x v="0"/>
    <n v="11"/>
    <n v="16"/>
    <s v="Среднее по региону на 01.04.2023"/>
    <n v="24.88"/>
    <s v="Среднее по РФ на 01.04.2023"/>
    <m/>
    <s v="Среднее по ФО на 01.04.2023"/>
    <m/>
    <n v="16"/>
    <s v="F$442"/>
    <s v="F$442:F$496"/>
    <n v="442"/>
    <n v="496"/>
  </r>
  <r>
    <m/>
    <m/>
    <x v="43"/>
    <x v="4"/>
    <x v="0"/>
    <n v="8"/>
    <n v="19"/>
    <s v="Среднее по региону на 01.04.2023"/>
    <n v="24.88"/>
    <s v="Среднее по РФ на 01.04.2023"/>
    <m/>
    <s v="Среднее по ФО на 01.04.2023"/>
    <m/>
    <n v="19"/>
    <s v="F$442"/>
    <s v="F$442:F$496"/>
    <n v="442"/>
    <n v="496"/>
  </r>
  <r>
    <m/>
    <m/>
    <x v="44"/>
    <x v="4"/>
    <x v="0"/>
    <n v="12"/>
    <n v="15"/>
    <s v="Среднее по региону на 01.04.2023"/>
    <n v="24.88"/>
    <s v="Среднее по РФ на 01.04.2023"/>
    <m/>
    <s v="Среднее по ФО на 01.04.2023"/>
    <m/>
    <n v="15"/>
    <s v="F$442"/>
    <s v="F$442:F$496"/>
    <n v="442"/>
    <n v="496"/>
  </r>
  <r>
    <m/>
    <m/>
    <x v="45"/>
    <x v="4"/>
    <x v="0"/>
    <n v="15"/>
    <n v="12"/>
    <s v="Среднее по региону на 01.04.2023"/>
    <n v="24.88"/>
    <s v="Среднее по РФ на 01.04.2023"/>
    <m/>
    <s v="Среднее по ФО на 01.04.2023"/>
    <m/>
    <n v="12"/>
    <s v="F$442"/>
    <s v="F$442:F$496"/>
    <n v="442"/>
    <n v="496"/>
  </r>
  <r>
    <m/>
    <m/>
    <x v="46"/>
    <x v="4"/>
    <x v="0"/>
    <n v="16"/>
    <n v="11"/>
    <s v="Среднее по региону на 01.04.2023"/>
    <n v="24.88"/>
    <s v="Среднее по РФ на 01.04.2023"/>
    <m/>
    <s v="Среднее по ФО на 01.04.2023"/>
    <m/>
    <n v="11"/>
    <s v="F$442"/>
    <s v="F$442:F$496"/>
    <n v="442"/>
    <n v="496"/>
  </r>
  <r>
    <m/>
    <m/>
    <x v="47"/>
    <x v="4"/>
    <x v="0"/>
    <n v="8"/>
    <n v="19"/>
    <s v="Среднее по региону на 01.04.2023"/>
    <n v="24.88"/>
    <s v="Среднее по РФ на 01.04.2023"/>
    <m/>
    <s v="Среднее по ФО на 01.04.2023"/>
    <m/>
    <n v="19"/>
    <s v="F$442"/>
    <s v="F$442:F$496"/>
    <n v="442"/>
    <n v="496"/>
  </r>
  <r>
    <m/>
    <m/>
    <x v="48"/>
    <x v="4"/>
    <x v="0"/>
    <n v="12"/>
    <n v="15"/>
    <s v="Среднее по региону на 01.04.2023"/>
    <n v="24.88"/>
    <s v="Среднее по РФ на 01.04.2023"/>
    <m/>
    <s v="Среднее по ФО на 01.04.2023"/>
    <m/>
    <n v="15"/>
    <s v="F$442"/>
    <s v="F$442:F$496"/>
    <n v="442"/>
    <n v="496"/>
  </r>
  <r>
    <m/>
    <m/>
    <x v="49"/>
    <x v="4"/>
    <x v="0"/>
    <n v="13"/>
    <n v="14"/>
    <s v="Среднее по региону на 01.04.2023"/>
    <n v="24.88"/>
    <s v="Среднее по РФ на 01.04.2023"/>
    <m/>
    <s v="Среднее по ФО на 01.04.2023"/>
    <m/>
    <n v="14"/>
    <s v="F$442"/>
    <s v="F$442:F$496"/>
    <n v="442"/>
    <n v="496"/>
  </r>
  <r>
    <m/>
    <m/>
    <x v="50"/>
    <x v="4"/>
    <x v="0"/>
    <n v="12"/>
    <n v="15"/>
    <s v="Среднее по региону на 01.04.2023"/>
    <n v="24.88"/>
    <s v="Среднее по РФ на 01.04.2023"/>
    <m/>
    <s v="Среднее по ФО на 01.04.2023"/>
    <m/>
    <n v="15"/>
    <s v="F$442"/>
    <s v="F$442:F$496"/>
    <n v="442"/>
    <n v="496"/>
  </r>
  <r>
    <m/>
    <m/>
    <x v="51"/>
    <x v="4"/>
    <x v="0"/>
    <n v="13"/>
    <n v="14"/>
    <s v="Среднее по региону на 01.04.2023"/>
    <n v="24.88"/>
    <s v="Среднее по РФ на 01.04.2023"/>
    <m/>
    <s v="Среднее по ФО на 01.04.2023"/>
    <m/>
    <n v="14"/>
    <s v="F$442"/>
    <s v="F$442:F$496"/>
    <n v="442"/>
    <n v="496"/>
  </r>
  <r>
    <m/>
    <m/>
    <x v="52"/>
    <x v="4"/>
    <x v="0"/>
    <n v="17"/>
    <n v="10"/>
    <s v="Среднее по региону на 01.04.2023"/>
    <n v="24.88"/>
    <s v="Среднее по РФ на 01.04.2023"/>
    <m/>
    <s v="Среднее по ФО на 01.04.2023"/>
    <m/>
    <n v="10"/>
    <s v="F$442"/>
    <s v="F$442:F$496"/>
    <n v="442"/>
    <n v="496"/>
  </r>
  <r>
    <m/>
    <m/>
    <x v="53"/>
    <x v="4"/>
    <x v="0"/>
    <n v="10"/>
    <n v="17"/>
    <s v="Среднее по региону на 01.04.2023"/>
    <n v="24.88"/>
    <s v="Среднее по РФ на 01.04.2023"/>
    <m/>
    <s v="Среднее по ФО на 01.04.2023"/>
    <m/>
    <n v="17"/>
    <s v="F$442"/>
    <s v="F$442:F$496"/>
    <n v="442"/>
    <n v="496"/>
  </r>
  <r>
    <m/>
    <m/>
    <x v="54"/>
    <x v="4"/>
    <x v="0"/>
    <n v="16"/>
    <n v="11"/>
    <s v="Среднее по региону на 01.04.2023"/>
    <n v="24.88"/>
    <s v="Среднее по РФ на 01.04.2023"/>
    <m/>
    <s v="Среднее по ФО на 01.04.2023"/>
    <m/>
    <n v="11"/>
    <s v="F$442"/>
    <s v="F$442:F$496"/>
    <n v="442"/>
    <n v="496"/>
  </r>
  <r>
    <m/>
    <m/>
    <x v="0"/>
    <x v="4"/>
    <x v="1"/>
    <n v="13"/>
    <n v="17"/>
    <s v="Среднее по региону на 01.04.2024"/>
    <n v="27.42"/>
    <s v="Среднее по РФ на 01.04.2024"/>
    <m/>
    <s v="Среднее по ФО на 01.04.2024"/>
    <m/>
    <n v="17"/>
    <s v="F$497"/>
    <s v="F$497:F$551"/>
    <n v="497"/>
    <n v="551"/>
  </r>
  <r>
    <m/>
    <m/>
    <x v="1"/>
    <x v="4"/>
    <x v="1"/>
    <n v="42"/>
    <n v="2"/>
    <s v="Среднее по региону на 01.04.2024"/>
    <n v="27.42"/>
    <s v="Среднее по РФ на 01.04.2024"/>
    <m/>
    <s v="Среднее по ФО на 01.04.2024"/>
    <m/>
    <n v="2"/>
    <s v="F$497"/>
    <s v="F$497:F$551"/>
    <n v="497"/>
    <n v="551"/>
  </r>
  <r>
    <m/>
    <m/>
    <x v="2"/>
    <x v="4"/>
    <x v="1"/>
    <n v="16"/>
    <n v="14"/>
    <s v="Среднее по региону на 01.04.2024"/>
    <n v="27.42"/>
    <s v="Среднее по РФ на 01.04.2024"/>
    <m/>
    <s v="Среднее по ФО на 01.04.2024"/>
    <m/>
    <n v="14"/>
    <s v="F$497"/>
    <s v="F$497:F$551"/>
    <n v="497"/>
    <n v="551"/>
  </r>
  <r>
    <m/>
    <m/>
    <x v="3"/>
    <x v="4"/>
    <x v="1"/>
    <n v="18"/>
    <n v="12"/>
    <s v="Среднее по региону на 01.04.2024"/>
    <n v="27.42"/>
    <s v="Среднее по РФ на 01.04.2024"/>
    <m/>
    <s v="Среднее по ФО на 01.04.2024"/>
    <m/>
    <n v="12"/>
    <s v="F$497"/>
    <s v="F$497:F$551"/>
    <n v="497"/>
    <n v="551"/>
  </r>
  <r>
    <m/>
    <m/>
    <x v="4"/>
    <x v="4"/>
    <x v="1"/>
    <n v="16"/>
    <n v="14"/>
    <s v="Среднее по региону на 01.04.2024"/>
    <n v="27.42"/>
    <s v="Среднее по РФ на 01.04.2024"/>
    <m/>
    <s v="Среднее по ФО на 01.04.2024"/>
    <m/>
    <n v="14"/>
    <s v="F$497"/>
    <s v="F$497:F$551"/>
    <n v="497"/>
    <n v="551"/>
  </r>
  <r>
    <m/>
    <m/>
    <x v="5"/>
    <x v="4"/>
    <x v="1"/>
    <n v="12"/>
    <n v="18"/>
    <s v="Среднее по региону на 01.04.2024"/>
    <n v="27.42"/>
    <s v="Среднее по РФ на 01.04.2024"/>
    <m/>
    <s v="Среднее по ФО на 01.04.2024"/>
    <m/>
    <n v="18"/>
    <s v="F$497"/>
    <s v="F$497:F$551"/>
    <n v="497"/>
    <n v="551"/>
  </r>
  <r>
    <m/>
    <m/>
    <x v="6"/>
    <x v="4"/>
    <x v="1"/>
    <n v="15"/>
    <n v="15"/>
    <s v="Среднее по региону на 01.04.2024"/>
    <n v="27.42"/>
    <s v="Среднее по РФ на 01.04.2024"/>
    <m/>
    <s v="Среднее по ФО на 01.04.2024"/>
    <m/>
    <n v="15"/>
    <s v="F$497"/>
    <s v="F$497:F$551"/>
    <n v="497"/>
    <n v="551"/>
  </r>
  <r>
    <m/>
    <m/>
    <x v="7"/>
    <x v="4"/>
    <x v="1"/>
    <n v="8"/>
    <n v="22"/>
    <s v="Среднее по региону на 01.04.2024"/>
    <n v="27.42"/>
    <s v="Среднее по РФ на 01.04.2024"/>
    <m/>
    <s v="Среднее по ФО на 01.04.2024"/>
    <m/>
    <n v="22"/>
    <s v="F$497"/>
    <s v="F$497:F$551"/>
    <n v="497"/>
    <n v="551"/>
  </r>
  <r>
    <m/>
    <m/>
    <x v="8"/>
    <x v="4"/>
    <x v="1"/>
    <n v="29"/>
    <n v="5"/>
    <s v="Среднее по региону на 01.04.2024"/>
    <n v="27.42"/>
    <s v="Среднее по РФ на 01.04.2024"/>
    <m/>
    <s v="Среднее по ФО на 01.04.2024"/>
    <m/>
    <n v="5"/>
    <s v="F$497"/>
    <s v="F$497:F$551"/>
    <n v="497"/>
    <n v="551"/>
  </r>
  <r>
    <m/>
    <m/>
    <x v="9"/>
    <x v="4"/>
    <x v="1"/>
    <n v="31"/>
    <n v="4"/>
    <s v="Среднее по региону на 01.04.2024"/>
    <n v="27.42"/>
    <s v="Среднее по РФ на 01.04.2024"/>
    <m/>
    <s v="Среднее по ФО на 01.04.2024"/>
    <m/>
    <n v="4"/>
    <s v="F$497"/>
    <s v="F$497:F$551"/>
    <n v="497"/>
    <n v="551"/>
  </r>
  <r>
    <m/>
    <m/>
    <x v="10"/>
    <x v="4"/>
    <x v="1"/>
    <n v="26"/>
    <n v="6"/>
    <s v="Среднее по региону на 01.04.2024"/>
    <n v="27.42"/>
    <s v="Среднее по РФ на 01.04.2024"/>
    <m/>
    <s v="Среднее по ФО на 01.04.2024"/>
    <m/>
    <n v="6"/>
    <s v="F$497"/>
    <s v="F$497:F$551"/>
    <n v="497"/>
    <n v="551"/>
  </r>
  <r>
    <m/>
    <m/>
    <x v="11"/>
    <x v="4"/>
    <x v="1"/>
    <n v="17"/>
    <n v="13"/>
    <s v="Среднее по региону на 01.04.2024"/>
    <n v="27.42"/>
    <s v="Среднее по РФ на 01.04.2024"/>
    <m/>
    <s v="Среднее по ФО на 01.04.2024"/>
    <m/>
    <n v="13"/>
    <s v="F$497"/>
    <s v="F$497:F$551"/>
    <n v="497"/>
    <n v="551"/>
  </r>
  <r>
    <m/>
    <m/>
    <x v="12"/>
    <x v="4"/>
    <x v="1"/>
    <n v="15"/>
    <n v="15"/>
    <s v="Среднее по региону на 01.04.2024"/>
    <n v="27.42"/>
    <s v="Среднее по РФ на 01.04.2024"/>
    <m/>
    <s v="Среднее по ФО на 01.04.2024"/>
    <m/>
    <n v="15"/>
    <s v="F$497"/>
    <s v="F$497:F$551"/>
    <n v="497"/>
    <n v="551"/>
  </r>
  <r>
    <m/>
    <m/>
    <x v="13"/>
    <x v="4"/>
    <x v="1"/>
    <n v="18"/>
    <n v="12"/>
    <s v="Среднее по региону на 01.04.2024"/>
    <n v="27.42"/>
    <s v="Среднее по РФ на 01.04.2024"/>
    <m/>
    <s v="Среднее по ФО на 01.04.2024"/>
    <m/>
    <n v="12"/>
    <s v="F$497"/>
    <s v="F$497:F$551"/>
    <n v="497"/>
    <n v="551"/>
  </r>
  <r>
    <m/>
    <m/>
    <x v="14"/>
    <x v="4"/>
    <x v="1"/>
    <n v="25"/>
    <n v="7"/>
    <s v="Среднее по региону на 01.04.2024"/>
    <n v="27.42"/>
    <s v="Среднее по РФ на 01.04.2024"/>
    <m/>
    <s v="Среднее по ФО на 01.04.2024"/>
    <m/>
    <n v="7"/>
    <s v="F$497"/>
    <s v="F$497:F$551"/>
    <n v="497"/>
    <n v="551"/>
  </r>
  <r>
    <m/>
    <m/>
    <x v="15"/>
    <x v="4"/>
    <x v="1"/>
    <n v="25"/>
    <n v="7"/>
    <s v="Среднее по региону на 01.04.2024"/>
    <n v="27.42"/>
    <s v="Среднее по РФ на 01.04.2024"/>
    <m/>
    <s v="Среднее по ФО на 01.04.2024"/>
    <m/>
    <n v="7"/>
    <s v="F$497"/>
    <s v="F$497:F$551"/>
    <n v="497"/>
    <n v="551"/>
  </r>
  <r>
    <m/>
    <m/>
    <x v="16"/>
    <x v="4"/>
    <x v="1"/>
    <n v="16"/>
    <n v="14"/>
    <s v="Среднее по региону на 01.04.2024"/>
    <n v="27.42"/>
    <s v="Среднее по РФ на 01.04.2024"/>
    <m/>
    <s v="Среднее по ФО на 01.04.2024"/>
    <m/>
    <n v="14"/>
    <s v="F$497"/>
    <s v="F$497:F$551"/>
    <n v="497"/>
    <n v="551"/>
  </r>
  <r>
    <m/>
    <m/>
    <x v="17"/>
    <x v="4"/>
    <x v="1"/>
    <n v="45"/>
    <n v="1"/>
    <s v="Среднее по региону на 01.04.2024"/>
    <n v="27.42"/>
    <s v="Среднее по РФ на 01.04.2024"/>
    <m/>
    <s v="Среднее по ФО на 01.04.2024"/>
    <m/>
    <n v="1"/>
    <s v="F$497"/>
    <s v="F$497:F$551"/>
    <n v="497"/>
    <n v="551"/>
  </r>
  <r>
    <m/>
    <m/>
    <x v="18"/>
    <x v="4"/>
    <x v="1"/>
    <n v="36"/>
    <n v="3"/>
    <s v="Среднее по региону на 01.04.2024"/>
    <n v="27.42"/>
    <s v="Среднее по РФ на 01.04.2024"/>
    <m/>
    <s v="Среднее по ФО на 01.04.2024"/>
    <m/>
    <n v="3"/>
    <s v="F$497"/>
    <s v="F$497:F$551"/>
    <n v="497"/>
    <n v="551"/>
  </r>
  <r>
    <m/>
    <m/>
    <x v="19"/>
    <x v="4"/>
    <x v="1"/>
    <n v="21"/>
    <n v="9"/>
    <s v="Среднее по региону на 01.04.2024"/>
    <n v="27.42"/>
    <s v="Среднее по РФ на 01.04.2024"/>
    <m/>
    <s v="Среднее по ФО на 01.04.2024"/>
    <m/>
    <n v="9"/>
    <s v="F$497"/>
    <s v="F$497:F$551"/>
    <n v="497"/>
    <n v="551"/>
  </r>
  <r>
    <m/>
    <m/>
    <x v="20"/>
    <x v="4"/>
    <x v="1"/>
    <n v="9"/>
    <n v="21"/>
    <s v="Среднее по региону на 01.04.2024"/>
    <n v="27.42"/>
    <s v="Среднее по РФ на 01.04.2024"/>
    <m/>
    <s v="Среднее по ФО на 01.04.2024"/>
    <m/>
    <n v="21"/>
    <s v="F$497"/>
    <s v="F$497:F$551"/>
    <n v="497"/>
    <n v="551"/>
  </r>
  <r>
    <m/>
    <m/>
    <x v="21"/>
    <x v="4"/>
    <x v="1"/>
    <n v="17"/>
    <n v="13"/>
    <s v="Среднее по региону на 01.04.2024"/>
    <n v="27.42"/>
    <s v="Среднее по РФ на 01.04.2024"/>
    <m/>
    <s v="Среднее по ФО на 01.04.2024"/>
    <m/>
    <n v="13"/>
    <s v="F$497"/>
    <s v="F$497:F$551"/>
    <n v="497"/>
    <n v="551"/>
  </r>
  <r>
    <m/>
    <m/>
    <x v="22"/>
    <x v="4"/>
    <x v="1"/>
    <n v="8"/>
    <n v="22"/>
    <s v="Среднее по региону на 01.04.2024"/>
    <n v="27.42"/>
    <s v="Среднее по РФ на 01.04.2024"/>
    <m/>
    <s v="Среднее по ФО на 01.04.2024"/>
    <m/>
    <n v="22"/>
    <s v="F$497"/>
    <s v="F$497:F$551"/>
    <n v="497"/>
    <n v="551"/>
  </r>
  <r>
    <m/>
    <m/>
    <x v="23"/>
    <x v="4"/>
    <x v="1"/>
    <n v="20"/>
    <n v="10"/>
    <s v="Среднее по региону на 01.04.2024"/>
    <n v="27.42"/>
    <s v="Среднее по РФ на 01.04.2024"/>
    <m/>
    <s v="Среднее по ФО на 01.04.2024"/>
    <m/>
    <n v="10"/>
    <s v="F$497"/>
    <s v="F$497:F$551"/>
    <n v="497"/>
    <n v="551"/>
  </r>
  <r>
    <m/>
    <m/>
    <x v="24"/>
    <x v="4"/>
    <x v="1"/>
    <n v="14"/>
    <n v="16"/>
    <s v="Среднее по региону на 01.04.2024"/>
    <n v="27.42"/>
    <s v="Среднее по РФ на 01.04.2024"/>
    <m/>
    <s v="Среднее по ФО на 01.04.2024"/>
    <m/>
    <n v="16"/>
    <s v="F$497"/>
    <s v="F$497:F$551"/>
    <n v="497"/>
    <n v="551"/>
  </r>
  <r>
    <m/>
    <m/>
    <x v="25"/>
    <x v="4"/>
    <x v="1"/>
    <n v="19"/>
    <n v="11"/>
    <s v="Среднее по региону на 01.04.2024"/>
    <n v="27.42"/>
    <s v="Среднее по РФ на 01.04.2024"/>
    <m/>
    <s v="Среднее по ФО на 01.04.2024"/>
    <m/>
    <n v="11"/>
    <s v="F$497"/>
    <s v="F$497:F$551"/>
    <n v="497"/>
    <n v="551"/>
  </r>
  <r>
    <m/>
    <m/>
    <x v="26"/>
    <x v="4"/>
    <x v="1"/>
    <n v="13"/>
    <n v="17"/>
    <s v="Среднее по региону на 01.04.2024"/>
    <n v="27.42"/>
    <s v="Среднее по РФ на 01.04.2024"/>
    <m/>
    <s v="Среднее по ФО на 01.04.2024"/>
    <m/>
    <n v="17"/>
    <s v="F$497"/>
    <s v="F$497:F$551"/>
    <n v="497"/>
    <n v="551"/>
  </r>
  <r>
    <m/>
    <m/>
    <x v="27"/>
    <x v="4"/>
    <x v="1"/>
    <n v="11"/>
    <n v="19"/>
    <s v="Среднее по региону на 01.04.2024"/>
    <n v="27.42"/>
    <s v="Среднее по РФ на 01.04.2024"/>
    <m/>
    <s v="Среднее по ФО на 01.04.2024"/>
    <m/>
    <n v="19"/>
    <s v="F$497"/>
    <s v="F$497:F$551"/>
    <n v="497"/>
    <n v="551"/>
  </r>
  <r>
    <m/>
    <m/>
    <x v="28"/>
    <x v="4"/>
    <x v="1"/>
    <n v="17"/>
    <n v="13"/>
    <s v="Среднее по региону на 01.04.2024"/>
    <n v="27.42"/>
    <s v="Среднее по РФ на 01.04.2024"/>
    <m/>
    <s v="Среднее по ФО на 01.04.2024"/>
    <m/>
    <n v="13"/>
    <s v="F$497"/>
    <s v="F$497:F$551"/>
    <n v="497"/>
    <n v="551"/>
  </r>
  <r>
    <m/>
    <m/>
    <x v="29"/>
    <x v="4"/>
    <x v="1"/>
    <n v="14"/>
    <n v="16"/>
    <s v="Среднее по региону на 01.04.2024"/>
    <n v="27.42"/>
    <s v="Среднее по РФ на 01.04.2024"/>
    <m/>
    <s v="Среднее по ФО на 01.04.2024"/>
    <m/>
    <n v="16"/>
    <s v="F$497"/>
    <s v="F$497:F$551"/>
    <n v="497"/>
    <n v="551"/>
  </r>
  <r>
    <m/>
    <m/>
    <x v="30"/>
    <x v="4"/>
    <x v="1"/>
    <n v="10"/>
    <n v="20"/>
    <s v="Среднее по региону на 01.04.2024"/>
    <n v="27.42"/>
    <s v="Среднее по РФ на 01.04.2024"/>
    <m/>
    <s v="Среднее по ФО на 01.04.2024"/>
    <m/>
    <n v="20"/>
    <s v="F$497"/>
    <s v="F$497:F$551"/>
    <n v="497"/>
    <n v="551"/>
  </r>
  <r>
    <m/>
    <m/>
    <x v="31"/>
    <x v="4"/>
    <x v="1"/>
    <n v="11"/>
    <n v="19"/>
    <s v="Среднее по региону на 01.04.2024"/>
    <n v="27.42"/>
    <s v="Среднее по РФ на 01.04.2024"/>
    <m/>
    <s v="Среднее по ФО на 01.04.2024"/>
    <m/>
    <n v="19"/>
    <s v="F$497"/>
    <s v="F$497:F$551"/>
    <n v="497"/>
    <n v="551"/>
  </r>
  <r>
    <m/>
    <m/>
    <x v="32"/>
    <x v="4"/>
    <x v="1"/>
    <n v="16"/>
    <n v="14"/>
    <s v="Среднее по региону на 01.04.2024"/>
    <n v="27.42"/>
    <s v="Среднее по РФ на 01.04.2024"/>
    <m/>
    <s v="Среднее по ФО на 01.04.2024"/>
    <m/>
    <n v="14"/>
    <s v="F$497"/>
    <s v="F$497:F$551"/>
    <n v="497"/>
    <n v="551"/>
  </r>
  <r>
    <m/>
    <m/>
    <x v="33"/>
    <x v="4"/>
    <x v="1"/>
    <n v="19"/>
    <n v="11"/>
    <s v="Среднее по региону на 01.04.2024"/>
    <n v="27.42"/>
    <s v="Среднее по РФ на 01.04.2024"/>
    <m/>
    <s v="Среднее по ФО на 01.04.2024"/>
    <m/>
    <n v="11"/>
    <s v="F$497"/>
    <s v="F$497:F$551"/>
    <n v="497"/>
    <n v="551"/>
  </r>
  <r>
    <m/>
    <m/>
    <x v="34"/>
    <x v="4"/>
    <x v="1"/>
    <n v="10"/>
    <n v="20"/>
    <s v="Среднее по региону на 01.04.2024"/>
    <n v="27.42"/>
    <s v="Среднее по РФ на 01.04.2024"/>
    <m/>
    <s v="Среднее по ФО на 01.04.2024"/>
    <m/>
    <n v="20"/>
    <s v="F$497"/>
    <s v="F$497:F$551"/>
    <n v="497"/>
    <n v="551"/>
  </r>
  <r>
    <m/>
    <m/>
    <x v="35"/>
    <x v="4"/>
    <x v="1"/>
    <n v="20"/>
    <n v="10"/>
    <s v="Среднее по региону на 01.04.2024"/>
    <n v="27.42"/>
    <s v="Среднее по РФ на 01.04.2024"/>
    <m/>
    <s v="Среднее по ФО на 01.04.2024"/>
    <m/>
    <n v="10"/>
    <s v="F$497"/>
    <s v="F$497:F$551"/>
    <n v="497"/>
    <n v="551"/>
  </r>
  <r>
    <m/>
    <m/>
    <x v="36"/>
    <x v="4"/>
    <x v="1"/>
    <n v="26"/>
    <n v="6"/>
    <s v="Среднее по региону на 01.04.2024"/>
    <n v="27.42"/>
    <s v="Среднее по РФ на 01.04.2024"/>
    <m/>
    <s v="Среднее по ФО на 01.04.2024"/>
    <m/>
    <n v="6"/>
    <s v="F$497"/>
    <s v="F$497:F$551"/>
    <n v="497"/>
    <n v="551"/>
  </r>
  <r>
    <m/>
    <m/>
    <x v="37"/>
    <x v="4"/>
    <x v="1"/>
    <n v="12"/>
    <n v="18"/>
    <s v="Среднее по региону на 01.04.2024"/>
    <n v="27.42"/>
    <s v="Среднее по РФ на 01.04.2024"/>
    <m/>
    <s v="Среднее по ФО на 01.04.2024"/>
    <m/>
    <n v="18"/>
    <s v="F$497"/>
    <s v="F$497:F$551"/>
    <n v="497"/>
    <n v="551"/>
  </r>
  <r>
    <m/>
    <m/>
    <x v="38"/>
    <x v="4"/>
    <x v="1"/>
    <n v="13"/>
    <n v="17"/>
    <s v="Среднее по региону на 01.04.2024"/>
    <n v="27.42"/>
    <s v="Среднее по РФ на 01.04.2024"/>
    <m/>
    <s v="Среднее по ФО на 01.04.2024"/>
    <m/>
    <n v="17"/>
    <s v="F$497"/>
    <s v="F$497:F$551"/>
    <n v="497"/>
    <n v="551"/>
  </r>
  <r>
    <m/>
    <m/>
    <x v="39"/>
    <x v="4"/>
    <x v="1"/>
    <n v="11"/>
    <n v="19"/>
    <s v="Среднее по региону на 01.04.2024"/>
    <n v="27.42"/>
    <s v="Среднее по РФ на 01.04.2024"/>
    <m/>
    <s v="Среднее по ФО на 01.04.2024"/>
    <m/>
    <n v="19"/>
    <s v="F$497"/>
    <s v="F$497:F$551"/>
    <n v="497"/>
    <n v="551"/>
  </r>
  <r>
    <m/>
    <m/>
    <x v="40"/>
    <x v="4"/>
    <x v="1"/>
    <n v="14"/>
    <n v="16"/>
    <s v="Среднее по региону на 01.04.2024"/>
    <n v="27.42"/>
    <s v="Среднее по РФ на 01.04.2024"/>
    <m/>
    <s v="Среднее по ФО на 01.04.2024"/>
    <m/>
    <n v="16"/>
    <s v="F$497"/>
    <s v="F$497:F$551"/>
    <n v="497"/>
    <n v="551"/>
  </r>
  <r>
    <m/>
    <m/>
    <x v="41"/>
    <x v="4"/>
    <x v="1"/>
    <n v="13"/>
    <n v="17"/>
    <s v="Среднее по региону на 01.04.2024"/>
    <n v="27.42"/>
    <s v="Среднее по РФ на 01.04.2024"/>
    <m/>
    <s v="Среднее по ФО на 01.04.2024"/>
    <m/>
    <n v="17"/>
    <s v="F$497"/>
    <s v="F$497:F$551"/>
    <n v="497"/>
    <n v="551"/>
  </r>
  <r>
    <m/>
    <m/>
    <x v="42"/>
    <x v="4"/>
    <x v="1"/>
    <n v="13"/>
    <n v="17"/>
    <s v="Среднее по региону на 01.04.2024"/>
    <n v="27.42"/>
    <s v="Среднее по РФ на 01.04.2024"/>
    <m/>
    <s v="Среднее по ФО на 01.04.2024"/>
    <m/>
    <n v="17"/>
    <s v="F$497"/>
    <s v="F$497:F$551"/>
    <n v="497"/>
    <n v="551"/>
  </r>
  <r>
    <m/>
    <m/>
    <x v="43"/>
    <x v="4"/>
    <x v="1"/>
    <n v="9"/>
    <n v="21"/>
    <s v="Среднее по региону на 01.04.2024"/>
    <n v="27.42"/>
    <s v="Среднее по РФ на 01.04.2024"/>
    <m/>
    <s v="Среднее по ФО на 01.04.2024"/>
    <m/>
    <n v="21"/>
    <s v="F$497"/>
    <s v="F$497:F$551"/>
    <n v="497"/>
    <n v="551"/>
  </r>
  <r>
    <m/>
    <m/>
    <x v="44"/>
    <x v="4"/>
    <x v="1"/>
    <n v="13"/>
    <n v="17"/>
    <s v="Среднее по региону на 01.04.2024"/>
    <n v="27.42"/>
    <s v="Среднее по РФ на 01.04.2024"/>
    <m/>
    <s v="Среднее по ФО на 01.04.2024"/>
    <m/>
    <n v="17"/>
    <s v="F$497"/>
    <s v="F$497:F$551"/>
    <n v="497"/>
    <n v="551"/>
  </r>
  <r>
    <m/>
    <m/>
    <x v="45"/>
    <x v="4"/>
    <x v="1"/>
    <n v="17"/>
    <n v="13"/>
    <s v="Среднее по региону на 01.04.2024"/>
    <n v="27.42"/>
    <s v="Среднее по РФ на 01.04.2024"/>
    <m/>
    <s v="Среднее по ФО на 01.04.2024"/>
    <m/>
    <n v="13"/>
    <s v="F$497"/>
    <s v="F$497:F$551"/>
    <n v="497"/>
    <n v="551"/>
  </r>
  <r>
    <m/>
    <m/>
    <x v="46"/>
    <x v="4"/>
    <x v="1"/>
    <n v="18"/>
    <n v="12"/>
    <s v="Среднее по региону на 01.04.2024"/>
    <n v="27.42"/>
    <s v="Среднее по РФ на 01.04.2024"/>
    <m/>
    <s v="Среднее по ФО на 01.04.2024"/>
    <m/>
    <n v="12"/>
    <s v="F$497"/>
    <s v="F$497:F$551"/>
    <n v="497"/>
    <n v="551"/>
  </r>
  <r>
    <m/>
    <m/>
    <x v="47"/>
    <x v="4"/>
    <x v="1"/>
    <n v="9"/>
    <n v="21"/>
    <s v="Среднее по региону на 01.04.2024"/>
    <n v="27.42"/>
    <s v="Среднее по РФ на 01.04.2024"/>
    <m/>
    <s v="Среднее по ФО на 01.04.2024"/>
    <m/>
    <n v="21"/>
    <s v="F$497"/>
    <s v="F$497:F$551"/>
    <n v="497"/>
    <n v="551"/>
  </r>
  <r>
    <m/>
    <m/>
    <x v="48"/>
    <x v="4"/>
    <x v="1"/>
    <n v="13"/>
    <n v="17"/>
    <s v="Среднее по региону на 01.04.2024"/>
    <n v="27.42"/>
    <s v="Среднее по РФ на 01.04.2024"/>
    <m/>
    <s v="Среднее по ФО на 01.04.2024"/>
    <m/>
    <n v="17"/>
    <s v="F$497"/>
    <s v="F$497:F$551"/>
    <n v="497"/>
    <n v="551"/>
  </r>
  <r>
    <m/>
    <m/>
    <x v="49"/>
    <x v="4"/>
    <x v="1"/>
    <n v="14"/>
    <n v="16"/>
    <s v="Среднее по региону на 01.04.2024"/>
    <n v="27.42"/>
    <s v="Среднее по РФ на 01.04.2024"/>
    <m/>
    <s v="Среднее по ФО на 01.04.2024"/>
    <m/>
    <n v="16"/>
    <s v="F$497"/>
    <s v="F$497:F$551"/>
    <n v="497"/>
    <n v="551"/>
  </r>
  <r>
    <m/>
    <m/>
    <x v="50"/>
    <x v="4"/>
    <x v="1"/>
    <n v="12"/>
    <n v="18"/>
    <s v="Среднее по региону на 01.04.2024"/>
    <n v="27.42"/>
    <s v="Среднее по РФ на 01.04.2024"/>
    <m/>
    <s v="Среднее по ФО на 01.04.2024"/>
    <m/>
    <n v="18"/>
    <s v="F$497"/>
    <s v="F$497:F$551"/>
    <n v="497"/>
    <n v="551"/>
  </r>
  <r>
    <m/>
    <m/>
    <x v="51"/>
    <x v="4"/>
    <x v="1"/>
    <n v="14"/>
    <n v="16"/>
    <s v="Среднее по региону на 01.04.2024"/>
    <n v="27.42"/>
    <s v="Среднее по РФ на 01.04.2024"/>
    <m/>
    <s v="Среднее по ФО на 01.04.2024"/>
    <m/>
    <n v="16"/>
    <s v="F$497"/>
    <s v="F$497:F$551"/>
    <n v="497"/>
    <n v="551"/>
  </r>
  <r>
    <m/>
    <m/>
    <x v="52"/>
    <x v="4"/>
    <x v="1"/>
    <n v="18"/>
    <n v="12"/>
    <s v="Среднее по региону на 01.04.2024"/>
    <n v="27.42"/>
    <s v="Среднее по РФ на 01.04.2024"/>
    <m/>
    <s v="Среднее по ФО на 01.04.2024"/>
    <m/>
    <n v="12"/>
    <s v="F$497"/>
    <s v="F$497:F$551"/>
    <n v="497"/>
    <n v="551"/>
  </r>
  <r>
    <m/>
    <m/>
    <x v="53"/>
    <x v="4"/>
    <x v="1"/>
    <n v="12"/>
    <n v="18"/>
    <s v="Среднее по региону на 01.04.2024"/>
    <n v="27.42"/>
    <s v="Среднее по РФ на 01.04.2024"/>
    <m/>
    <s v="Среднее по ФО на 01.04.2024"/>
    <m/>
    <n v="18"/>
    <s v="F$497"/>
    <s v="F$497:F$551"/>
    <n v="497"/>
    <n v="551"/>
  </r>
  <r>
    <m/>
    <m/>
    <x v="54"/>
    <x v="4"/>
    <x v="1"/>
    <n v="22"/>
    <n v="8"/>
    <s v="Среднее по региону на 01.04.2024"/>
    <n v="27.42"/>
    <s v="Среднее по РФ на 01.04.2024"/>
    <m/>
    <s v="Среднее по ФО на 01.04.2024"/>
    <m/>
    <n v="8"/>
    <s v="F$497"/>
    <s v="F$497:F$551"/>
    <n v="497"/>
    <n v="551"/>
  </r>
  <r>
    <m/>
    <m/>
    <x v="0"/>
    <x v="5"/>
    <x v="0"/>
    <n v="35"/>
    <n v="30"/>
    <s v="Среднее по региону на 01.04.2023"/>
    <n v="26.73"/>
    <s v="Среднее по РФ на 01.04.2023"/>
    <m/>
    <s v="Среднее по ФО на 01.04.2023"/>
    <m/>
    <n v="30"/>
    <s v="F$552"/>
    <s v="F$552:F$606"/>
    <n v="552"/>
    <n v="606"/>
  </r>
  <r>
    <m/>
    <m/>
    <x v="1"/>
    <x v="5"/>
    <x v="0"/>
    <n v="21"/>
    <n v="34"/>
    <s v="Среднее по региону на 01.04.2023"/>
    <n v="26.73"/>
    <s v="Среднее по РФ на 01.04.2023"/>
    <m/>
    <s v="Среднее по ФО на 01.04.2023"/>
    <m/>
    <n v="34"/>
    <s v="F$552"/>
    <s v="F$552:F$606"/>
    <n v="552"/>
    <n v="606"/>
  </r>
  <r>
    <m/>
    <m/>
    <x v="2"/>
    <x v="5"/>
    <x v="0"/>
    <n v="49"/>
    <n v="23"/>
    <s v="Среднее по региону на 01.04.2023"/>
    <n v="26.73"/>
    <s v="Среднее по РФ на 01.04.2023"/>
    <m/>
    <s v="Среднее по ФО на 01.04.2023"/>
    <m/>
    <n v="23"/>
    <s v="F$552"/>
    <s v="F$552:F$606"/>
    <n v="552"/>
    <n v="606"/>
  </r>
  <r>
    <m/>
    <m/>
    <x v="3"/>
    <x v="5"/>
    <x v="0"/>
    <n v="43"/>
    <n v="27"/>
    <s v="Среднее по региону на 01.04.2023"/>
    <n v="26.73"/>
    <s v="Среднее по РФ на 01.04.2023"/>
    <m/>
    <s v="Среднее по ФО на 01.04.2023"/>
    <m/>
    <n v="27"/>
    <s v="F$552"/>
    <s v="F$552:F$606"/>
    <n v="552"/>
    <n v="606"/>
  </r>
  <r>
    <m/>
    <m/>
    <x v="4"/>
    <x v="5"/>
    <x v="0"/>
    <n v="81"/>
    <n v="9"/>
    <s v="Среднее по региону на 01.04.2023"/>
    <n v="26.73"/>
    <s v="Среднее по РФ на 01.04.2023"/>
    <m/>
    <s v="Среднее по ФО на 01.04.2023"/>
    <m/>
    <n v="9"/>
    <s v="F$552"/>
    <s v="F$552:F$606"/>
    <n v="552"/>
    <n v="606"/>
  </r>
  <r>
    <m/>
    <m/>
    <x v="5"/>
    <x v="5"/>
    <x v="0"/>
    <n v="122"/>
    <n v="2"/>
    <s v="Среднее по региону на 01.04.2023"/>
    <n v="26.73"/>
    <s v="Среднее по РФ на 01.04.2023"/>
    <m/>
    <s v="Среднее по ФО на 01.04.2023"/>
    <m/>
    <n v="2"/>
    <s v="F$552"/>
    <s v="F$552:F$606"/>
    <n v="552"/>
    <n v="606"/>
  </r>
  <r>
    <m/>
    <m/>
    <x v="6"/>
    <x v="5"/>
    <x v="0"/>
    <n v="62"/>
    <n v="16"/>
    <s v="Среднее по региону на 01.04.2023"/>
    <n v="26.73"/>
    <s v="Среднее по РФ на 01.04.2023"/>
    <m/>
    <s v="Среднее по ФО на 01.04.2023"/>
    <m/>
    <n v="16"/>
    <s v="F$552"/>
    <s v="F$552:F$606"/>
    <n v="552"/>
    <n v="606"/>
  </r>
  <r>
    <m/>
    <m/>
    <x v="7"/>
    <x v="5"/>
    <x v="0"/>
    <n v="56"/>
    <n v="19"/>
    <s v="Среднее по региону на 01.04.2023"/>
    <n v="26.73"/>
    <s v="Среднее по РФ на 01.04.2023"/>
    <m/>
    <s v="Среднее по ФО на 01.04.2023"/>
    <m/>
    <n v="19"/>
    <s v="F$552"/>
    <s v="F$552:F$606"/>
    <n v="552"/>
    <n v="606"/>
  </r>
  <r>
    <m/>
    <m/>
    <x v="8"/>
    <x v="5"/>
    <x v="0"/>
    <n v="7"/>
    <n v="41"/>
    <s v="Среднее по региону на 01.04.2023"/>
    <n v="26.73"/>
    <s v="Среднее по РФ на 01.04.2023"/>
    <m/>
    <s v="Среднее по ФО на 01.04.2023"/>
    <m/>
    <n v="41"/>
    <s v="F$552"/>
    <s v="F$552:F$606"/>
    <n v="552"/>
    <n v="606"/>
  </r>
  <r>
    <m/>
    <m/>
    <x v="9"/>
    <x v="5"/>
    <x v="0"/>
    <n v="10"/>
    <n v="39"/>
    <s v="Среднее по региону на 01.04.2023"/>
    <n v="26.73"/>
    <s v="Среднее по РФ на 01.04.2023"/>
    <m/>
    <s v="Среднее по ФО на 01.04.2023"/>
    <m/>
    <n v="39"/>
    <s v="F$552"/>
    <s v="F$552:F$606"/>
    <n v="552"/>
    <n v="606"/>
  </r>
  <r>
    <m/>
    <m/>
    <x v="10"/>
    <x v="5"/>
    <x v="0"/>
    <n v="10"/>
    <n v="39"/>
    <s v="Среднее по региону на 01.04.2023"/>
    <n v="26.73"/>
    <s v="Среднее по РФ на 01.04.2023"/>
    <m/>
    <s v="Среднее по ФО на 01.04.2023"/>
    <m/>
    <n v="39"/>
    <s v="F$552"/>
    <s v="F$552:F$606"/>
    <n v="552"/>
    <n v="606"/>
  </r>
  <r>
    <m/>
    <m/>
    <x v="11"/>
    <x v="5"/>
    <x v="0"/>
    <n v="20"/>
    <n v="35"/>
    <s v="Среднее по региону на 01.04.2023"/>
    <n v="26.73"/>
    <s v="Среднее по РФ на 01.04.2023"/>
    <m/>
    <s v="Среднее по ФО на 01.04.2023"/>
    <m/>
    <n v="35"/>
    <s v="F$552"/>
    <s v="F$552:F$606"/>
    <n v="552"/>
    <n v="606"/>
  </r>
  <r>
    <m/>
    <m/>
    <x v="12"/>
    <x v="5"/>
    <x v="0"/>
    <n v="17"/>
    <n v="36"/>
    <s v="Среднее по региону на 01.04.2023"/>
    <n v="26.73"/>
    <s v="Среднее по РФ на 01.04.2023"/>
    <m/>
    <s v="Среднее по ФО на 01.04.2023"/>
    <m/>
    <n v="36"/>
    <s v="F$552"/>
    <s v="F$552:F$606"/>
    <n v="552"/>
    <n v="606"/>
  </r>
  <r>
    <m/>
    <m/>
    <x v="13"/>
    <x v="5"/>
    <x v="0"/>
    <n v="20"/>
    <n v="35"/>
    <s v="Среднее по региону на 01.04.2023"/>
    <n v="26.73"/>
    <s v="Среднее по РФ на 01.04.2023"/>
    <m/>
    <s v="Среднее по ФО на 01.04.2023"/>
    <m/>
    <n v="35"/>
    <s v="F$552"/>
    <s v="F$552:F$606"/>
    <n v="552"/>
    <n v="606"/>
  </r>
  <r>
    <m/>
    <m/>
    <x v="14"/>
    <x v="5"/>
    <x v="0"/>
    <n v="13"/>
    <n v="37"/>
    <s v="Среднее по региону на 01.04.2023"/>
    <n v="26.73"/>
    <s v="Среднее по РФ на 01.04.2023"/>
    <m/>
    <s v="Среднее по ФО на 01.04.2023"/>
    <m/>
    <n v="37"/>
    <s v="F$552"/>
    <s v="F$552:F$606"/>
    <n v="552"/>
    <n v="606"/>
  </r>
  <r>
    <m/>
    <m/>
    <x v="15"/>
    <x v="5"/>
    <x v="0"/>
    <n v="13"/>
    <n v="37"/>
    <s v="Среднее по региону на 01.04.2023"/>
    <n v="26.73"/>
    <s v="Среднее по РФ на 01.04.2023"/>
    <m/>
    <s v="Среднее по ФО на 01.04.2023"/>
    <m/>
    <n v="37"/>
    <s v="F$552"/>
    <s v="F$552:F$606"/>
    <n v="552"/>
    <n v="606"/>
  </r>
  <r>
    <m/>
    <m/>
    <x v="16"/>
    <x v="5"/>
    <x v="0"/>
    <n v="22"/>
    <n v="33"/>
    <s v="Среднее по региону на 01.04.2023"/>
    <n v="26.73"/>
    <s v="Среднее по РФ на 01.04.2023"/>
    <m/>
    <s v="Среднее по ФО на 01.04.2023"/>
    <m/>
    <n v="33"/>
    <s v="F$552"/>
    <s v="F$552:F$606"/>
    <n v="552"/>
    <n v="606"/>
  </r>
  <r>
    <m/>
    <m/>
    <x v="17"/>
    <x v="5"/>
    <x v="0"/>
    <n v="5"/>
    <n v="42"/>
    <s v="Среднее по региону на 01.04.2023"/>
    <n v="26.73"/>
    <s v="Среднее по РФ на 01.04.2023"/>
    <m/>
    <s v="Среднее по ФО на 01.04.2023"/>
    <m/>
    <n v="42"/>
    <s v="F$552"/>
    <s v="F$552:F$606"/>
    <n v="552"/>
    <n v="606"/>
  </r>
  <r>
    <m/>
    <m/>
    <x v="18"/>
    <x v="5"/>
    <x v="0"/>
    <n v="9"/>
    <n v="40"/>
    <s v="Среднее по региону на 01.04.2023"/>
    <n v="26.73"/>
    <s v="Среднее по РФ на 01.04.2023"/>
    <m/>
    <s v="Среднее по ФО на 01.04.2023"/>
    <m/>
    <n v="40"/>
    <s v="F$552"/>
    <s v="F$552:F$606"/>
    <n v="552"/>
    <n v="606"/>
  </r>
  <r>
    <m/>
    <m/>
    <x v="19"/>
    <x v="5"/>
    <x v="0"/>
    <n v="11"/>
    <n v="38"/>
    <s v="Среднее по региону на 01.04.2023"/>
    <n v="26.73"/>
    <s v="Среднее по РФ на 01.04.2023"/>
    <m/>
    <s v="Среднее по ФО на 01.04.2023"/>
    <m/>
    <n v="38"/>
    <s v="F$552"/>
    <s v="F$552:F$606"/>
    <n v="552"/>
    <n v="606"/>
  </r>
  <r>
    <m/>
    <m/>
    <x v="20"/>
    <x v="5"/>
    <x v="0"/>
    <n v="78"/>
    <n v="10"/>
    <s v="Среднее по региону на 01.04.2023"/>
    <n v="26.73"/>
    <s v="Среднее по РФ на 01.04.2023"/>
    <m/>
    <s v="Среднее по ФО на 01.04.2023"/>
    <m/>
    <n v="10"/>
    <s v="F$552"/>
    <s v="F$552:F$606"/>
    <n v="552"/>
    <n v="606"/>
  </r>
  <r>
    <m/>
    <m/>
    <x v="21"/>
    <x v="5"/>
    <x v="0"/>
    <n v="62"/>
    <n v="16"/>
    <s v="Среднее по региону на 01.04.2023"/>
    <n v="26.73"/>
    <s v="Среднее по РФ на 01.04.2023"/>
    <m/>
    <s v="Среднее по ФО на 01.04.2023"/>
    <m/>
    <n v="16"/>
    <s v="F$552"/>
    <s v="F$552:F$606"/>
    <n v="552"/>
    <n v="606"/>
  </r>
  <r>
    <m/>
    <m/>
    <x v="22"/>
    <x v="5"/>
    <x v="0"/>
    <n v="57"/>
    <n v="18"/>
    <s v="Среднее по региону на 01.04.2023"/>
    <n v="26.73"/>
    <s v="Среднее по РФ на 01.04.2023"/>
    <m/>
    <s v="Среднее по ФО на 01.04.2023"/>
    <m/>
    <n v="18"/>
    <s v="F$552"/>
    <s v="F$552:F$606"/>
    <n v="552"/>
    <n v="606"/>
  </r>
  <r>
    <m/>
    <m/>
    <x v="23"/>
    <x v="5"/>
    <x v="0"/>
    <n v="39"/>
    <n v="29"/>
    <s v="Среднее по региону на 01.04.2023"/>
    <n v="26.73"/>
    <s v="Среднее по РФ на 01.04.2023"/>
    <m/>
    <s v="Среднее по ФО на 01.04.2023"/>
    <m/>
    <n v="29"/>
    <s v="F$552"/>
    <s v="F$552:F$606"/>
    <n v="552"/>
    <n v="606"/>
  </r>
  <r>
    <m/>
    <m/>
    <x v="24"/>
    <x v="5"/>
    <x v="0"/>
    <n v="43"/>
    <n v="27"/>
    <s v="Среднее по региону на 01.04.2023"/>
    <n v="26.73"/>
    <s v="Среднее по РФ на 01.04.2023"/>
    <m/>
    <s v="Среднее по ФО на 01.04.2023"/>
    <m/>
    <n v="27"/>
    <s v="F$552"/>
    <s v="F$552:F$606"/>
    <n v="552"/>
    <n v="606"/>
  </r>
  <r>
    <m/>
    <m/>
    <x v="25"/>
    <x v="5"/>
    <x v="0"/>
    <n v="52"/>
    <n v="21"/>
    <s v="Среднее по региону на 01.04.2023"/>
    <n v="26.73"/>
    <s v="Среднее по РФ на 01.04.2023"/>
    <m/>
    <s v="Среднее по ФО на 01.04.2023"/>
    <m/>
    <n v="21"/>
    <s v="F$552"/>
    <s v="F$552:F$606"/>
    <n v="552"/>
    <n v="606"/>
  </r>
  <r>
    <m/>
    <m/>
    <x v="26"/>
    <x v="5"/>
    <x v="0"/>
    <n v="66"/>
    <n v="13"/>
    <s v="Среднее по региону на 01.04.2023"/>
    <n v="26.73"/>
    <s v="Среднее по РФ на 01.04.2023"/>
    <m/>
    <s v="Среднее по ФО на 01.04.2023"/>
    <m/>
    <n v="13"/>
    <s v="F$552"/>
    <s v="F$552:F$606"/>
    <n v="552"/>
    <n v="606"/>
  </r>
  <r>
    <m/>
    <m/>
    <x v="27"/>
    <x v="5"/>
    <x v="0"/>
    <n v="110"/>
    <n v="4"/>
    <s v="Среднее по региону на 01.04.2023"/>
    <n v="26.73"/>
    <s v="Среднее по РФ на 01.04.2023"/>
    <m/>
    <s v="Среднее по ФО на 01.04.2023"/>
    <m/>
    <n v="4"/>
    <s v="F$552"/>
    <s v="F$552:F$606"/>
    <n v="552"/>
    <n v="606"/>
  </r>
  <r>
    <m/>
    <m/>
    <x v="28"/>
    <x v="5"/>
    <x v="0"/>
    <n v="71"/>
    <n v="11"/>
    <s v="Среднее по региону на 01.04.2023"/>
    <n v="26.73"/>
    <s v="Среднее по РФ на 01.04.2023"/>
    <m/>
    <s v="Среднее по ФО на 01.04.2023"/>
    <m/>
    <n v="11"/>
    <s v="F$552"/>
    <s v="F$552:F$606"/>
    <n v="552"/>
    <n v="606"/>
  </r>
  <r>
    <m/>
    <m/>
    <x v="29"/>
    <x v="5"/>
    <x v="0"/>
    <n v="60"/>
    <n v="17"/>
    <s v="Среднее по региону на 01.04.2023"/>
    <n v="26.73"/>
    <s v="Среднее по РФ на 01.04.2023"/>
    <m/>
    <s v="Среднее по ФО на 01.04.2023"/>
    <m/>
    <n v="17"/>
    <s v="F$552"/>
    <s v="F$552:F$606"/>
    <n v="552"/>
    <n v="606"/>
  </r>
  <r>
    <m/>
    <m/>
    <x v="30"/>
    <x v="5"/>
    <x v="0"/>
    <n v="67"/>
    <n v="12"/>
    <s v="Среднее по региону на 01.04.2023"/>
    <n v="26.73"/>
    <s v="Среднее по РФ на 01.04.2023"/>
    <m/>
    <s v="Среднее по ФО на 01.04.2023"/>
    <m/>
    <n v="12"/>
    <s v="F$552"/>
    <s v="F$552:F$606"/>
    <n v="552"/>
    <n v="606"/>
  </r>
  <r>
    <m/>
    <m/>
    <x v="31"/>
    <x v="5"/>
    <x v="0"/>
    <n v="55"/>
    <n v="20"/>
    <s v="Среднее по региону на 01.04.2023"/>
    <n v="26.73"/>
    <s v="Среднее по РФ на 01.04.2023"/>
    <m/>
    <s v="Среднее по ФО на 01.04.2023"/>
    <m/>
    <n v="20"/>
    <s v="F$552"/>
    <s v="F$552:F$606"/>
    <n v="552"/>
    <n v="606"/>
  </r>
  <r>
    <m/>
    <m/>
    <x v="32"/>
    <x v="5"/>
    <x v="0"/>
    <n v="63"/>
    <n v="15"/>
    <s v="Среднее по региону на 01.04.2023"/>
    <n v="26.73"/>
    <s v="Среднее по РФ на 01.04.2023"/>
    <m/>
    <s v="Среднее по ФО на 01.04.2023"/>
    <m/>
    <n v="15"/>
    <s v="F$552"/>
    <s v="F$552:F$606"/>
    <n v="552"/>
    <n v="606"/>
  </r>
  <r>
    <m/>
    <m/>
    <x v="33"/>
    <x v="5"/>
    <x v="0"/>
    <n v="52"/>
    <n v="21"/>
    <s v="Среднее по региону на 01.04.2023"/>
    <n v="26.73"/>
    <s v="Среднее по РФ на 01.04.2023"/>
    <m/>
    <s v="Среднее по ФО на 01.04.2023"/>
    <m/>
    <n v="21"/>
    <s v="F$552"/>
    <s v="F$552:F$606"/>
    <n v="552"/>
    <n v="606"/>
  </r>
  <r>
    <m/>
    <m/>
    <x v="34"/>
    <x v="5"/>
    <x v="0"/>
    <n v="130"/>
    <n v="1"/>
    <s v="Среднее по региону на 01.04.2023"/>
    <n v="26.73"/>
    <s v="Среднее по РФ на 01.04.2023"/>
    <m/>
    <s v="Среднее по ФО на 01.04.2023"/>
    <m/>
    <n v="1"/>
    <s v="F$552"/>
    <s v="F$552:F$606"/>
    <n v="552"/>
    <n v="606"/>
  </r>
  <r>
    <m/>
    <m/>
    <x v="35"/>
    <x v="5"/>
    <x v="0"/>
    <n v="55"/>
    <n v="20"/>
    <s v="Среднее по региону на 01.04.2023"/>
    <n v="26.73"/>
    <s v="Среднее по РФ на 01.04.2023"/>
    <m/>
    <s v="Среднее по ФО на 01.04.2023"/>
    <m/>
    <n v="20"/>
    <s v="F$552"/>
    <s v="F$552:F$606"/>
    <n v="552"/>
    <n v="606"/>
  </r>
  <r>
    <m/>
    <m/>
    <x v="36"/>
    <x v="5"/>
    <x v="0"/>
    <n v="27"/>
    <n v="32"/>
    <s v="Среднее по региону на 01.04.2023"/>
    <n v="26.73"/>
    <s v="Среднее по РФ на 01.04.2023"/>
    <m/>
    <s v="Среднее по ФО на 01.04.2023"/>
    <m/>
    <n v="32"/>
    <s v="F$552"/>
    <s v="F$552:F$606"/>
    <n v="552"/>
    <n v="606"/>
  </r>
  <r>
    <m/>
    <m/>
    <x v="37"/>
    <x v="5"/>
    <x v="0"/>
    <n v="41"/>
    <n v="28"/>
    <s v="Среднее по региону на 01.04.2023"/>
    <n v="26.73"/>
    <s v="Среднее по РФ на 01.04.2023"/>
    <m/>
    <s v="Среднее по ФО на 01.04.2023"/>
    <m/>
    <n v="28"/>
    <s v="F$552"/>
    <s v="F$552:F$606"/>
    <n v="552"/>
    <n v="606"/>
  </r>
  <r>
    <m/>
    <m/>
    <x v="38"/>
    <x v="5"/>
    <x v="0"/>
    <n v="106"/>
    <n v="5"/>
    <s v="Среднее по региону на 01.04.2023"/>
    <n v="26.73"/>
    <s v="Среднее по РФ на 01.04.2023"/>
    <m/>
    <s v="Среднее по ФО на 01.04.2023"/>
    <m/>
    <n v="5"/>
    <s v="F$552"/>
    <s v="F$552:F$606"/>
    <n v="552"/>
    <n v="606"/>
  </r>
  <r>
    <m/>
    <m/>
    <x v="39"/>
    <x v="5"/>
    <x v="0"/>
    <n v="44"/>
    <n v="26"/>
    <s v="Среднее по региону на 01.04.2023"/>
    <n v="26.73"/>
    <s v="Среднее по РФ на 01.04.2023"/>
    <m/>
    <s v="Среднее по ФО на 01.04.2023"/>
    <m/>
    <n v="26"/>
    <s v="F$552"/>
    <s v="F$552:F$606"/>
    <n v="552"/>
    <n v="606"/>
  </r>
  <r>
    <m/>
    <m/>
    <x v="40"/>
    <x v="5"/>
    <x v="0"/>
    <n v="45"/>
    <n v="25"/>
    <s v="Среднее по региону на 01.04.2023"/>
    <n v="26.73"/>
    <s v="Среднее по РФ на 01.04.2023"/>
    <m/>
    <s v="Среднее по ФО на 01.04.2023"/>
    <m/>
    <n v="25"/>
    <s v="F$552"/>
    <s v="F$552:F$606"/>
    <n v="552"/>
    <n v="606"/>
  </r>
  <r>
    <m/>
    <m/>
    <x v="41"/>
    <x v="5"/>
    <x v="0"/>
    <n v="52"/>
    <n v="21"/>
    <s v="Среднее по региону на 01.04.2023"/>
    <n v="26.73"/>
    <s v="Среднее по РФ на 01.04.2023"/>
    <m/>
    <s v="Среднее по ФО на 01.04.2023"/>
    <m/>
    <n v="21"/>
    <s v="F$552"/>
    <s v="F$552:F$606"/>
    <n v="552"/>
    <n v="606"/>
  </r>
  <r>
    <m/>
    <m/>
    <x v="42"/>
    <x v="5"/>
    <x v="0"/>
    <n v="51"/>
    <n v="22"/>
    <s v="Среднее по региону на 01.04.2023"/>
    <n v="26.73"/>
    <s v="Среднее по РФ на 01.04.2023"/>
    <m/>
    <s v="Среднее по ФО на 01.04.2023"/>
    <m/>
    <n v="22"/>
    <s v="F$552"/>
    <s v="F$552:F$606"/>
    <n v="552"/>
    <n v="606"/>
  </r>
  <r>
    <m/>
    <m/>
    <x v="43"/>
    <x v="5"/>
    <x v="0"/>
    <n v="84"/>
    <n v="8"/>
    <s v="Среднее по региону на 01.04.2023"/>
    <n v="26.73"/>
    <s v="Среднее по РФ на 01.04.2023"/>
    <m/>
    <s v="Среднее по ФО на 01.04.2023"/>
    <m/>
    <n v="8"/>
    <s v="F$552"/>
    <s v="F$552:F$606"/>
    <n v="552"/>
    <n v="606"/>
  </r>
  <r>
    <m/>
    <m/>
    <x v="44"/>
    <x v="5"/>
    <x v="0"/>
    <n v="78"/>
    <n v="10"/>
    <s v="Среднее по региону на 01.04.2023"/>
    <n v="26.73"/>
    <s v="Среднее по РФ на 01.04.2023"/>
    <m/>
    <s v="Среднее по ФО на 01.04.2023"/>
    <m/>
    <n v="10"/>
    <s v="F$552"/>
    <s v="F$552:F$606"/>
    <n v="552"/>
    <n v="606"/>
  </r>
  <r>
    <m/>
    <m/>
    <x v="45"/>
    <x v="5"/>
    <x v="0"/>
    <n v="32"/>
    <n v="31"/>
    <s v="Среднее по региону на 01.04.2023"/>
    <n v="26.73"/>
    <s v="Среднее по РФ на 01.04.2023"/>
    <m/>
    <s v="Среднее по ФО на 01.04.2023"/>
    <m/>
    <n v="31"/>
    <s v="F$552"/>
    <s v="F$552:F$606"/>
    <n v="552"/>
    <n v="606"/>
  </r>
  <r>
    <m/>
    <m/>
    <x v="46"/>
    <x v="5"/>
    <x v="0"/>
    <n v="46"/>
    <n v="24"/>
    <s v="Среднее по региону на 01.04.2023"/>
    <n v="26.73"/>
    <s v="Среднее по РФ на 01.04.2023"/>
    <m/>
    <s v="Среднее по ФО на 01.04.2023"/>
    <m/>
    <n v="24"/>
    <s v="F$552"/>
    <s v="F$552:F$606"/>
    <n v="552"/>
    <n v="606"/>
  </r>
  <r>
    <m/>
    <m/>
    <x v="47"/>
    <x v="5"/>
    <x v="0"/>
    <n v="117"/>
    <n v="3"/>
    <s v="Среднее по региону на 01.04.2023"/>
    <n v="26.73"/>
    <s v="Среднее по РФ на 01.04.2023"/>
    <m/>
    <s v="Среднее по ФО на 01.04.2023"/>
    <m/>
    <n v="3"/>
    <s v="F$552"/>
    <s v="F$552:F$606"/>
    <n v="552"/>
    <n v="606"/>
  </r>
  <r>
    <m/>
    <m/>
    <x v="48"/>
    <x v="5"/>
    <x v="0"/>
    <n v="92"/>
    <n v="6"/>
    <s v="Среднее по региону на 01.04.2023"/>
    <n v="26.73"/>
    <s v="Среднее по РФ на 01.04.2023"/>
    <m/>
    <s v="Среднее по ФО на 01.04.2023"/>
    <m/>
    <n v="6"/>
    <s v="F$552"/>
    <s v="F$552:F$606"/>
    <n v="552"/>
    <n v="606"/>
  </r>
  <r>
    <m/>
    <m/>
    <x v="49"/>
    <x v="5"/>
    <x v="0"/>
    <n v="64"/>
    <n v="14"/>
    <s v="Среднее по региону на 01.04.2023"/>
    <n v="26.73"/>
    <s v="Среднее по РФ на 01.04.2023"/>
    <m/>
    <s v="Среднее по ФО на 01.04.2023"/>
    <m/>
    <n v="14"/>
    <s v="F$552"/>
    <s v="F$552:F$606"/>
    <n v="552"/>
    <n v="606"/>
  </r>
  <r>
    <m/>
    <m/>
    <x v="50"/>
    <x v="5"/>
    <x v="0"/>
    <n v="44"/>
    <n v="26"/>
    <s v="Среднее по региону на 01.04.2023"/>
    <n v="26.73"/>
    <s v="Среднее по РФ на 01.04.2023"/>
    <m/>
    <s v="Среднее по ФО на 01.04.2023"/>
    <m/>
    <n v="26"/>
    <s v="F$552"/>
    <s v="F$552:F$606"/>
    <n v="552"/>
    <n v="606"/>
  </r>
  <r>
    <m/>
    <m/>
    <x v="51"/>
    <x v="5"/>
    <x v="0"/>
    <n v="43"/>
    <n v="27"/>
    <s v="Среднее по региону на 01.04.2023"/>
    <n v="26.73"/>
    <s v="Среднее по РФ на 01.04.2023"/>
    <m/>
    <s v="Среднее по ФО на 01.04.2023"/>
    <m/>
    <n v="27"/>
    <s v="F$552"/>
    <s v="F$552:F$606"/>
    <n v="552"/>
    <n v="606"/>
  </r>
  <r>
    <m/>
    <m/>
    <x v="52"/>
    <x v="5"/>
    <x v="0"/>
    <n v="57"/>
    <n v="18"/>
    <s v="Среднее по региону на 01.04.2023"/>
    <n v="26.73"/>
    <s v="Среднее по РФ на 01.04.2023"/>
    <m/>
    <s v="Среднее по ФО на 01.04.2023"/>
    <m/>
    <n v="18"/>
    <s v="F$552"/>
    <s v="F$552:F$606"/>
    <n v="552"/>
    <n v="606"/>
  </r>
  <r>
    <m/>
    <m/>
    <x v="53"/>
    <x v="5"/>
    <x v="0"/>
    <n v="89"/>
    <n v="7"/>
    <s v="Среднее по региону на 01.04.2023"/>
    <n v="26.73"/>
    <s v="Среднее по РФ на 01.04.2023"/>
    <m/>
    <s v="Среднее по ФО на 01.04.2023"/>
    <m/>
    <n v="7"/>
    <s v="F$552"/>
    <s v="F$552:F$606"/>
    <n v="552"/>
    <n v="606"/>
  </r>
  <r>
    <m/>
    <m/>
    <x v="54"/>
    <x v="5"/>
    <x v="0"/>
    <n v="71"/>
    <n v="11"/>
    <s v="Среднее по региону на 01.04.2023"/>
    <n v="26.73"/>
    <s v="Среднее по РФ на 01.04.2023"/>
    <m/>
    <s v="Среднее по ФО на 01.04.2023"/>
    <m/>
    <n v="11"/>
    <s v="F$552"/>
    <s v="F$552:F$606"/>
    <n v="552"/>
    <n v="606"/>
  </r>
  <r>
    <m/>
    <m/>
    <x v="0"/>
    <x v="5"/>
    <x v="1"/>
    <n v="34"/>
    <n v="32"/>
    <s v="Среднее по региону на 01.04.2024"/>
    <n v="25.5"/>
    <s v="Среднее по РФ на 01.04.2024"/>
    <m/>
    <s v="Среднее по ФО на 01.04.2024"/>
    <m/>
    <n v="32"/>
    <s v="F$607"/>
    <s v="F$607:F$661"/>
    <n v="607"/>
    <n v="661"/>
  </r>
  <r>
    <m/>
    <m/>
    <x v="1"/>
    <x v="5"/>
    <x v="1"/>
    <n v="20"/>
    <n v="36"/>
    <s v="Среднее по региону на 01.04.2024"/>
    <n v="25.5"/>
    <s v="Среднее по РФ на 01.04.2024"/>
    <m/>
    <s v="Среднее по ФО на 01.04.2024"/>
    <m/>
    <n v="36"/>
    <s v="F$607"/>
    <s v="F$607:F$661"/>
    <n v="607"/>
    <n v="661"/>
  </r>
  <r>
    <m/>
    <m/>
    <x v="2"/>
    <x v="5"/>
    <x v="1"/>
    <n v="49"/>
    <n v="21"/>
    <s v="Среднее по региону на 01.04.2024"/>
    <n v="25.5"/>
    <s v="Среднее по РФ на 01.04.2024"/>
    <m/>
    <s v="Среднее по ФО на 01.04.2024"/>
    <m/>
    <n v="21"/>
    <s v="F$607"/>
    <s v="F$607:F$661"/>
    <n v="607"/>
    <n v="661"/>
  </r>
  <r>
    <m/>
    <m/>
    <x v="3"/>
    <x v="5"/>
    <x v="1"/>
    <n v="39"/>
    <n v="30"/>
    <s v="Среднее по региону на 01.04.2024"/>
    <n v="25.5"/>
    <s v="Среднее по РФ на 01.04.2024"/>
    <m/>
    <s v="Среднее по ФО на 01.04.2024"/>
    <m/>
    <n v="30"/>
    <s v="F$607"/>
    <s v="F$607:F$661"/>
    <n v="607"/>
    <n v="661"/>
  </r>
  <r>
    <m/>
    <m/>
    <x v="4"/>
    <x v="5"/>
    <x v="1"/>
    <n v="81"/>
    <n v="7"/>
    <s v="Среднее по региону на 01.04.2024"/>
    <n v="25.5"/>
    <s v="Среднее по РФ на 01.04.2024"/>
    <m/>
    <s v="Среднее по ФО на 01.04.2024"/>
    <m/>
    <n v="7"/>
    <s v="F$607"/>
    <s v="F$607:F$661"/>
    <n v="607"/>
    <n v="661"/>
  </r>
  <r>
    <m/>
    <m/>
    <x v="5"/>
    <x v="5"/>
    <x v="1"/>
    <n v="117"/>
    <n v="2"/>
    <s v="Среднее по региону на 01.04.2024"/>
    <n v="25.5"/>
    <s v="Среднее по РФ на 01.04.2024"/>
    <m/>
    <s v="Среднее по ФО на 01.04.2024"/>
    <m/>
    <n v="2"/>
    <s v="F$607"/>
    <s v="F$607:F$661"/>
    <n v="607"/>
    <n v="661"/>
  </r>
  <r>
    <m/>
    <m/>
    <x v="6"/>
    <x v="5"/>
    <x v="1"/>
    <n v="58"/>
    <n v="16"/>
    <s v="Среднее по региону на 01.04.2024"/>
    <n v="25.5"/>
    <s v="Среднее по РФ на 01.04.2024"/>
    <m/>
    <s v="Среднее по ФО на 01.04.2024"/>
    <m/>
    <n v="16"/>
    <s v="F$607"/>
    <s v="F$607:F$661"/>
    <n v="607"/>
    <n v="661"/>
  </r>
  <r>
    <m/>
    <m/>
    <x v="7"/>
    <x v="5"/>
    <x v="1"/>
    <n v="56"/>
    <n v="18"/>
    <s v="Среднее по региону на 01.04.2024"/>
    <n v="25.5"/>
    <s v="Среднее по РФ на 01.04.2024"/>
    <m/>
    <s v="Среднее по ФО на 01.04.2024"/>
    <m/>
    <n v="18"/>
    <s v="F$607"/>
    <s v="F$607:F$661"/>
    <n v="607"/>
    <n v="661"/>
  </r>
  <r>
    <m/>
    <m/>
    <x v="8"/>
    <x v="5"/>
    <x v="1"/>
    <n v="7"/>
    <n v="43"/>
    <s v="Среднее по региону на 01.04.2024"/>
    <n v="25.5"/>
    <s v="Среднее по РФ на 01.04.2024"/>
    <m/>
    <s v="Среднее по ФО на 01.04.2024"/>
    <m/>
    <n v="43"/>
    <s v="F$607"/>
    <s v="F$607:F$661"/>
    <n v="607"/>
    <n v="661"/>
  </r>
  <r>
    <m/>
    <m/>
    <x v="9"/>
    <x v="5"/>
    <x v="1"/>
    <n v="9"/>
    <n v="42"/>
    <s v="Среднее по региону на 01.04.2024"/>
    <n v="25.5"/>
    <s v="Среднее по РФ на 01.04.2024"/>
    <m/>
    <s v="Среднее по ФО на 01.04.2024"/>
    <m/>
    <n v="42"/>
    <s v="F$607"/>
    <s v="F$607:F$661"/>
    <n v="607"/>
    <n v="661"/>
  </r>
  <r>
    <m/>
    <m/>
    <x v="10"/>
    <x v="5"/>
    <x v="1"/>
    <n v="9"/>
    <n v="42"/>
    <s v="Среднее по региону на 01.04.2024"/>
    <n v="25.5"/>
    <s v="Среднее по РФ на 01.04.2024"/>
    <m/>
    <s v="Среднее по ФО на 01.04.2024"/>
    <m/>
    <n v="42"/>
    <s v="F$607"/>
    <s v="F$607:F$661"/>
    <n v="607"/>
    <n v="661"/>
  </r>
  <r>
    <m/>
    <m/>
    <x v="11"/>
    <x v="5"/>
    <x v="1"/>
    <n v="18"/>
    <n v="37"/>
    <s v="Среднее по региону на 01.04.2024"/>
    <n v="25.5"/>
    <s v="Среднее по РФ на 01.04.2024"/>
    <m/>
    <s v="Среднее по ФО на 01.04.2024"/>
    <m/>
    <n v="37"/>
    <s v="F$607"/>
    <s v="F$607:F$661"/>
    <n v="607"/>
    <n v="661"/>
  </r>
  <r>
    <m/>
    <m/>
    <x v="12"/>
    <x v="5"/>
    <x v="1"/>
    <n v="17"/>
    <n v="38"/>
    <s v="Среднее по региону на 01.04.2024"/>
    <n v="25.5"/>
    <s v="Среднее по РФ на 01.04.2024"/>
    <m/>
    <s v="Среднее по ФО на 01.04.2024"/>
    <m/>
    <n v="38"/>
    <s v="F$607"/>
    <s v="F$607:F$661"/>
    <n v="607"/>
    <n v="661"/>
  </r>
  <r>
    <m/>
    <m/>
    <x v="13"/>
    <x v="5"/>
    <x v="1"/>
    <n v="20"/>
    <n v="36"/>
    <s v="Среднее по региону на 01.04.2024"/>
    <n v="25.5"/>
    <s v="Среднее по РФ на 01.04.2024"/>
    <m/>
    <s v="Среднее по ФО на 01.04.2024"/>
    <m/>
    <n v="36"/>
    <s v="F$607"/>
    <s v="F$607:F$661"/>
    <n v="607"/>
    <n v="661"/>
  </r>
  <r>
    <m/>
    <m/>
    <x v="14"/>
    <x v="5"/>
    <x v="1"/>
    <n v="13"/>
    <n v="39"/>
    <s v="Среднее по региону на 01.04.2024"/>
    <n v="25.5"/>
    <s v="Среднее по РФ на 01.04.2024"/>
    <m/>
    <s v="Среднее по ФО на 01.04.2024"/>
    <m/>
    <n v="39"/>
    <s v="F$607"/>
    <s v="F$607:F$661"/>
    <n v="607"/>
    <n v="661"/>
  </r>
  <r>
    <m/>
    <m/>
    <x v="15"/>
    <x v="5"/>
    <x v="1"/>
    <n v="10"/>
    <n v="41"/>
    <s v="Среднее по региону на 01.04.2024"/>
    <n v="25.5"/>
    <s v="Среднее по РФ на 01.04.2024"/>
    <m/>
    <s v="Среднее по ФО на 01.04.2024"/>
    <m/>
    <n v="41"/>
    <s v="F$607"/>
    <s v="F$607:F$661"/>
    <n v="607"/>
    <n v="661"/>
  </r>
  <r>
    <m/>
    <m/>
    <x v="16"/>
    <x v="5"/>
    <x v="1"/>
    <n v="22"/>
    <n v="35"/>
    <s v="Среднее по региону на 01.04.2024"/>
    <n v="25.5"/>
    <s v="Среднее по РФ на 01.04.2024"/>
    <m/>
    <s v="Среднее по ФО на 01.04.2024"/>
    <m/>
    <n v="35"/>
    <s v="F$607"/>
    <s v="F$607:F$661"/>
    <n v="607"/>
    <n v="661"/>
  </r>
  <r>
    <m/>
    <m/>
    <x v="17"/>
    <x v="5"/>
    <x v="1"/>
    <n v="5"/>
    <n v="44"/>
    <s v="Среднее по региону на 01.04.2024"/>
    <n v="25.5"/>
    <s v="Среднее по РФ на 01.04.2024"/>
    <m/>
    <s v="Среднее по ФО на 01.04.2024"/>
    <m/>
    <n v="44"/>
    <s v="F$607"/>
    <s v="F$607:F$661"/>
    <n v="607"/>
    <n v="661"/>
  </r>
  <r>
    <m/>
    <m/>
    <x v="18"/>
    <x v="5"/>
    <x v="1"/>
    <n v="9"/>
    <n v="42"/>
    <s v="Среднее по региону на 01.04.2024"/>
    <n v="25.5"/>
    <s v="Среднее по РФ на 01.04.2024"/>
    <m/>
    <s v="Среднее по ФО на 01.04.2024"/>
    <m/>
    <n v="42"/>
    <s v="F$607"/>
    <s v="F$607:F$661"/>
    <n v="607"/>
    <n v="661"/>
  </r>
  <r>
    <m/>
    <m/>
    <x v="19"/>
    <x v="5"/>
    <x v="1"/>
    <n v="11"/>
    <n v="40"/>
    <s v="Среднее по региону на 01.04.2024"/>
    <n v="25.5"/>
    <s v="Среднее по РФ на 01.04.2024"/>
    <m/>
    <s v="Среднее по ФО на 01.04.2024"/>
    <m/>
    <n v="40"/>
    <s v="F$607"/>
    <s v="F$607:F$661"/>
    <n v="607"/>
    <n v="661"/>
  </r>
  <r>
    <m/>
    <m/>
    <x v="20"/>
    <x v="5"/>
    <x v="1"/>
    <n v="73"/>
    <n v="9"/>
    <s v="Среднее по региону на 01.04.2024"/>
    <n v="25.5"/>
    <s v="Среднее по РФ на 01.04.2024"/>
    <m/>
    <s v="Среднее по ФО на 01.04.2024"/>
    <m/>
    <n v="9"/>
    <s v="F$607"/>
    <s v="F$607:F$661"/>
    <n v="607"/>
    <n v="661"/>
  </r>
  <r>
    <m/>
    <m/>
    <x v="21"/>
    <x v="5"/>
    <x v="1"/>
    <n v="58"/>
    <n v="16"/>
    <s v="Среднее по региону на 01.04.2024"/>
    <n v="25.5"/>
    <s v="Среднее по РФ на 01.04.2024"/>
    <m/>
    <s v="Среднее по ФО на 01.04.2024"/>
    <m/>
    <n v="16"/>
    <s v="F$607"/>
    <s v="F$607:F$661"/>
    <n v="607"/>
    <n v="661"/>
  </r>
  <r>
    <m/>
    <m/>
    <x v="22"/>
    <x v="5"/>
    <x v="1"/>
    <n v="57"/>
    <n v="17"/>
    <s v="Среднее по региону на 01.04.2024"/>
    <n v="25.5"/>
    <s v="Среднее по РФ на 01.04.2024"/>
    <m/>
    <s v="Среднее по ФО на 01.04.2024"/>
    <m/>
    <n v="17"/>
    <s v="F$607"/>
    <s v="F$607:F$661"/>
    <n v="607"/>
    <n v="661"/>
  </r>
  <r>
    <m/>
    <m/>
    <x v="23"/>
    <x v="5"/>
    <x v="1"/>
    <n v="38"/>
    <n v="31"/>
    <s v="Среднее по региону на 01.04.2024"/>
    <n v="25.5"/>
    <s v="Среднее по РФ на 01.04.2024"/>
    <m/>
    <s v="Среднее по ФО на 01.04.2024"/>
    <m/>
    <n v="31"/>
    <s v="F$607"/>
    <s v="F$607:F$661"/>
    <n v="607"/>
    <n v="661"/>
  </r>
  <r>
    <m/>
    <m/>
    <x v="24"/>
    <x v="5"/>
    <x v="1"/>
    <n v="43"/>
    <n v="26"/>
    <s v="Среднее по региону на 01.04.2024"/>
    <n v="25.5"/>
    <s v="Среднее по РФ на 01.04.2024"/>
    <m/>
    <s v="Среднее по ФО на 01.04.2024"/>
    <m/>
    <n v="26"/>
    <s v="F$607"/>
    <s v="F$607:F$661"/>
    <n v="607"/>
    <n v="661"/>
  </r>
  <r>
    <m/>
    <m/>
    <x v="25"/>
    <x v="5"/>
    <x v="1"/>
    <n v="49"/>
    <n v="21"/>
    <s v="Среднее по региону на 01.04.2024"/>
    <n v="25.5"/>
    <s v="Среднее по РФ на 01.04.2024"/>
    <m/>
    <s v="Среднее по ФО на 01.04.2024"/>
    <m/>
    <n v="21"/>
    <s v="F$607"/>
    <s v="F$607:F$661"/>
    <n v="607"/>
    <n v="661"/>
  </r>
  <r>
    <m/>
    <m/>
    <x v="26"/>
    <x v="5"/>
    <x v="1"/>
    <n v="66"/>
    <n v="12"/>
    <s v="Среднее по региону на 01.04.2024"/>
    <n v="25.5"/>
    <s v="Среднее по РФ на 01.04.2024"/>
    <m/>
    <s v="Среднее по ФО на 01.04.2024"/>
    <m/>
    <n v="12"/>
    <s v="F$607"/>
    <s v="F$607:F$661"/>
    <n v="607"/>
    <n v="661"/>
  </r>
  <r>
    <m/>
    <m/>
    <x v="27"/>
    <x v="5"/>
    <x v="1"/>
    <n v="110"/>
    <n v="3"/>
    <s v="Среднее по региону на 01.04.2024"/>
    <n v="25.5"/>
    <s v="Среднее по РФ на 01.04.2024"/>
    <m/>
    <s v="Среднее по ФО на 01.04.2024"/>
    <m/>
    <n v="3"/>
    <s v="F$607"/>
    <s v="F$607:F$661"/>
    <n v="607"/>
    <n v="661"/>
  </r>
  <r>
    <m/>
    <m/>
    <x v="28"/>
    <x v="5"/>
    <x v="1"/>
    <n v="71"/>
    <n v="11"/>
    <s v="Среднее по региону на 01.04.2024"/>
    <n v="25.5"/>
    <s v="Среднее по РФ на 01.04.2024"/>
    <m/>
    <s v="Среднее по ФО на 01.04.2024"/>
    <m/>
    <n v="11"/>
    <s v="F$607"/>
    <s v="F$607:F$661"/>
    <n v="607"/>
    <n v="661"/>
  </r>
  <r>
    <m/>
    <m/>
    <x v="29"/>
    <x v="5"/>
    <x v="1"/>
    <n v="47"/>
    <n v="23"/>
    <s v="Среднее по региону на 01.04.2024"/>
    <n v="25.5"/>
    <s v="Среднее по РФ на 01.04.2024"/>
    <m/>
    <s v="Среднее по ФО на 01.04.2024"/>
    <m/>
    <n v="23"/>
    <s v="F$607"/>
    <s v="F$607:F$661"/>
    <n v="607"/>
    <n v="661"/>
  </r>
  <r>
    <m/>
    <m/>
    <x v="30"/>
    <x v="5"/>
    <x v="1"/>
    <n v="60"/>
    <n v="15"/>
    <s v="Среднее по региону на 01.04.2024"/>
    <n v="25.5"/>
    <s v="Среднее по РФ на 01.04.2024"/>
    <m/>
    <s v="Среднее по ФО на 01.04.2024"/>
    <m/>
    <n v="15"/>
    <s v="F$607"/>
    <s v="F$607:F$661"/>
    <n v="607"/>
    <n v="661"/>
  </r>
  <r>
    <m/>
    <m/>
    <x v="31"/>
    <x v="5"/>
    <x v="1"/>
    <n v="40"/>
    <n v="29"/>
    <s v="Среднее по региону на 01.04.2024"/>
    <n v="25.5"/>
    <s v="Среднее по РФ на 01.04.2024"/>
    <m/>
    <s v="Среднее по ФО на 01.04.2024"/>
    <m/>
    <n v="29"/>
    <s v="F$607"/>
    <s v="F$607:F$661"/>
    <n v="607"/>
    <n v="661"/>
  </r>
  <r>
    <m/>
    <m/>
    <x v="32"/>
    <x v="5"/>
    <x v="1"/>
    <n v="63"/>
    <n v="14"/>
    <s v="Среднее по региону на 01.04.2024"/>
    <n v="25.5"/>
    <s v="Среднее по РФ на 01.04.2024"/>
    <m/>
    <s v="Среднее по ФО на 01.04.2024"/>
    <m/>
    <n v="14"/>
    <s v="F$607"/>
    <s v="F$607:F$661"/>
    <n v="607"/>
    <n v="661"/>
  </r>
  <r>
    <m/>
    <m/>
    <x v="33"/>
    <x v="5"/>
    <x v="1"/>
    <n v="49"/>
    <n v="21"/>
    <s v="Среднее по региону на 01.04.2024"/>
    <n v="25.5"/>
    <s v="Среднее по РФ на 01.04.2024"/>
    <m/>
    <s v="Среднее по ФО на 01.04.2024"/>
    <m/>
    <n v="21"/>
    <s v="F$607"/>
    <s v="F$607:F$661"/>
    <n v="607"/>
    <n v="661"/>
  </r>
  <r>
    <m/>
    <m/>
    <x v="34"/>
    <x v="5"/>
    <x v="1"/>
    <n v="130"/>
    <n v="1"/>
    <s v="Среднее по региону на 01.04.2024"/>
    <n v="25.5"/>
    <s v="Среднее по РФ на 01.04.2024"/>
    <m/>
    <s v="Среднее по ФО на 01.04.2024"/>
    <m/>
    <n v="1"/>
    <s v="F$607"/>
    <s v="F$607:F$661"/>
    <n v="607"/>
    <n v="661"/>
  </r>
  <r>
    <m/>
    <m/>
    <x v="35"/>
    <x v="5"/>
    <x v="1"/>
    <n v="53"/>
    <n v="19"/>
    <s v="Среднее по региону на 01.04.2024"/>
    <n v="25.5"/>
    <s v="Среднее по РФ на 01.04.2024"/>
    <m/>
    <s v="Среднее по ФО на 01.04.2024"/>
    <m/>
    <n v="19"/>
    <s v="F$607"/>
    <s v="F$607:F$661"/>
    <n v="607"/>
    <n v="661"/>
  </r>
  <r>
    <m/>
    <m/>
    <x v="36"/>
    <x v="5"/>
    <x v="1"/>
    <n v="27"/>
    <n v="34"/>
    <s v="Среднее по региону на 01.04.2024"/>
    <n v="25.5"/>
    <s v="Среднее по РФ на 01.04.2024"/>
    <m/>
    <s v="Среднее по ФО на 01.04.2024"/>
    <m/>
    <n v="34"/>
    <s v="F$607"/>
    <s v="F$607:F$661"/>
    <n v="607"/>
    <n v="661"/>
  </r>
  <r>
    <m/>
    <m/>
    <x v="37"/>
    <x v="5"/>
    <x v="1"/>
    <n v="41"/>
    <n v="28"/>
    <s v="Среднее по региону на 01.04.2024"/>
    <n v="25.5"/>
    <s v="Среднее по РФ на 01.04.2024"/>
    <m/>
    <s v="Среднее по ФО на 01.04.2024"/>
    <m/>
    <n v="28"/>
    <s v="F$607"/>
    <s v="F$607:F$661"/>
    <n v="607"/>
    <n v="661"/>
  </r>
  <r>
    <m/>
    <m/>
    <x v="38"/>
    <x v="5"/>
    <x v="1"/>
    <n v="100"/>
    <n v="4"/>
    <s v="Среднее по региону на 01.04.2024"/>
    <n v="25.5"/>
    <s v="Среднее по РФ на 01.04.2024"/>
    <m/>
    <s v="Среднее по ФО на 01.04.2024"/>
    <m/>
    <n v="4"/>
    <s v="F$607"/>
    <s v="F$607:F$661"/>
    <n v="607"/>
    <n v="661"/>
  </r>
  <r>
    <m/>
    <m/>
    <x v="39"/>
    <x v="5"/>
    <x v="1"/>
    <n v="42"/>
    <n v="27"/>
    <s v="Среднее по региону на 01.04.2024"/>
    <n v="25.5"/>
    <s v="Среднее по РФ на 01.04.2024"/>
    <m/>
    <s v="Среднее по ФО на 01.04.2024"/>
    <m/>
    <n v="27"/>
    <s v="F$607"/>
    <s v="F$607:F$661"/>
    <n v="607"/>
    <n v="661"/>
  </r>
  <r>
    <m/>
    <m/>
    <x v="40"/>
    <x v="5"/>
    <x v="1"/>
    <n v="48"/>
    <n v="22"/>
    <s v="Среднее по региону на 01.04.2024"/>
    <n v="25.5"/>
    <s v="Среднее по РФ на 01.04.2024"/>
    <m/>
    <s v="Среднее по ФО на 01.04.2024"/>
    <m/>
    <n v="22"/>
    <s v="F$607"/>
    <s v="F$607:F$661"/>
    <n v="607"/>
    <n v="661"/>
  </r>
  <r>
    <m/>
    <m/>
    <x v="41"/>
    <x v="5"/>
    <x v="1"/>
    <n v="48"/>
    <n v="22"/>
    <s v="Среднее по региону на 01.04.2024"/>
    <n v="25.5"/>
    <s v="Среднее по РФ на 01.04.2024"/>
    <m/>
    <s v="Среднее по ФО на 01.04.2024"/>
    <m/>
    <n v="22"/>
    <s v="F$607"/>
    <s v="F$607:F$661"/>
    <n v="607"/>
    <n v="661"/>
  </r>
  <r>
    <m/>
    <m/>
    <x v="42"/>
    <x v="5"/>
    <x v="1"/>
    <n v="51"/>
    <n v="20"/>
    <s v="Среднее по региону на 01.04.2024"/>
    <n v="25.5"/>
    <s v="Среднее по РФ на 01.04.2024"/>
    <m/>
    <s v="Среднее по ФО на 01.04.2024"/>
    <m/>
    <n v="20"/>
    <s v="F$607"/>
    <s v="F$607:F$661"/>
    <n v="607"/>
    <n v="661"/>
  </r>
  <r>
    <m/>
    <m/>
    <x v="43"/>
    <x v="5"/>
    <x v="1"/>
    <n v="72"/>
    <n v="10"/>
    <s v="Среднее по региону на 01.04.2024"/>
    <n v="25.5"/>
    <s v="Среднее по РФ на 01.04.2024"/>
    <m/>
    <s v="Среднее по ФО на 01.04.2024"/>
    <m/>
    <n v="10"/>
    <s v="F$607"/>
    <s v="F$607:F$661"/>
    <n v="607"/>
    <n v="661"/>
  </r>
  <r>
    <m/>
    <m/>
    <x v="44"/>
    <x v="5"/>
    <x v="1"/>
    <n v="78"/>
    <n v="8"/>
    <s v="Среднее по региону на 01.04.2024"/>
    <n v="25.5"/>
    <s v="Среднее по РФ на 01.04.2024"/>
    <m/>
    <s v="Среднее по ФО на 01.04.2024"/>
    <m/>
    <n v="8"/>
    <s v="F$607"/>
    <s v="F$607:F$661"/>
    <n v="607"/>
    <n v="661"/>
  </r>
  <r>
    <m/>
    <m/>
    <x v="45"/>
    <x v="5"/>
    <x v="1"/>
    <n v="31"/>
    <n v="33"/>
    <s v="Среднее по региону на 01.04.2024"/>
    <n v="25.5"/>
    <s v="Среднее по РФ на 01.04.2024"/>
    <m/>
    <s v="Среднее по ФО на 01.04.2024"/>
    <m/>
    <n v="33"/>
    <s v="F$607"/>
    <s v="F$607:F$661"/>
    <n v="607"/>
    <n v="661"/>
  </r>
  <r>
    <m/>
    <m/>
    <x v="46"/>
    <x v="5"/>
    <x v="1"/>
    <n v="46"/>
    <n v="24"/>
    <s v="Среднее по региону на 01.04.2024"/>
    <n v="25.5"/>
    <s v="Среднее по РФ на 01.04.2024"/>
    <m/>
    <s v="Среднее по ФО на 01.04.2024"/>
    <m/>
    <n v="24"/>
    <s v="F$607"/>
    <s v="F$607:F$661"/>
    <n v="607"/>
    <n v="661"/>
  </r>
  <r>
    <m/>
    <m/>
    <x v="47"/>
    <x v="5"/>
    <x v="1"/>
    <n v="117"/>
    <n v="2"/>
    <s v="Среднее по региону на 01.04.2024"/>
    <n v="25.5"/>
    <s v="Среднее по РФ на 01.04.2024"/>
    <m/>
    <s v="Среднее по ФО на 01.04.2024"/>
    <m/>
    <n v="2"/>
    <s v="F$607"/>
    <s v="F$607:F$661"/>
    <n v="607"/>
    <n v="661"/>
  </r>
  <r>
    <m/>
    <m/>
    <x v="48"/>
    <x v="5"/>
    <x v="1"/>
    <n v="92"/>
    <n v="5"/>
    <s v="Среднее по региону на 01.04.2024"/>
    <n v="25.5"/>
    <s v="Среднее по РФ на 01.04.2024"/>
    <m/>
    <s v="Среднее по ФО на 01.04.2024"/>
    <m/>
    <n v="5"/>
    <s v="F$607"/>
    <s v="F$607:F$661"/>
    <n v="607"/>
    <n v="661"/>
  </r>
  <r>
    <m/>
    <m/>
    <x v="49"/>
    <x v="5"/>
    <x v="1"/>
    <n v="64"/>
    <n v="13"/>
    <s v="Среднее по региону на 01.04.2024"/>
    <n v="25.5"/>
    <s v="Среднее по РФ на 01.04.2024"/>
    <m/>
    <s v="Среднее по ФО на 01.04.2024"/>
    <m/>
    <n v="13"/>
    <s v="F$607"/>
    <s v="F$607:F$661"/>
    <n v="607"/>
    <n v="661"/>
  </r>
  <r>
    <m/>
    <m/>
    <x v="50"/>
    <x v="5"/>
    <x v="1"/>
    <n v="44"/>
    <n v="25"/>
    <s v="Среднее по региону на 01.04.2024"/>
    <n v="25.5"/>
    <s v="Среднее по РФ на 01.04.2024"/>
    <m/>
    <s v="Среднее по ФО на 01.04.2024"/>
    <m/>
    <n v="25"/>
    <s v="F$607"/>
    <s v="F$607:F$661"/>
    <n v="607"/>
    <n v="661"/>
  </r>
  <r>
    <m/>
    <m/>
    <x v="51"/>
    <x v="5"/>
    <x v="1"/>
    <n v="43"/>
    <n v="26"/>
    <s v="Среднее по региону на 01.04.2024"/>
    <n v="25.5"/>
    <s v="Среднее по РФ на 01.04.2024"/>
    <m/>
    <s v="Среднее по ФО на 01.04.2024"/>
    <m/>
    <n v="26"/>
    <s v="F$607"/>
    <s v="F$607:F$661"/>
    <n v="607"/>
    <n v="661"/>
  </r>
  <r>
    <m/>
    <m/>
    <x v="52"/>
    <x v="5"/>
    <x v="1"/>
    <n v="57"/>
    <n v="17"/>
    <s v="Среднее по региону на 01.04.2024"/>
    <n v="25.5"/>
    <s v="Среднее по РФ на 01.04.2024"/>
    <m/>
    <s v="Среднее по ФО на 01.04.2024"/>
    <m/>
    <n v="17"/>
    <s v="F$607"/>
    <s v="F$607:F$661"/>
    <n v="607"/>
    <n v="661"/>
  </r>
  <r>
    <m/>
    <m/>
    <x v="53"/>
    <x v="5"/>
    <x v="1"/>
    <n v="86"/>
    <n v="6"/>
    <s v="Среднее по региону на 01.04.2024"/>
    <n v="25.5"/>
    <s v="Среднее по РФ на 01.04.2024"/>
    <m/>
    <s v="Среднее по ФО на 01.04.2024"/>
    <m/>
    <n v="6"/>
    <s v="F$607"/>
    <s v="F$607:F$661"/>
    <n v="607"/>
    <n v="661"/>
  </r>
  <r>
    <m/>
    <m/>
    <x v="54"/>
    <x v="5"/>
    <x v="1"/>
    <n v="60"/>
    <n v="15"/>
    <s v="Среднее по региону на 01.04.2024"/>
    <n v="25.5"/>
    <s v="Среднее по РФ на 01.04.2024"/>
    <m/>
    <s v="Среднее по ФО на 01.04.2024"/>
    <m/>
    <n v="15"/>
    <s v="F$607"/>
    <s v="F$607:F$661"/>
    <n v="607"/>
    <n v="661"/>
  </r>
  <r>
    <m/>
    <m/>
    <x v="0"/>
    <x v="6"/>
    <x v="0"/>
    <n v="186"/>
    <n v="24"/>
    <s v="Среднее по региону на 01.04.2023"/>
    <n v="171.07"/>
    <s v="Среднее по РФ на 01.04.2023"/>
    <m/>
    <s v="Среднее по ФО на 01.04.2023"/>
    <m/>
    <n v="24"/>
    <s v="F$662"/>
    <s v="F$662:F$716"/>
    <n v="662"/>
    <n v="716"/>
  </r>
  <r>
    <m/>
    <m/>
    <x v="1"/>
    <x v="6"/>
    <x v="0"/>
    <n v="218"/>
    <n v="16"/>
    <s v="Среднее по региону на 01.04.2023"/>
    <n v="171.07"/>
    <s v="Среднее по РФ на 01.04.2023"/>
    <m/>
    <s v="Среднее по ФО на 01.04.2023"/>
    <m/>
    <n v="16"/>
    <s v="F$662"/>
    <s v="F$662:F$716"/>
    <n v="662"/>
    <n v="716"/>
  </r>
  <r>
    <m/>
    <m/>
    <x v="2"/>
    <x v="6"/>
    <x v="0"/>
    <n v="201"/>
    <n v="18"/>
    <s v="Среднее по региону на 01.04.2023"/>
    <n v="171.07"/>
    <s v="Среднее по РФ на 01.04.2023"/>
    <m/>
    <s v="Среднее по ФО на 01.04.2023"/>
    <m/>
    <n v="18"/>
    <s v="F$662"/>
    <s v="F$662:F$716"/>
    <n v="662"/>
    <n v="716"/>
  </r>
  <r>
    <m/>
    <m/>
    <x v="3"/>
    <x v="6"/>
    <x v="0"/>
    <n v="146"/>
    <n v="36"/>
    <s v="Среднее по региону на 01.04.2023"/>
    <n v="171.07"/>
    <s v="Среднее по РФ на 01.04.2023"/>
    <m/>
    <s v="Среднее по ФО на 01.04.2023"/>
    <m/>
    <n v="36"/>
    <s v="F$662"/>
    <s v="F$662:F$716"/>
    <n v="662"/>
    <n v="716"/>
  </r>
  <r>
    <m/>
    <m/>
    <x v="4"/>
    <x v="6"/>
    <x v="0"/>
    <n v="140"/>
    <n v="38"/>
    <s v="Среднее по региону на 01.04.2023"/>
    <n v="171.07"/>
    <s v="Среднее по РФ на 01.04.2023"/>
    <m/>
    <s v="Среднее по ФО на 01.04.2023"/>
    <m/>
    <n v="38"/>
    <s v="F$662"/>
    <s v="F$662:F$716"/>
    <n v="662"/>
    <n v="716"/>
  </r>
  <r>
    <m/>
    <m/>
    <x v="5"/>
    <x v="6"/>
    <x v="0"/>
    <n v="139"/>
    <n v="39"/>
    <s v="Среднее по региону на 01.04.2023"/>
    <n v="171.07"/>
    <s v="Среднее по РФ на 01.04.2023"/>
    <m/>
    <s v="Среднее по ФО на 01.04.2023"/>
    <m/>
    <n v="39"/>
    <s v="F$662"/>
    <s v="F$662:F$716"/>
    <n v="662"/>
    <n v="716"/>
  </r>
  <r>
    <m/>
    <m/>
    <x v="6"/>
    <x v="6"/>
    <x v="0"/>
    <n v="290"/>
    <n v="8"/>
    <s v="Среднее по региону на 01.04.2023"/>
    <n v="171.07"/>
    <s v="Среднее по РФ на 01.04.2023"/>
    <m/>
    <s v="Среднее по ФО на 01.04.2023"/>
    <m/>
    <n v="8"/>
    <s v="F$662"/>
    <s v="F$662:F$716"/>
    <n v="662"/>
    <n v="716"/>
  </r>
  <r>
    <m/>
    <m/>
    <x v="7"/>
    <x v="6"/>
    <x v="0"/>
    <n v="94"/>
    <n v="47"/>
    <s v="Среднее по региону на 01.04.2023"/>
    <n v="171.07"/>
    <s v="Среднее по РФ на 01.04.2023"/>
    <m/>
    <s v="Среднее по ФО на 01.04.2023"/>
    <m/>
    <n v="47"/>
    <s v="F$662"/>
    <s v="F$662:F$716"/>
    <n v="662"/>
    <n v="716"/>
  </r>
  <r>
    <m/>
    <m/>
    <x v="8"/>
    <x v="6"/>
    <x v="0"/>
    <n v="232"/>
    <n v="12"/>
    <s v="Среднее по региону на 01.04.2023"/>
    <n v="171.07"/>
    <s v="Среднее по РФ на 01.04.2023"/>
    <m/>
    <s v="Среднее по ФО на 01.04.2023"/>
    <m/>
    <n v="12"/>
    <s v="F$662"/>
    <s v="F$662:F$716"/>
    <n v="662"/>
    <n v="716"/>
  </r>
  <r>
    <m/>
    <m/>
    <x v="9"/>
    <x v="6"/>
    <x v="0"/>
    <n v="164"/>
    <n v="31"/>
    <s v="Среднее по региону на 01.04.2023"/>
    <n v="171.07"/>
    <s v="Среднее по РФ на 01.04.2023"/>
    <m/>
    <s v="Среднее по ФО на 01.04.2023"/>
    <m/>
    <n v="31"/>
    <s v="F$662"/>
    <s v="F$662:F$716"/>
    <n v="662"/>
    <n v="716"/>
  </r>
  <r>
    <m/>
    <m/>
    <x v="10"/>
    <x v="6"/>
    <x v="0"/>
    <n v="94"/>
    <n v="47"/>
    <s v="Среднее по региону на 01.04.2023"/>
    <n v="171.07"/>
    <s v="Среднее по РФ на 01.04.2023"/>
    <m/>
    <s v="Среднее по ФО на 01.04.2023"/>
    <m/>
    <n v="47"/>
    <s v="F$662"/>
    <s v="F$662:F$716"/>
    <n v="662"/>
    <n v="716"/>
  </r>
  <r>
    <m/>
    <m/>
    <x v="11"/>
    <x v="6"/>
    <x v="0"/>
    <n v="227"/>
    <n v="14"/>
    <s v="Среднее по региону на 01.04.2023"/>
    <n v="171.07"/>
    <s v="Среднее по РФ на 01.04.2023"/>
    <m/>
    <s v="Среднее по ФО на 01.04.2023"/>
    <m/>
    <n v="14"/>
    <s v="F$662"/>
    <s v="F$662:F$716"/>
    <n v="662"/>
    <n v="716"/>
  </r>
  <r>
    <m/>
    <m/>
    <x v="12"/>
    <x v="6"/>
    <x v="0"/>
    <n v="264"/>
    <n v="10"/>
    <s v="Среднее по региону на 01.04.2023"/>
    <n v="171.07"/>
    <s v="Среднее по РФ на 01.04.2023"/>
    <m/>
    <s v="Среднее по ФО на 01.04.2023"/>
    <m/>
    <n v="10"/>
    <s v="F$662"/>
    <s v="F$662:F$716"/>
    <n v="662"/>
    <n v="716"/>
  </r>
  <r>
    <m/>
    <m/>
    <x v="13"/>
    <x v="6"/>
    <x v="0"/>
    <n v="366"/>
    <n v="5"/>
    <s v="Среднее по региону на 01.04.2023"/>
    <n v="171.07"/>
    <s v="Среднее по РФ на 01.04.2023"/>
    <m/>
    <s v="Среднее по ФО на 01.04.2023"/>
    <m/>
    <n v="5"/>
    <s v="F$662"/>
    <s v="F$662:F$716"/>
    <n v="662"/>
    <n v="716"/>
  </r>
  <r>
    <m/>
    <m/>
    <x v="14"/>
    <x v="6"/>
    <x v="0"/>
    <n v="182"/>
    <n v="25"/>
    <s v="Среднее по региону на 01.04.2023"/>
    <n v="171.07"/>
    <s v="Среднее по РФ на 01.04.2023"/>
    <m/>
    <s v="Среднее по ФО на 01.04.2023"/>
    <m/>
    <n v="25"/>
    <s v="F$662"/>
    <s v="F$662:F$716"/>
    <n v="662"/>
    <n v="716"/>
  </r>
  <r>
    <m/>
    <m/>
    <x v="15"/>
    <x v="6"/>
    <x v="0"/>
    <n v="104"/>
    <n v="46"/>
    <s v="Среднее по региону на 01.04.2023"/>
    <n v="171.07"/>
    <s v="Среднее по РФ на 01.04.2023"/>
    <m/>
    <s v="Среднее по ФО на 01.04.2023"/>
    <m/>
    <n v="46"/>
    <s v="F$662"/>
    <s v="F$662:F$716"/>
    <n v="662"/>
    <n v="716"/>
  </r>
  <r>
    <m/>
    <m/>
    <x v="16"/>
    <x v="6"/>
    <x v="0"/>
    <n v="188"/>
    <n v="23"/>
    <s v="Среднее по региону на 01.04.2023"/>
    <n v="171.07"/>
    <s v="Среднее по РФ на 01.04.2023"/>
    <m/>
    <s v="Среднее по ФО на 01.04.2023"/>
    <m/>
    <n v="23"/>
    <s v="F$662"/>
    <s v="F$662:F$716"/>
    <n v="662"/>
    <n v="716"/>
  </r>
  <r>
    <m/>
    <m/>
    <x v="17"/>
    <x v="6"/>
    <x v="0"/>
    <n v="130"/>
    <n v="41"/>
    <s v="Среднее по региону на 01.04.2023"/>
    <n v="171.07"/>
    <s v="Среднее по РФ на 01.04.2023"/>
    <m/>
    <s v="Среднее по ФО на 01.04.2023"/>
    <m/>
    <n v="41"/>
    <s v="F$662"/>
    <s v="F$662:F$716"/>
    <n v="662"/>
    <n v="716"/>
  </r>
  <r>
    <m/>
    <m/>
    <x v="18"/>
    <x v="6"/>
    <x v="0"/>
    <n v="153"/>
    <n v="34"/>
    <s v="Среднее по региону на 01.04.2023"/>
    <n v="171.07"/>
    <s v="Среднее по РФ на 01.04.2023"/>
    <m/>
    <s v="Среднее по ФО на 01.04.2023"/>
    <m/>
    <n v="34"/>
    <s v="F$662"/>
    <s v="F$662:F$716"/>
    <n v="662"/>
    <n v="716"/>
  </r>
  <r>
    <m/>
    <m/>
    <x v="19"/>
    <x v="6"/>
    <x v="0"/>
    <n v="195"/>
    <n v="21"/>
    <s v="Среднее по региону на 01.04.2023"/>
    <n v="171.07"/>
    <s v="Среднее по РФ на 01.04.2023"/>
    <m/>
    <s v="Среднее по ФО на 01.04.2023"/>
    <m/>
    <n v="21"/>
    <s v="F$662"/>
    <s v="F$662:F$716"/>
    <n v="662"/>
    <n v="716"/>
  </r>
  <r>
    <m/>
    <m/>
    <x v="20"/>
    <x v="6"/>
    <x v="0"/>
    <n v="175"/>
    <n v="27"/>
    <s v="Среднее по региону на 01.04.2023"/>
    <n v="171.07"/>
    <s v="Среднее по РФ на 01.04.2023"/>
    <m/>
    <s v="Среднее по ФО на 01.04.2023"/>
    <m/>
    <n v="27"/>
    <s v="F$662"/>
    <s v="F$662:F$716"/>
    <n v="662"/>
    <n v="716"/>
  </r>
  <r>
    <m/>
    <m/>
    <x v="21"/>
    <x v="6"/>
    <x v="0"/>
    <n v="295"/>
    <n v="6"/>
    <s v="Среднее по региону на 01.04.2023"/>
    <n v="171.07"/>
    <s v="Среднее по РФ на 01.04.2023"/>
    <m/>
    <s v="Среднее по ФО на 01.04.2023"/>
    <m/>
    <n v="6"/>
    <s v="F$662"/>
    <s v="F$662:F$716"/>
    <n v="662"/>
    <n v="716"/>
  </r>
  <r>
    <m/>
    <m/>
    <x v="22"/>
    <x v="6"/>
    <x v="0"/>
    <n v="89"/>
    <n v="48"/>
    <s v="Среднее по региону на 01.04.2023"/>
    <n v="171.07"/>
    <s v="Среднее по РФ на 01.04.2023"/>
    <m/>
    <s v="Среднее по ФО на 01.04.2023"/>
    <m/>
    <n v="48"/>
    <s v="F$662"/>
    <s v="F$662:F$716"/>
    <n v="662"/>
    <n v="716"/>
  </r>
  <r>
    <m/>
    <m/>
    <x v="23"/>
    <x v="6"/>
    <x v="0"/>
    <n v="293"/>
    <n v="7"/>
    <s v="Среднее по региону на 01.04.2023"/>
    <n v="171.07"/>
    <s v="Среднее по РФ на 01.04.2023"/>
    <m/>
    <s v="Среднее по ФО на 01.04.2023"/>
    <m/>
    <n v="7"/>
    <s v="F$662"/>
    <s v="F$662:F$716"/>
    <n v="662"/>
    <n v="716"/>
  </r>
  <r>
    <m/>
    <m/>
    <x v="24"/>
    <x v="6"/>
    <x v="0"/>
    <n v="150"/>
    <n v="35"/>
    <s v="Среднее по региону на 01.04.2023"/>
    <n v="171.07"/>
    <s v="Среднее по РФ на 01.04.2023"/>
    <m/>
    <s v="Среднее по ФО на 01.04.2023"/>
    <m/>
    <n v="35"/>
    <s v="F$662"/>
    <s v="F$662:F$716"/>
    <n v="662"/>
    <n v="716"/>
  </r>
  <r>
    <m/>
    <m/>
    <x v="25"/>
    <x v="6"/>
    <x v="0"/>
    <n v="485"/>
    <n v="1"/>
    <s v="Среднее по региону на 01.04.2023"/>
    <n v="171.07"/>
    <s v="Среднее по РФ на 01.04.2023"/>
    <m/>
    <s v="Среднее по ФО на 01.04.2023"/>
    <m/>
    <n v="1"/>
    <s v="F$662"/>
    <s v="F$662:F$716"/>
    <n v="662"/>
    <n v="716"/>
  </r>
  <r>
    <m/>
    <m/>
    <x v="26"/>
    <x v="6"/>
    <x v="0"/>
    <n v="144"/>
    <n v="37"/>
    <s v="Среднее по региону на 01.04.2023"/>
    <n v="171.07"/>
    <s v="Среднее по РФ на 01.04.2023"/>
    <m/>
    <s v="Среднее по ФО на 01.04.2023"/>
    <m/>
    <n v="37"/>
    <s v="F$662"/>
    <s v="F$662:F$716"/>
    <n v="662"/>
    <n v="716"/>
  </r>
  <r>
    <m/>
    <m/>
    <x v="27"/>
    <x v="6"/>
    <x v="0"/>
    <n v="140"/>
    <n v="38"/>
    <s v="Среднее по региону на 01.04.2023"/>
    <n v="171.07"/>
    <s v="Среднее по РФ на 01.04.2023"/>
    <m/>
    <s v="Среднее по ФО на 01.04.2023"/>
    <m/>
    <n v="38"/>
    <s v="F$662"/>
    <s v="F$662:F$716"/>
    <n v="662"/>
    <n v="716"/>
  </r>
  <r>
    <m/>
    <m/>
    <x v="28"/>
    <x v="6"/>
    <x v="0"/>
    <n v="171"/>
    <n v="29"/>
    <s v="Среднее по региону на 01.04.2023"/>
    <n v="171.07"/>
    <s v="Среднее по РФ на 01.04.2023"/>
    <m/>
    <s v="Среднее по ФО на 01.04.2023"/>
    <m/>
    <n v="29"/>
    <s v="F$662"/>
    <s v="F$662:F$716"/>
    <n v="662"/>
    <n v="716"/>
  </r>
  <r>
    <m/>
    <m/>
    <x v="29"/>
    <x v="6"/>
    <x v="0"/>
    <n v="389"/>
    <n v="4"/>
    <s v="Среднее по региону на 01.04.2023"/>
    <n v="171.07"/>
    <s v="Среднее по РФ на 01.04.2023"/>
    <m/>
    <s v="Среднее по ФО на 01.04.2023"/>
    <m/>
    <n v="4"/>
    <s v="F$662"/>
    <s v="F$662:F$716"/>
    <n v="662"/>
    <n v="716"/>
  </r>
  <r>
    <m/>
    <m/>
    <x v="30"/>
    <x v="6"/>
    <x v="0"/>
    <n v="419"/>
    <n v="3"/>
    <s v="Среднее по региону на 01.04.2023"/>
    <n v="171.07"/>
    <s v="Среднее по РФ на 01.04.2023"/>
    <m/>
    <s v="Среднее по ФО на 01.04.2023"/>
    <m/>
    <n v="3"/>
    <s v="F$662"/>
    <s v="F$662:F$716"/>
    <n v="662"/>
    <n v="716"/>
  </r>
  <r>
    <m/>
    <m/>
    <x v="31"/>
    <x v="6"/>
    <x v="0"/>
    <n v="124"/>
    <n v="42"/>
    <s v="Среднее по региону на 01.04.2023"/>
    <n v="171.07"/>
    <s v="Среднее по РФ на 01.04.2023"/>
    <m/>
    <s v="Среднее по ФО на 01.04.2023"/>
    <m/>
    <n v="42"/>
    <s v="F$662"/>
    <s v="F$662:F$716"/>
    <n v="662"/>
    <n v="716"/>
  </r>
  <r>
    <m/>
    <m/>
    <x v="32"/>
    <x v="6"/>
    <x v="0"/>
    <n v="279"/>
    <n v="9"/>
    <s v="Среднее по региону на 01.04.2023"/>
    <n v="171.07"/>
    <s v="Среднее по РФ на 01.04.2023"/>
    <m/>
    <s v="Среднее по ФО на 01.04.2023"/>
    <m/>
    <n v="9"/>
    <s v="F$662"/>
    <s v="F$662:F$716"/>
    <n v="662"/>
    <n v="716"/>
  </r>
  <r>
    <m/>
    <m/>
    <x v="33"/>
    <x v="6"/>
    <x v="0"/>
    <n v="161"/>
    <n v="32"/>
    <s v="Среднее по региону на 01.04.2023"/>
    <n v="171.07"/>
    <s v="Среднее по РФ на 01.04.2023"/>
    <m/>
    <s v="Среднее по ФО на 01.04.2023"/>
    <m/>
    <n v="32"/>
    <s v="F$662"/>
    <s v="F$662:F$716"/>
    <n v="662"/>
    <n v="716"/>
  </r>
  <r>
    <m/>
    <m/>
    <x v="34"/>
    <x v="6"/>
    <x v="0"/>
    <n v="176"/>
    <n v="26"/>
    <s v="Среднее по региону на 01.04.2023"/>
    <n v="171.07"/>
    <s v="Среднее по РФ на 01.04.2023"/>
    <m/>
    <s v="Среднее по ФО на 01.04.2023"/>
    <m/>
    <n v="26"/>
    <s v="F$662"/>
    <s v="F$662:F$716"/>
    <n v="662"/>
    <n v="716"/>
  </r>
  <r>
    <m/>
    <m/>
    <x v="35"/>
    <x v="6"/>
    <x v="0"/>
    <n v="197"/>
    <n v="20"/>
    <s v="Среднее по региону на 01.04.2023"/>
    <n v="171.07"/>
    <s v="Среднее по РФ на 01.04.2023"/>
    <m/>
    <s v="Среднее по ФО на 01.04.2023"/>
    <m/>
    <n v="20"/>
    <s v="F$662"/>
    <s v="F$662:F$716"/>
    <n v="662"/>
    <n v="716"/>
  </r>
  <r>
    <m/>
    <m/>
    <x v="36"/>
    <x v="6"/>
    <x v="0"/>
    <n v="225"/>
    <n v="15"/>
    <s v="Среднее по региону на 01.04.2023"/>
    <n v="171.07"/>
    <s v="Среднее по РФ на 01.04.2023"/>
    <m/>
    <s v="Среднее по ФО на 01.04.2023"/>
    <m/>
    <n v="15"/>
    <s v="F$662"/>
    <s v="F$662:F$716"/>
    <n v="662"/>
    <n v="716"/>
  </r>
  <r>
    <m/>
    <m/>
    <x v="37"/>
    <x v="6"/>
    <x v="0"/>
    <n v="227"/>
    <n v="14"/>
    <s v="Среднее по региону на 01.04.2023"/>
    <n v="171.07"/>
    <s v="Среднее по РФ на 01.04.2023"/>
    <m/>
    <s v="Среднее по ФО на 01.04.2023"/>
    <m/>
    <n v="14"/>
    <s v="F$662"/>
    <s v="F$662:F$716"/>
    <n v="662"/>
    <n v="716"/>
  </r>
  <r>
    <m/>
    <m/>
    <x v="38"/>
    <x v="6"/>
    <x v="0"/>
    <n v="130"/>
    <n v="41"/>
    <s v="Среднее по региону на 01.04.2023"/>
    <n v="171.07"/>
    <s v="Среднее по РФ на 01.04.2023"/>
    <m/>
    <s v="Среднее по ФО на 01.04.2023"/>
    <m/>
    <n v="41"/>
    <s v="F$662"/>
    <s v="F$662:F$716"/>
    <n v="662"/>
    <n v="716"/>
  </r>
  <r>
    <m/>
    <m/>
    <x v="39"/>
    <x v="6"/>
    <x v="0"/>
    <n v="206"/>
    <n v="17"/>
    <s v="Среднее по региону на 01.04.2023"/>
    <n v="171.07"/>
    <s v="Среднее по РФ на 01.04.2023"/>
    <m/>
    <s v="Среднее по ФО на 01.04.2023"/>
    <m/>
    <n v="17"/>
    <s v="F$662"/>
    <s v="F$662:F$716"/>
    <n v="662"/>
    <n v="716"/>
  </r>
  <r>
    <m/>
    <m/>
    <x v="40"/>
    <x v="6"/>
    <x v="0"/>
    <n v="106"/>
    <n v="45"/>
    <s v="Среднее по региону на 01.04.2023"/>
    <n v="171.07"/>
    <s v="Среднее по РФ на 01.04.2023"/>
    <m/>
    <s v="Среднее по ФО на 01.04.2023"/>
    <m/>
    <n v="45"/>
    <s v="F$662"/>
    <s v="F$662:F$716"/>
    <n v="662"/>
    <n v="716"/>
  </r>
  <r>
    <m/>
    <m/>
    <x v="41"/>
    <x v="6"/>
    <x v="0"/>
    <n v="172"/>
    <n v="28"/>
    <s v="Среднее по региону на 01.04.2023"/>
    <n v="171.07"/>
    <s v="Среднее по РФ на 01.04.2023"/>
    <m/>
    <s v="Среднее по ФО на 01.04.2023"/>
    <m/>
    <n v="28"/>
    <s v="F$662"/>
    <s v="F$662:F$716"/>
    <n v="662"/>
    <n v="716"/>
  </r>
  <r>
    <m/>
    <m/>
    <x v="42"/>
    <x v="6"/>
    <x v="0"/>
    <n v="113"/>
    <n v="44"/>
    <s v="Среднее по региону на 01.04.2023"/>
    <n v="171.07"/>
    <s v="Среднее по РФ на 01.04.2023"/>
    <m/>
    <s v="Среднее по ФО на 01.04.2023"/>
    <m/>
    <n v="44"/>
    <s v="F$662"/>
    <s v="F$662:F$716"/>
    <n v="662"/>
    <n v="716"/>
  </r>
  <r>
    <m/>
    <m/>
    <x v="43"/>
    <x v="6"/>
    <x v="0"/>
    <n v="78"/>
    <n v="50"/>
    <s v="Среднее по региону на 01.04.2023"/>
    <n v="171.07"/>
    <s v="Среднее по РФ на 01.04.2023"/>
    <m/>
    <s v="Среднее по ФО на 01.04.2023"/>
    <m/>
    <n v="50"/>
    <s v="F$662"/>
    <s v="F$662:F$716"/>
    <n v="662"/>
    <n v="716"/>
  </r>
  <r>
    <m/>
    <m/>
    <x v="44"/>
    <x v="6"/>
    <x v="0"/>
    <n v="448"/>
    <n v="2"/>
    <s v="Среднее по региону на 01.04.2023"/>
    <n v="171.07"/>
    <s v="Среднее по РФ на 01.04.2023"/>
    <m/>
    <s v="Среднее по ФО на 01.04.2023"/>
    <m/>
    <n v="2"/>
    <s v="F$662"/>
    <s v="F$662:F$716"/>
    <n v="662"/>
    <n v="716"/>
  </r>
  <r>
    <m/>
    <m/>
    <x v="45"/>
    <x v="6"/>
    <x v="0"/>
    <n v="138"/>
    <n v="40"/>
    <s v="Среднее по региону на 01.04.2023"/>
    <n v="171.07"/>
    <s v="Среднее по РФ на 01.04.2023"/>
    <m/>
    <s v="Среднее по ФО на 01.04.2023"/>
    <m/>
    <n v="40"/>
    <s v="F$662"/>
    <s v="F$662:F$716"/>
    <n v="662"/>
    <n v="716"/>
  </r>
  <r>
    <m/>
    <m/>
    <x v="46"/>
    <x v="6"/>
    <x v="0"/>
    <n v="249"/>
    <n v="11"/>
    <s v="Среднее по региону на 01.04.2023"/>
    <n v="171.07"/>
    <s v="Среднее по РФ на 01.04.2023"/>
    <m/>
    <s v="Среднее по ФО на 01.04.2023"/>
    <m/>
    <n v="11"/>
    <s v="F$662"/>
    <s v="F$662:F$716"/>
    <n v="662"/>
    <n v="716"/>
  </r>
  <r>
    <m/>
    <m/>
    <x v="47"/>
    <x v="6"/>
    <x v="0"/>
    <n v="167"/>
    <n v="30"/>
    <s v="Среднее по региону на 01.04.2023"/>
    <n v="171.07"/>
    <s v="Среднее по РФ на 01.04.2023"/>
    <m/>
    <s v="Среднее по ФО на 01.04.2023"/>
    <m/>
    <n v="30"/>
    <s v="F$662"/>
    <s v="F$662:F$716"/>
    <n v="662"/>
    <n v="716"/>
  </r>
  <r>
    <m/>
    <m/>
    <x v="48"/>
    <x v="6"/>
    <x v="0"/>
    <n v="155"/>
    <n v="33"/>
    <s v="Среднее по региону на 01.04.2023"/>
    <n v="171.07"/>
    <s v="Среднее по РФ на 01.04.2023"/>
    <m/>
    <s v="Среднее по ФО на 01.04.2023"/>
    <m/>
    <n v="33"/>
    <s v="F$662"/>
    <s v="F$662:F$716"/>
    <n v="662"/>
    <n v="716"/>
  </r>
  <r>
    <m/>
    <m/>
    <x v="49"/>
    <x v="6"/>
    <x v="0"/>
    <n v="130"/>
    <n v="41"/>
    <s v="Среднее по региону на 01.04.2023"/>
    <n v="171.07"/>
    <s v="Среднее по РФ на 01.04.2023"/>
    <m/>
    <s v="Среднее по ФО на 01.04.2023"/>
    <m/>
    <n v="41"/>
    <s v="F$662"/>
    <s v="F$662:F$716"/>
    <n v="662"/>
    <n v="716"/>
  </r>
  <r>
    <m/>
    <m/>
    <x v="50"/>
    <x v="6"/>
    <x v="0"/>
    <n v="228"/>
    <n v="13"/>
    <s v="Среднее по региону на 01.04.2023"/>
    <n v="171.07"/>
    <s v="Среднее по РФ на 01.04.2023"/>
    <m/>
    <s v="Среднее по ФО на 01.04.2023"/>
    <m/>
    <n v="13"/>
    <s v="F$662"/>
    <s v="F$662:F$716"/>
    <n v="662"/>
    <n v="716"/>
  </r>
  <r>
    <m/>
    <m/>
    <x v="51"/>
    <x v="6"/>
    <x v="0"/>
    <n v="193"/>
    <n v="22"/>
    <s v="Среднее по региону на 01.04.2023"/>
    <n v="171.07"/>
    <s v="Среднее по РФ на 01.04.2023"/>
    <m/>
    <s v="Среднее по ФО на 01.04.2023"/>
    <m/>
    <n v="22"/>
    <s v="F$662"/>
    <s v="F$662:F$716"/>
    <n v="662"/>
    <n v="716"/>
  </r>
  <r>
    <m/>
    <m/>
    <x v="52"/>
    <x v="6"/>
    <x v="0"/>
    <n v="200"/>
    <n v="19"/>
    <s v="Среднее по региону на 01.04.2023"/>
    <n v="171.07"/>
    <s v="Среднее по РФ на 01.04.2023"/>
    <m/>
    <s v="Среднее по ФО на 01.04.2023"/>
    <m/>
    <n v="19"/>
    <s v="F$662"/>
    <s v="F$662:F$716"/>
    <n v="662"/>
    <n v="716"/>
  </r>
  <r>
    <m/>
    <m/>
    <x v="53"/>
    <x v="6"/>
    <x v="0"/>
    <n v="122"/>
    <n v="43"/>
    <s v="Среднее по региону на 01.04.2023"/>
    <n v="171.07"/>
    <s v="Среднее по РФ на 01.04.2023"/>
    <m/>
    <s v="Среднее по ФО на 01.04.2023"/>
    <m/>
    <n v="43"/>
    <s v="F$662"/>
    <s v="F$662:F$716"/>
    <n v="662"/>
    <n v="716"/>
  </r>
  <r>
    <m/>
    <m/>
    <x v="54"/>
    <x v="6"/>
    <x v="0"/>
    <n v="87"/>
    <n v="49"/>
    <s v="Среднее по региону на 01.04.2023"/>
    <n v="171.07"/>
    <s v="Среднее по РФ на 01.04.2023"/>
    <m/>
    <s v="Среднее по ФО на 01.04.2023"/>
    <m/>
    <n v="49"/>
    <s v="F$662"/>
    <s v="F$662:F$716"/>
    <n v="662"/>
    <n v="716"/>
  </r>
  <r>
    <m/>
    <m/>
    <x v="0"/>
    <x v="6"/>
    <x v="1"/>
    <n v="135"/>
    <n v="20"/>
    <s v="Среднее по региону на 01.04.2024"/>
    <n v="132.5"/>
    <s v="Среднее по РФ на 01.04.2024"/>
    <m/>
    <s v="Среднее по ФО на 01.04.2024"/>
    <m/>
    <n v="20"/>
    <s v="F$717"/>
    <s v="F$717:F$771"/>
    <n v="717"/>
    <n v="771"/>
  </r>
  <r>
    <m/>
    <m/>
    <x v="1"/>
    <x v="6"/>
    <x v="1"/>
    <n v="148"/>
    <n v="13"/>
    <s v="Среднее по региону на 01.04.2024"/>
    <n v="132.5"/>
    <s v="Среднее по РФ на 01.04.2024"/>
    <m/>
    <s v="Среднее по ФО на 01.04.2024"/>
    <m/>
    <n v="13"/>
    <s v="F$717"/>
    <s v="F$717:F$771"/>
    <n v="717"/>
    <n v="771"/>
  </r>
  <r>
    <m/>
    <m/>
    <x v="2"/>
    <x v="6"/>
    <x v="1"/>
    <n v="110"/>
    <n v="30"/>
    <s v="Среднее по региону на 01.04.2024"/>
    <n v="132.5"/>
    <s v="Среднее по РФ на 01.04.2024"/>
    <m/>
    <s v="Среднее по ФО на 01.04.2024"/>
    <m/>
    <n v="30"/>
    <s v="F$717"/>
    <s v="F$717:F$771"/>
    <n v="717"/>
    <n v="771"/>
  </r>
  <r>
    <m/>
    <m/>
    <x v="3"/>
    <x v="6"/>
    <x v="1"/>
    <n v="66"/>
    <n v="42"/>
    <s v="Среднее по региону на 01.04.2024"/>
    <n v="132.5"/>
    <s v="Среднее по РФ на 01.04.2024"/>
    <m/>
    <s v="Среднее по ФО на 01.04.2024"/>
    <m/>
    <n v="42"/>
    <s v="F$717"/>
    <s v="F$717:F$771"/>
    <n v="717"/>
    <n v="771"/>
  </r>
  <r>
    <m/>
    <m/>
    <x v="4"/>
    <x v="6"/>
    <x v="1"/>
    <n v="88"/>
    <n v="37"/>
    <s v="Среднее по региону на 01.04.2024"/>
    <n v="132.5"/>
    <s v="Среднее по РФ на 01.04.2024"/>
    <m/>
    <s v="Среднее по ФО на 01.04.2024"/>
    <m/>
    <n v="37"/>
    <s v="F$717"/>
    <s v="F$717:F$771"/>
    <n v="717"/>
    <n v="771"/>
  </r>
  <r>
    <m/>
    <m/>
    <x v="5"/>
    <x v="6"/>
    <x v="1"/>
    <n v="111"/>
    <n v="29"/>
    <s v="Среднее по региону на 01.04.2024"/>
    <n v="132.5"/>
    <s v="Среднее по РФ на 01.04.2024"/>
    <m/>
    <s v="Среднее по ФО на 01.04.2024"/>
    <m/>
    <n v="29"/>
    <s v="F$717"/>
    <s v="F$717:F$771"/>
    <n v="717"/>
    <n v="771"/>
  </r>
  <r>
    <m/>
    <m/>
    <x v="6"/>
    <x v="6"/>
    <x v="1"/>
    <n v="66"/>
    <n v="42"/>
    <s v="Среднее по региону на 01.04.2024"/>
    <n v="132.5"/>
    <s v="Среднее по РФ на 01.04.2024"/>
    <m/>
    <s v="Среднее по ФО на 01.04.2024"/>
    <m/>
    <n v="42"/>
    <s v="F$717"/>
    <s v="F$717:F$771"/>
    <n v="717"/>
    <n v="771"/>
  </r>
  <r>
    <m/>
    <m/>
    <x v="7"/>
    <x v="6"/>
    <x v="1"/>
    <n v="59"/>
    <n v="43"/>
    <s v="Среднее по региону на 01.04.2024"/>
    <n v="132.5"/>
    <s v="Среднее по РФ на 01.04.2024"/>
    <m/>
    <s v="Среднее по ФО на 01.04.2024"/>
    <m/>
    <n v="43"/>
    <s v="F$717"/>
    <s v="F$717:F$771"/>
    <n v="717"/>
    <n v="771"/>
  </r>
  <r>
    <m/>
    <m/>
    <x v="8"/>
    <x v="6"/>
    <x v="1"/>
    <n v="140"/>
    <n v="17"/>
    <s v="Среднее по региону на 01.04.2024"/>
    <n v="132.5"/>
    <s v="Среднее по РФ на 01.04.2024"/>
    <m/>
    <s v="Среднее по ФО на 01.04.2024"/>
    <m/>
    <n v="17"/>
    <s v="F$717"/>
    <s v="F$717:F$771"/>
    <n v="717"/>
    <n v="771"/>
  </r>
  <r>
    <m/>
    <m/>
    <x v="9"/>
    <x v="6"/>
    <x v="1"/>
    <n v="143"/>
    <n v="15"/>
    <s v="Среднее по региону на 01.04.2024"/>
    <n v="132.5"/>
    <s v="Среднее по РФ на 01.04.2024"/>
    <m/>
    <s v="Среднее по ФО на 01.04.2024"/>
    <m/>
    <n v="15"/>
    <s v="F$717"/>
    <s v="F$717:F$771"/>
    <n v="717"/>
    <n v="771"/>
  </r>
  <r>
    <m/>
    <m/>
    <x v="10"/>
    <x v="6"/>
    <x v="1"/>
    <n v="40"/>
    <n v="46"/>
    <s v="Среднее по региону на 01.04.2024"/>
    <n v="132.5"/>
    <s v="Среднее по РФ на 01.04.2024"/>
    <m/>
    <s v="Среднее по ФО на 01.04.2024"/>
    <m/>
    <n v="46"/>
    <s v="F$717"/>
    <s v="F$717:F$771"/>
    <n v="717"/>
    <n v="771"/>
  </r>
  <r>
    <m/>
    <m/>
    <x v="11"/>
    <x v="6"/>
    <x v="1"/>
    <n v="141"/>
    <n v="16"/>
    <s v="Среднее по региону на 01.04.2024"/>
    <n v="132.5"/>
    <s v="Среднее по РФ на 01.04.2024"/>
    <m/>
    <s v="Среднее по ФО на 01.04.2024"/>
    <m/>
    <n v="16"/>
    <s v="F$717"/>
    <s v="F$717:F$771"/>
    <n v="717"/>
    <n v="771"/>
  </r>
  <r>
    <m/>
    <m/>
    <x v="12"/>
    <x v="6"/>
    <x v="1"/>
    <n v="139"/>
    <n v="18"/>
    <s v="Среднее по региону на 01.04.2024"/>
    <n v="132.5"/>
    <s v="Среднее по РФ на 01.04.2024"/>
    <m/>
    <s v="Среднее по ФО на 01.04.2024"/>
    <m/>
    <n v="18"/>
    <s v="F$717"/>
    <s v="F$717:F$771"/>
    <n v="717"/>
    <n v="771"/>
  </r>
  <r>
    <m/>
    <m/>
    <x v="13"/>
    <x v="6"/>
    <x v="1"/>
    <n v="218"/>
    <n v="8"/>
    <s v="Среднее по региону на 01.04.2024"/>
    <n v="132.5"/>
    <s v="Среднее по РФ на 01.04.2024"/>
    <m/>
    <s v="Среднее по ФО на 01.04.2024"/>
    <m/>
    <n v="8"/>
    <s v="F$717"/>
    <s v="F$717:F$771"/>
    <n v="717"/>
    <n v="771"/>
  </r>
  <r>
    <m/>
    <m/>
    <x v="14"/>
    <x v="6"/>
    <x v="1"/>
    <n v="90"/>
    <n v="36"/>
    <s v="Среднее по региону на 01.04.2024"/>
    <n v="132.5"/>
    <s v="Среднее по РФ на 01.04.2024"/>
    <m/>
    <s v="Среднее по ФО на 01.04.2024"/>
    <m/>
    <n v="36"/>
    <s v="F$717"/>
    <s v="F$717:F$771"/>
    <n v="717"/>
    <n v="771"/>
  </r>
  <r>
    <m/>
    <m/>
    <x v="15"/>
    <x v="6"/>
    <x v="1"/>
    <n v="119"/>
    <n v="26"/>
    <s v="Среднее по региону на 01.04.2024"/>
    <n v="132.5"/>
    <s v="Среднее по РФ на 01.04.2024"/>
    <m/>
    <s v="Среднее по ФО на 01.04.2024"/>
    <m/>
    <n v="26"/>
    <s v="F$717"/>
    <s v="F$717:F$771"/>
    <n v="717"/>
    <n v="771"/>
  </r>
  <r>
    <m/>
    <m/>
    <x v="16"/>
    <x v="6"/>
    <x v="1"/>
    <n v="146"/>
    <n v="14"/>
    <s v="Среднее по региону на 01.04.2024"/>
    <n v="132.5"/>
    <s v="Среднее по РФ на 01.04.2024"/>
    <m/>
    <s v="Среднее по ФО на 01.04.2024"/>
    <m/>
    <n v="14"/>
    <s v="F$717"/>
    <s v="F$717:F$771"/>
    <n v="717"/>
    <n v="771"/>
  </r>
  <r>
    <m/>
    <m/>
    <x v="17"/>
    <x v="6"/>
    <x v="1"/>
    <n v="122"/>
    <n v="25"/>
    <s v="Среднее по региону на 01.04.2024"/>
    <n v="132.5"/>
    <s v="Среднее по РФ на 01.04.2024"/>
    <m/>
    <s v="Среднее по ФО на 01.04.2024"/>
    <m/>
    <n v="25"/>
    <s v="F$717"/>
    <s v="F$717:F$771"/>
    <n v="717"/>
    <n v="771"/>
  </r>
  <r>
    <m/>
    <m/>
    <x v="18"/>
    <x v="6"/>
    <x v="1"/>
    <n v="153"/>
    <n v="12"/>
    <s v="Среднее по региону на 01.04.2024"/>
    <n v="132.5"/>
    <s v="Среднее по РФ на 01.04.2024"/>
    <m/>
    <s v="Среднее по ФО на 01.04.2024"/>
    <m/>
    <n v="12"/>
    <s v="F$717"/>
    <s v="F$717:F$771"/>
    <n v="717"/>
    <n v="771"/>
  </r>
  <r>
    <m/>
    <m/>
    <x v="19"/>
    <x v="6"/>
    <x v="1"/>
    <n v="195"/>
    <n v="9"/>
    <s v="Среднее по региону на 01.04.2024"/>
    <n v="132.5"/>
    <s v="Среднее по РФ на 01.04.2024"/>
    <m/>
    <s v="Среднее по ФО на 01.04.2024"/>
    <m/>
    <n v="9"/>
    <s v="F$717"/>
    <s v="F$717:F$771"/>
    <n v="717"/>
    <n v="771"/>
  </r>
  <r>
    <m/>
    <m/>
    <x v="20"/>
    <x v="6"/>
    <x v="1"/>
    <n v="117"/>
    <n v="27"/>
    <s v="Среднее по региону на 01.04.2024"/>
    <n v="132.5"/>
    <s v="Среднее по РФ на 01.04.2024"/>
    <m/>
    <s v="Среднее по ФО на 01.04.2024"/>
    <m/>
    <n v="27"/>
    <s v="F$717"/>
    <s v="F$717:F$771"/>
    <n v="717"/>
    <n v="771"/>
  </r>
  <r>
    <m/>
    <m/>
    <x v="21"/>
    <x v="6"/>
    <x v="1"/>
    <n v="153"/>
    <n v="12"/>
    <s v="Среднее по региону на 01.04.2024"/>
    <n v="132.5"/>
    <s v="Среднее по РФ на 01.04.2024"/>
    <m/>
    <s v="Среднее по ФО на 01.04.2024"/>
    <m/>
    <n v="12"/>
    <s v="F$717"/>
    <s v="F$717:F$771"/>
    <n v="717"/>
    <n v="771"/>
  </r>
  <r>
    <m/>
    <m/>
    <x v="22"/>
    <x v="6"/>
    <x v="1"/>
    <n v="57"/>
    <n v="44"/>
    <s v="Среднее по региону на 01.04.2024"/>
    <n v="132.5"/>
    <s v="Среднее по РФ на 01.04.2024"/>
    <m/>
    <s v="Среднее по ФО на 01.04.2024"/>
    <m/>
    <n v="44"/>
    <s v="F$717"/>
    <s v="F$717:F$771"/>
    <n v="717"/>
    <n v="771"/>
  </r>
  <r>
    <m/>
    <m/>
    <x v="23"/>
    <x v="6"/>
    <x v="1"/>
    <n v="143"/>
    <n v="15"/>
    <s v="Среднее по региону на 01.04.2024"/>
    <n v="132.5"/>
    <s v="Среднее по РФ на 01.04.2024"/>
    <m/>
    <s v="Среднее по ФО на 01.04.2024"/>
    <m/>
    <n v="15"/>
    <s v="F$717"/>
    <s v="F$717:F$771"/>
    <n v="717"/>
    <n v="771"/>
  </r>
  <r>
    <m/>
    <m/>
    <x v="24"/>
    <x v="6"/>
    <x v="1"/>
    <n v="123"/>
    <n v="24"/>
    <s v="Среднее по региону на 01.04.2024"/>
    <n v="132.5"/>
    <s v="Среднее по РФ на 01.04.2024"/>
    <m/>
    <s v="Среднее по ФО на 01.04.2024"/>
    <m/>
    <n v="24"/>
    <s v="F$717"/>
    <s v="F$717:F$771"/>
    <n v="717"/>
    <n v="771"/>
  </r>
  <r>
    <m/>
    <m/>
    <x v="25"/>
    <x v="6"/>
    <x v="1"/>
    <n v="295"/>
    <n v="2"/>
    <s v="Среднее по региону на 01.04.2024"/>
    <n v="132.5"/>
    <s v="Среднее по РФ на 01.04.2024"/>
    <m/>
    <s v="Среднее по ФО на 01.04.2024"/>
    <m/>
    <n v="2"/>
    <s v="F$717"/>
    <s v="F$717:F$771"/>
    <n v="717"/>
    <n v="771"/>
  </r>
  <r>
    <m/>
    <m/>
    <x v="26"/>
    <x v="6"/>
    <x v="1"/>
    <n v="82"/>
    <n v="40"/>
    <s v="Среднее по региону на 01.04.2024"/>
    <n v="132.5"/>
    <s v="Среднее по РФ на 01.04.2024"/>
    <m/>
    <s v="Среднее по ФО на 01.04.2024"/>
    <m/>
    <n v="40"/>
    <s v="F$717"/>
    <s v="F$717:F$771"/>
    <n v="717"/>
    <n v="771"/>
  </r>
  <r>
    <m/>
    <m/>
    <x v="27"/>
    <x v="6"/>
    <x v="1"/>
    <n v="130"/>
    <n v="22"/>
    <s v="Среднее по региону на 01.04.2024"/>
    <n v="132.5"/>
    <s v="Среднее по РФ на 01.04.2024"/>
    <m/>
    <s v="Среднее по ФО на 01.04.2024"/>
    <m/>
    <n v="22"/>
    <s v="F$717"/>
    <s v="F$717:F$771"/>
    <n v="717"/>
    <n v="771"/>
  </r>
  <r>
    <m/>
    <m/>
    <x v="28"/>
    <x v="6"/>
    <x v="1"/>
    <n v="103"/>
    <n v="32"/>
    <s v="Среднее по региону на 01.04.2024"/>
    <n v="132.5"/>
    <s v="Среднее по РФ на 01.04.2024"/>
    <m/>
    <s v="Среднее по ФО на 01.04.2024"/>
    <m/>
    <n v="32"/>
    <s v="F$717"/>
    <s v="F$717:F$771"/>
    <n v="717"/>
    <n v="771"/>
  </r>
  <r>
    <m/>
    <m/>
    <x v="29"/>
    <x v="6"/>
    <x v="1"/>
    <n v="278"/>
    <n v="3"/>
    <s v="Среднее по региону на 01.04.2024"/>
    <n v="132.5"/>
    <s v="Среднее по РФ на 01.04.2024"/>
    <m/>
    <s v="Среднее по ФО на 01.04.2024"/>
    <m/>
    <n v="3"/>
    <s v="F$717"/>
    <s v="F$717:F$771"/>
    <n v="717"/>
    <n v="771"/>
  </r>
  <r>
    <m/>
    <m/>
    <x v="30"/>
    <x v="6"/>
    <x v="1"/>
    <n v="375"/>
    <n v="1"/>
    <s v="Среднее по региону на 01.04.2024"/>
    <n v="132.5"/>
    <s v="Среднее по РФ на 01.04.2024"/>
    <m/>
    <s v="Среднее по ФО на 01.04.2024"/>
    <m/>
    <n v="1"/>
    <s v="F$717"/>
    <s v="F$717:F$771"/>
    <n v="717"/>
    <n v="771"/>
  </r>
  <r>
    <m/>
    <m/>
    <x v="31"/>
    <x v="6"/>
    <x v="1"/>
    <n v="75"/>
    <n v="41"/>
    <s v="Среднее по региону на 01.04.2024"/>
    <n v="132.5"/>
    <s v="Среднее по РФ на 01.04.2024"/>
    <m/>
    <s v="Среднее по ФО на 01.04.2024"/>
    <m/>
    <n v="41"/>
    <s v="F$717"/>
    <s v="F$717:F$771"/>
    <n v="717"/>
    <n v="771"/>
  </r>
  <r>
    <m/>
    <m/>
    <x v="32"/>
    <x v="6"/>
    <x v="1"/>
    <n v="255"/>
    <n v="6"/>
    <s v="Среднее по региону на 01.04.2024"/>
    <n v="132.5"/>
    <s v="Среднее по РФ на 01.04.2024"/>
    <m/>
    <s v="Среднее по ФО на 01.04.2024"/>
    <m/>
    <n v="6"/>
    <s v="F$717"/>
    <s v="F$717:F$771"/>
    <n v="717"/>
    <n v="771"/>
  </r>
  <r>
    <m/>
    <m/>
    <x v="33"/>
    <x v="6"/>
    <x v="1"/>
    <n v="101"/>
    <n v="33"/>
    <s v="Среднее по региону на 01.04.2024"/>
    <n v="132.5"/>
    <s v="Среднее по РФ на 01.04.2024"/>
    <m/>
    <s v="Среднее по ФО на 01.04.2024"/>
    <m/>
    <n v="33"/>
    <s v="F$717"/>
    <s v="F$717:F$771"/>
    <n v="717"/>
    <n v="771"/>
  </r>
  <r>
    <m/>
    <m/>
    <x v="34"/>
    <x v="6"/>
    <x v="1"/>
    <n v="138"/>
    <n v="19"/>
    <s v="Среднее по региону на 01.04.2024"/>
    <n v="132.5"/>
    <s v="Среднее по РФ на 01.04.2024"/>
    <m/>
    <s v="Среднее по ФО на 01.04.2024"/>
    <m/>
    <n v="19"/>
    <s v="F$717"/>
    <s v="F$717:F$771"/>
    <n v="717"/>
    <n v="771"/>
  </r>
  <r>
    <m/>
    <m/>
    <x v="35"/>
    <x v="6"/>
    <x v="1"/>
    <n v="127"/>
    <n v="23"/>
    <s v="Среднее по региону на 01.04.2024"/>
    <n v="132.5"/>
    <s v="Среднее по РФ на 01.04.2024"/>
    <m/>
    <s v="Среднее по ФО на 01.04.2024"/>
    <m/>
    <n v="23"/>
    <s v="F$717"/>
    <s v="F$717:F$771"/>
    <n v="717"/>
    <n v="771"/>
  </r>
  <r>
    <m/>
    <m/>
    <x v="36"/>
    <x v="6"/>
    <x v="1"/>
    <n v="267"/>
    <n v="4"/>
    <s v="Среднее по региону на 01.04.2024"/>
    <n v="132.5"/>
    <s v="Среднее по РФ на 01.04.2024"/>
    <m/>
    <s v="Среднее по ФО на 01.04.2024"/>
    <m/>
    <n v="4"/>
    <s v="F$717"/>
    <s v="F$717:F$771"/>
    <n v="717"/>
    <n v="771"/>
  </r>
  <r>
    <m/>
    <m/>
    <x v="37"/>
    <x v="6"/>
    <x v="1"/>
    <n v="229"/>
    <n v="7"/>
    <s v="Среднее по региону на 01.04.2024"/>
    <n v="132.5"/>
    <s v="Среднее по РФ на 01.04.2024"/>
    <m/>
    <s v="Среднее по ФО на 01.04.2024"/>
    <m/>
    <n v="7"/>
    <s v="F$717"/>
    <s v="F$717:F$771"/>
    <n v="717"/>
    <n v="771"/>
  </r>
  <r>
    <m/>
    <m/>
    <x v="38"/>
    <x v="6"/>
    <x v="1"/>
    <n v="94"/>
    <n v="35"/>
    <s v="Среднее по региону на 01.04.2024"/>
    <n v="132.5"/>
    <s v="Среднее по РФ на 01.04.2024"/>
    <m/>
    <s v="Среднее по ФО на 01.04.2024"/>
    <m/>
    <n v="35"/>
    <s v="F$717"/>
    <s v="F$717:F$771"/>
    <n v="717"/>
    <n v="771"/>
  </r>
  <r>
    <m/>
    <m/>
    <x v="39"/>
    <x v="6"/>
    <x v="1"/>
    <n v="154"/>
    <n v="11"/>
    <s v="Среднее по региону на 01.04.2024"/>
    <n v="132.5"/>
    <s v="Среднее по РФ на 01.04.2024"/>
    <m/>
    <s v="Среднее по ФО на 01.04.2024"/>
    <m/>
    <n v="11"/>
    <s v="F$717"/>
    <s v="F$717:F$771"/>
    <n v="717"/>
    <n v="771"/>
  </r>
  <r>
    <m/>
    <m/>
    <x v="40"/>
    <x v="6"/>
    <x v="1"/>
    <n v="45"/>
    <n v="45"/>
    <s v="Среднее по региону на 01.04.2024"/>
    <n v="132.5"/>
    <s v="Среднее по РФ на 01.04.2024"/>
    <m/>
    <s v="Среднее по ФО на 01.04.2024"/>
    <m/>
    <n v="45"/>
    <s v="F$717"/>
    <s v="F$717:F$771"/>
    <n v="717"/>
    <n v="771"/>
  </r>
  <r>
    <m/>
    <m/>
    <x v="41"/>
    <x v="6"/>
    <x v="1"/>
    <n v="104"/>
    <n v="31"/>
    <s v="Среднее по региону на 01.04.2024"/>
    <n v="132.5"/>
    <s v="Среднее по РФ на 01.04.2024"/>
    <m/>
    <s v="Среднее по ФО на 01.04.2024"/>
    <m/>
    <n v="31"/>
    <s v="F$717"/>
    <s v="F$717:F$771"/>
    <n v="717"/>
    <n v="771"/>
  </r>
  <r>
    <m/>
    <m/>
    <x v="42"/>
    <x v="6"/>
    <x v="1"/>
    <n v="45"/>
    <n v="45"/>
    <s v="Среднее по региону на 01.04.2024"/>
    <n v="132.5"/>
    <s v="Среднее по РФ на 01.04.2024"/>
    <m/>
    <s v="Среднее по ФО на 01.04.2024"/>
    <m/>
    <n v="45"/>
    <s v="F$717"/>
    <s v="F$717:F$771"/>
    <n v="717"/>
    <n v="771"/>
  </r>
  <r>
    <m/>
    <m/>
    <x v="43"/>
    <x v="6"/>
    <x v="1"/>
    <n v="66"/>
    <n v="42"/>
    <s v="Среднее по региону на 01.04.2024"/>
    <n v="132.5"/>
    <s v="Среднее по РФ на 01.04.2024"/>
    <m/>
    <s v="Среднее по ФО на 01.04.2024"/>
    <m/>
    <n v="42"/>
    <s v="F$717"/>
    <s v="F$717:F$771"/>
    <n v="717"/>
    <n v="771"/>
  </r>
  <r>
    <m/>
    <m/>
    <x v="44"/>
    <x v="6"/>
    <x v="1"/>
    <n v="265"/>
    <n v="5"/>
    <s v="Среднее по региону на 01.04.2024"/>
    <n v="132.5"/>
    <s v="Среднее по РФ на 01.04.2024"/>
    <m/>
    <s v="Среднее по ФО на 01.04.2024"/>
    <m/>
    <n v="5"/>
    <s v="F$717"/>
    <s v="F$717:F$771"/>
    <n v="717"/>
    <n v="771"/>
  </r>
  <r>
    <m/>
    <m/>
    <x v="45"/>
    <x v="6"/>
    <x v="1"/>
    <n v="116"/>
    <n v="28"/>
    <s v="Среднее по региону на 01.04.2024"/>
    <n v="132.5"/>
    <s v="Среднее по РФ на 01.04.2024"/>
    <m/>
    <s v="Среднее по ФО на 01.04.2024"/>
    <m/>
    <n v="28"/>
    <s v="F$717"/>
    <s v="F$717:F$771"/>
    <n v="717"/>
    <n v="771"/>
  </r>
  <r>
    <m/>
    <m/>
    <x v="46"/>
    <x v="6"/>
    <x v="1"/>
    <n v="164"/>
    <n v="10"/>
    <s v="Среднее по региону на 01.04.2024"/>
    <n v="132.5"/>
    <s v="Среднее по РФ на 01.04.2024"/>
    <m/>
    <s v="Среднее по ФО на 01.04.2024"/>
    <m/>
    <n v="10"/>
    <s v="F$717"/>
    <s v="F$717:F$771"/>
    <n v="717"/>
    <n v="771"/>
  </r>
  <r>
    <m/>
    <m/>
    <x v="47"/>
    <x v="6"/>
    <x v="1"/>
    <n v="133"/>
    <n v="21"/>
    <s v="Среднее по региону на 01.04.2024"/>
    <n v="132.5"/>
    <s v="Среднее по РФ на 01.04.2024"/>
    <m/>
    <s v="Среднее по ФО на 01.04.2024"/>
    <m/>
    <n v="21"/>
    <s v="F$717"/>
    <s v="F$717:F$771"/>
    <n v="717"/>
    <n v="771"/>
  </r>
  <r>
    <m/>
    <m/>
    <x v="48"/>
    <x v="6"/>
    <x v="1"/>
    <n v="111"/>
    <n v="29"/>
    <s v="Среднее по региону на 01.04.2024"/>
    <n v="132.5"/>
    <s v="Среднее по РФ на 01.04.2024"/>
    <m/>
    <s v="Среднее по ФО на 01.04.2024"/>
    <m/>
    <n v="29"/>
    <s v="F$717"/>
    <s v="F$717:F$771"/>
    <n v="717"/>
    <n v="771"/>
  </r>
  <r>
    <m/>
    <m/>
    <x v="49"/>
    <x v="6"/>
    <x v="1"/>
    <n v="87"/>
    <n v="38"/>
    <s v="Среднее по региону на 01.04.2024"/>
    <n v="132.5"/>
    <s v="Среднее по РФ на 01.04.2024"/>
    <m/>
    <s v="Среднее по ФО на 01.04.2024"/>
    <m/>
    <n v="38"/>
    <s v="F$717"/>
    <s v="F$717:F$771"/>
    <n v="717"/>
    <n v="771"/>
  </r>
  <r>
    <m/>
    <m/>
    <x v="50"/>
    <x v="6"/>
    <x v="1"/>
    <n v="86"/>
    <n v="39"/>
    <s v="Среднее по региону на 01.04.2024"/>
    <n v="132.5"/>
    <s v="Среднее по РФ на 01.04.2024"/>
    <m/>
    <s v="Среднее по ФО на 01.04.2024"/>
    <m/>
    <n v="39"/>
    <s v="F$717"/>
    <s v="F$717:F$771"/>
    <n v="717"/>
    <n v="771"/>
  </r>
  <r>
    <m/>
    <m/>
    <x v="51"/>
    <x v="6"/>
    <x v="1"/>
    <n v="117"/>
    <n v="27"/>
    <s v="Среднее по региону на 01.04.2024"/>
    <n v="132.5"/>
    <s v="Среднее по РФ на 01.04.2024"/>
    <m/>
    <s v="Среднее по ФО на 01.04.2024"/>
    <m/>
    <n v="27"/>
    <s v="F$717"/>
    <s v="F$717:F$771"/>
    <n v="717"/>
    <n v="771"/>
  </r>
  <r>
    <m/>
    <m/>
    <x v="52"/>
    <x v="6"/>
    <x v="1"/>
    <n v="66"/>
    <n v="42"/>
    <s v="Среднее по региону на 01.04.2024"/>
    <n v="132.5"/>
    <s v="Среднее по РФ на 01.04.2024"/>
    <m/>
    <s v="Среднее по ФО на 01.04.2024"/>
    <m/>
    <n v="42"/>
    <s v="F$717"/>
    <s v="F$717:F$771"/>
    <n v="717"/>
    <n v="771"/>
  </r>
  <r>
    <m/>
    <m/>
    <x v="53"/>
    <x v="6"/>
    <x v="1"/>
    <n v="82"/>
    <n v="40"/>
    <s v="Среднее по региону на 01.04.2024"/>
    <n v="132.5"/>
    <s v="Среднее по РФ на 01.04.2024"/>
    <m/>
    <s v="Среднее по ФО на 01.04.2024"/>
    <m/>
    <n v="40"/>
    <s v="F$717"/>
    <s v="F$717:F$771"/>
    <n v="717"/>
    <n v="771"/>
  </r>
  <r>
    <m/>
    <m/>
    <x v="54"/>
    <x v="6"/>
    <x v="1"/>
    <n v="95"/>
    <n v="34"/>
    <s v="Среднее по региону на 01.04.2024"/>
    <n v="132.5"/>
    <s v="Среднее по РФ на 01.04.2024"/>
    <m/>
    <s v="Среднее по ФО на 01.04.2024"/>
    <m/>
    <n v="34"/>
    <s v="F$717"/>
    <s v="F$717:F$771"/>
    <n v="717"/>
    <n v="771"/>
  </r>
  <r>
    <m/>
    <m/>
    <x v="0"/>
    <x v="7"/>
    <x v="0"/>
    <n v="1"/>
    <n v="25"/>
    <s v="Среднее по региону на 01.04.2023"/>
    <n v="15.26"/>
    <s v="Среднее по РФ на 01.04.2023"/>
    <m/>
    <s v="Среднее по ФО на 01.04.2023"/>
    <m/>
    <n v="25"/>
    <s v="F$772"/>
    <s v="F$772:F$826"/>
    <n v="772"/>
    <n v="826"/>
  </r>
  <r>
    <m/>
    <m/>
    <x v="1"/>
    <x v="7"/>
    <x v="0"/>
    <n v="7"/>
    <n v="20"/>
    <s v="Среднее по региону на 01.04.2023"/>
    <n v="15.26"/>
    <s v="Среднее по РФ на 01.04.2023"/>
    <m/>
    <s v="Среднее по ФО на 01.04.2023"/>
    <m/>
    <n v="20"/>
    <s v="F$772"/>
    <s v="F$772:F$826"/>
    <n v="772"/>
    <n v="826"/>
  </r>
  <r>
    <m/>
    <m/>
    <x v="2"/>
    <x v="7"/>
    <x v="0"/>
    <n v="24"/>
    <n v="5"/>
    <s v="Среднее по региону на 01.04.2023"/>
    <n v="15.26"/>
    <s v="Среднее по РФ на 01.04.2023"/>
    <m/>
    <s v="Среднее по ФО на 01.04.2023"/>
    <m/>
    <n v="5"/>
    <s v="F$772"/>
    <s v="F$772:F$826"/>
    <n v="772"/>
    <n v="826"/>
  </r>
  <r>
    <m/>
    <m/>
    <x v="3"/>
    <x v="7"/>
    <x v="0"/>
    <n v="13"/>
    <n v="15"/>
    <s v="Среднее по региону на 01.04.2023"/>
    <n v="15.26"/>
    <s v="Среднее по РФ на 01.04.2023"/>
    <m/>
    <s v="Среднее по ФО на 01.04.2023"/>
    <m/>
    <n v="15"/>
    <s v="F$772"/>
    <s v="F$772:F$826"/>
    <n v="772"/>
    <n v="826"/>
  </r>
  <r>
    <m/>
    <m/>
    <x v="4"/>
    <x v="7"/>
    <x v="0"/>
    <n v="29"/>
    <n v="2"/>
    <s v="Среднее по региону на 01.04.2023"/>
    <n v="15.26"/>
    <s v="Среднее по РФ на 01.04.2023"/>
    <m/>
    <s v="Среднее по ФО на 01.04.2023"/>
    <m/>
    <n v="2"/>
    <s v="F$772"/>
    <s v="F$772:F$826"/>
    <n v="772"/>
    <n v="826"/>
  </r>
  <r>
    <m/>
    <m/>
    <x v="5"/>
    <x v="7"/>
    <x v="0"/>
    <n v="6"/>
    <n v="21"/>
    <s v="Среднее по региону на 01.04.2023"/>
    <n v="15.26"/>
    <s v="Среднее по РФ на 01.04.2023"/>
    <m/>
    <s v="Среднее по ФО на 01.04.2023"/>
    <m/>
    <n v="21"/>
    <s v="F$772"/>
    <s v="F$772:F$826"/>
    <n v="772"/>
    <n v="826"/>
  </r>
  <r>
    <m/>
    <m/>
    <x v="6"/>
    <x v="7"/>
    <x v="0"/>
    <n v="15"/>
    <n v="13"/>
    <s v="Среднее по региону на 01.04.2023"/>
    <n v="15.26"/>
    <s v="Среднее по РФ на 01.04.2023"/>
    <m/>
    <s v="Среднее по ФО на 01.04.2023"/>
    <m/>
    <n v="13"/>
    <s v="F$772"/>
    <s v="F$772:F$826"/>
    <n v="772"/>
    <n v="826"/>
  </r>
  <r>
    <m/>
    <m/>
    <x v="7"/>
    <x v="7"/>
    <x v="0"/>
    <n v="3"/>
    <n v="23"/>
    <s v="Среднее по региону на 01.04.2023"/>
    <n v="15.26"/>
    <s v="Среднее по РФ на 01.04.2023"/>
    <m/>
    <s v="Среднее по ФО на 01.04.2023"/>
    <m/>
    <n v="23"/>
    <s v="F$772"/>
    <s v="F$772:F$826"/>
    <n v="772"/>
    <n v="826"/>
  </r>
  <r>
    <m/>
    <m/>
    <x v="8"/>
    <x v="7"/>
    <x v="0"/>
    <n v="24"/>
    <n v="5"/>
    <s v="Среднее по региону на 01.04.2023"/>
    <n v="15.26"/>
    <s v="Среднее по РФ на 01.04.2023"/>
    <m/>
    <s v="Среднее по ФО на 01.04.2023"/>
    <m/>
    <n v="5"/>
    <s v="F$772"/>
    <s v="F$772:F$826"/>
    <n v="772"/>
    <n v="826"/>
  </r>
  <r>
    <m/>
    <m/>
    <x v="9"/>
    <x v="7"/>
    <x v="0"/>
    <n v="9"/>
    <n v="18"/>
    <s v="Среднее по региону на 01.04.2023"/>
    <n v="15.26"/>
    <s v="Среднее по РФ на 01.04.2023"/>
    <m/>
    <s v="Среднее по ФО на 01.04.2023"/>
    <m/>
    <n v="18"/>
    <s v="F$772"/>
    <s v="F$772:F$826"/>
    <n v="772"/>
    <n v="826"/>
  </r>
  <r>
    <m/>
    <m/>
    <x v="10"/>
    <x v="7"/>
    <x v="0"/>
    <n v="21"/>
    <n v="7"/>
    <s v="Среднее по региону на 01.04.2023"/>
    <n v="15.26"/>
    <s v="Среднее по РФ на 01.04.2023"/>
    <m/>
    <s v="Среднее по ФО на 01.04.2023"/>
    <m/>
    <n v="7"/>
    <s v="F$772"/>
    <s v="F$772:F$826"/>
    <n v="772"/>
    <n v="826"/>
  </r>
  <r>
    <m/>
    <m/>
    <x v="11"/>
    <x v="7"/>
    <x v="0"/>
    <n v="27"/>
    <n v="3"/>
    <s v="Среднее по региону на 01.04.2023"/>
    <n v="15.26"/>
    <s v="Среднее по РФ на 01.04.2023"/>
    <m/>
    <s v="Среднее по ФО на 01.04.2023"/>
    <m/>
    <n v="3"/>
    <s v="F$772"/>
    <s v="F$772:F$826"/>
    <n v="772"/>
    <n v="826"/>
  </r>
  <r>
    <m/>
    <m/>
    <x v="12"/>
    <x v="7"/>
    <x v="0"/>
    <n v="21"/>
    <n v="7"/>
    <s v="Среднее по региону на 01.04.2023"/>
    <n v="15.26"/>
    <s v="Среднее по РФ на 01.04.2023"/>
    <m/>
    <s v="Среднее по ФО на 01.04.2023"/>
    <m/>
    <n v="7"/>
    <s v="F$772"/>
    <s v="F$772:F$826"/>
    <n v="772"/>
    <n v="826"/>
  </r>
  <r>
    <m/>
    <m/>
    <x v="13"/>
    <x v="7"/>
    <x v="0"/>
    <n v="20"/>
    <n v="8"/>
    <s v="Среднее по региону на 01.04.2023"/>
    <n v="15.26"/>
    <s v="Среднее по РФ на 01.04.2023"/>
    <m/>
    <s v="Среднее по ФО на 01.04.2023"/>
    <m/>
    <n v="8"/>
    <s v="F$772"/>
    <s v="F$772:F$826"/>
    <n v="772"/>
    <n v="826"/>
  </r>
  <r>
    <m/>
    <m/>
    <x v="14"/>
    <x v="7"/>
    <x v="0"/>
    <n v="19"/>
    <n v="9"/>
    <s v="Среднее по региону на 01.04.2023"/>
    <n v="15.26"/>
    <s v="Среднее по РФ на 01.04.2023"/>
    <m/>
    <s v="Среднее по ФО на 01.04.2023"/>
    <m/>
    <n v="9"/>
    <s v="F$772"/>
    <s v="F$772:F$826"/>
    <n v="772"/>
    <n v="826"/>
  </r>
  <r>
    <m/>
    <m/>
    <x v="15"/>
    <x v="7"/>
    <x v="0"/>
    <n v="12"/>
    <n v="16"/>
    <s v="Среднее по региону на 01.04.2023"/>
    <n v="15.26"/>
    <s v="Среднее по РФ на 01.04.2023"/>
    <m/>
    <s v="Среднее по ФО на 01.04.2023"/>
    <m/>
    <n v="16"/>
    <s v="F$772"/>
    <s v="F$772:F$826"/>
    <n v="772"/>
    <n v="826"/>
  </r>
  <r>
    <m/>
    <m/>
    <x v="16"/>
    <x v="7"/>
    <x v="0"/>
    <n v="13"/>
    <n v="15"/>
    <s v="Среднее по региону на 01.04.2023"/>
    <n v="15.26"/>
    <s v="Среднее по РФ на 01.04.2023"/>
    <m/>
    <s v="Среднее по ФО на 01.04.2023"/>
    <m/>
    <n v="15"/>
    <s v="F$772"/>
    <s v="F$772:F$826"/>
    <n v="772"/>
    <n v="826"/>
  </r>
  <r>
    <m/>
    <m/>
    <x v="17"/>
    <x v="7"/>
    <x v="0"/>
    <n v="18"/>
    <n v="10"/>
    <s v="Среднее по региону на 01.04.2023"/>
    <n v="15.26"/>
    <s v="Среднее по РФ на 01.04.2023"/>
    <m/>
    <s v="Среднее по ФО на 01.04.2023"/>
    <m/>
    <n v="10"/>
    <s v="F$772"/>
    <s v="F$772:F$826"/>
    <n v="772"/>
    <n v="826"/>
  </r>
  <r>
    <m/>
    <m/>
    <x v="18"/>
    <x v="7"/>
    <x v="0"/>
    <n v="18"/>
    <n v="10"/>
    <s v="Среднее по региону на 01.04.2023"/>
    <n v="15.26"/>
    <s v="Среднее по РФ на 01.04.2023"/>
    <m/>
    <s v="Среднее по ФО на 01.04.2023"/>
    <m/>
    <n v="10"/>
    <s v="F$772"/>
    <s v="F$772:F$826"/>
    <n v="772"/>
    <n v="826"/>
  </r>
  <r>
    <m/>
    <m/>
    <x v="19"/>
    <x v="7"/>
    <x v="0"/>
    <n v="14"/>
    <n v="14"/>
    <s v="Среднее по региону на 01.04.2023"/>
    <n v="15.26"/>
    <s v="Среднее по РФ на 01.04.2023"/>
    <m/>
    <s v="Среднее по ФО на 01.04.2023"/>
    <m/>
    <n v="14"/>
    <s v="F$772"/>
    <s v="F$772:F$826"/>
    <n v="772"/>
    <n v="826"/>
  </r>
  <r>
    <m/>
    <m/>
    <x v="20"/>
    <x v="7"/>
    <x v="0"/>
    <n v="5"/>
    <n v="22"/>
    <s v="Среднее по региону на 01.04.2023"/>
    <n v="15.26"/>
    <s v="Среднее по РФ на 01.04.2023"/>
    <m/>
    <s v="Среднее по ФО на 01.04.2023"/>
    <m/>
    <n v="22"/>
    <s v="F$772"/>
    <s v="F$772:F$826"/>
    <n v="772"/>
    <n v="826"/>
  </r>
  <r>
    <m/>
    <m/>
    <x v="21"/>
    <x v="7"/>
    <x v="0"/>
    <n v="26"/>
    <n v="4"/>
    <s v="Среднее по региону на 01.04.2023"/>
    <n v="15.26"/>
    <s v="Среднее по РФ на 01.04.2023"/>
    <m/>
    <s v="Среднее по ФО на 01.04.2023"/>
    <m/>
    <n v="4"/>
    <s v="F$772"/>
    <s v="F$772:F$826"/>
    <n v="772"/>
    <n v="826"/>
  </r>
  <r>
    <m/>
    <m/>
    <x v="22"/>
    <x v="7"/>
    <x v="0"/>
    <n v="6"/>
    <n v="21"/>
    <s v="Среднее по региону на 01.04.2023"/>
    <n v="15.26"/>
    <s v="Среднее по РФ на 01.04.2023"/>
    <m/>
    <s v="Среднее по ФО на 01.04.2023"/>
    <m/>
    <n v="21"/>
    <s v="F$772"/>
    <s v="F$772:F$826"/>
    <n v="772"/>
    <n v="826"/>
  </r>
  <r>
    <m/>
    <m/>
    <x v="23"/>
    <x v="7"/>
    <x v="0"/>
    <n v="17"/>
    <n v="11"/>
    <s v="Среднее по региону на 01.04.2023"/>
    <n v="15.26"/>
    <s v="Среднее по РФ на 01.04.2023"/>
    <m/>
    <s v="Среднее по ФО на 01.04.2023"/>
    <m/>
    <n v="11"/>
    <s v="F$772"/>
    <s v="F$772:F$826"/>
    <n v="772"/>
    <n v="826"/>
  </r>
  <r>
    <m/>
    <m/>
    <x v="24"/>
    <x v="7"/>
    <x v="0"/>
    <n v="18"/>
    <n v="10"/>
    <s v="Среднее по региону на 01.04.2023"/>
    <n v="15.26"/>
    <s v="Среднее по РФ на 01.04.2023"/>
    <m/>
    <s v="Среднее по ФО на 01.04.2023"/>
    <m/>
    <n v="10"/>
    <s v="F$772"/>
    <s v="F$772:F$826"/>
    <n v="772"/>
    <n v="826"/>
  </r>
  <r>
    <m/>
    <m/>
    <x v="25"/>
    <x v="7"/>
    <x v="0"/>
    <n v="7"/>
    <n v="20"/>
    <s v="Среднее по региону на 01.04.2023"/>
    <n v="15.26"/>
    <s v="Среднее по РФ на 01.04.2023"/>
    <m/>
    <s v="Среднее по ФО на 01.04.2023"/>
    <m/>
    <n v="20"/>
    <s v="F$772"/>
    <s v="F$772:F$826"/>
    <n v="772"/>
    <n v="826"/>
  </r>
  <r>
    <m/>
    <m/>
    <x v="26"/>
    <x v="7"/>
    <x v="0"/>
    <n v="7"/>
    <n v="20"/>
    <s v="Среднее по региону на 01.04.2023"/>
    <n v="15.26"/>
    <s v="Среднее по РФ на 01.04.2023"/>
    <m/>
    <s v="Среднее по ФО на 01.04.2023"/>
    <m/>
    <n v="20"/>
    <s v="F$772"/>
    <s v="F$772:F$826"/>
    <n v="772"/>
    <n v="826"/>
  </r>
  <r>
    <m/>
    <m/>
    <x v="27"/>
    <x v="7"/>
    <x v="0"/>
    <n v="15"/>
    <n v="13"/>
    <s v="Среднее по региону на 01.04.2023"/>
    <n v="15.26"/>
    <s v="Среднее по РФ на 01.04.2023"/>
    <m/>
    <s v="Среднее по ФО на 01.04.2023"/>
    <m/>
    <n v="13"/>
    <s v="F$772"/>
    <s v="F$772:F$826"/>
    <n v="772"/>
    <n v="826"/>
  </r>
  <r>
    <m/>
    <m/>
    <x v="28"/>
    <x v="7"/>
    <x v="0"/>
    <n v="29"/>
    <n v="2"/>
    <s v="Среднее по региону на 01.04.2023"/>
    <n v="15.26"/>
    <s v="Среднее по РФ на 01.04.2023"/>
    <m/>
    <s v="Среднее по ФО на 01.04.2023"/>
    <m/>
    <n v="2"/>
    <s v="F$772"/>
    <s v="F$772:F$826"/>
    <n v="772"/>
    <n v="826"/>
  </r>
  <r>
    <m/>
    <m/>
    <x v="29"/>
    <x v="7"/>
    <x v="0"/>
    <n v="12"/>
    <n v="16"/>
    <s v="Среднее по региону на 01.04.2023"/>
    <n v="15.26"/>
    <s v="Среднее по РФ на 01.04.2023"/>
    <m/>
    <s v="Среднее по ФО на 01.04.2023"/>
    <m/>
    <n v="16"/>
    <s v="F$772"/>
    <s v="F$772:F$826"/>
    <n v="772"/>
    <n v="826"/>
  </r>
  <r>
    <m/>
    <m/>
    <x v="30"/>
    <x v="7"/>
    <x v="0"/>
    <n v="7"/>
    <n v="20"/>
    <s v="Среднее по региону на 01.04.2023"/>
    <n v="15.26"/>
    <s v="Среднее по РФ на 01.04.2023"/>
    <m/>
    <s v="Среднее по ФО на 01.04.2023"/>
    <m/>
    <n v="20"/>
    <s v="F$772"/>
    <s v="F$772:F$826"/>
    <n v="772"/>
    <n v="826"/>
  </r>
  <r>
    <m/>
    <m/>
    <x v="31"/>
    <x v="7"/>
    <x v="0"/>
    <n v="12"/>
    <n v="16"/>
    <s v="Среднее по региону на 01.04.2023"/>
    <n v="15.26"/>
    <s v="Среднее по РФ на 01.04.2023"/>
    <m/>
    <s v="Среднее по ФО на 01.04.2023"/>
    <m/>
    <n v="16"/>
    <s v="F$772"/>
    <s v="F$772:F$826"/>
    <n v="772"/>
    <n v="826"/>
  </r>
  <r>
    <m/>
    <m/>
    <x v="32"/>
    <x v="7"/>
    <x v="0"/>
    <n v="19"/>
    <n v="9"/>
    <s v="Среднее по региону на 01.04.2023"/>
    <n v="15.26"/>
    <s v="Среднее по РФ на 01.04.2023"/>
    <m/>
    <s v="Среднее по ФО на 01.04.2023"/>
    <m/>
    <n v="9"/>
    <s v="F$772"/>
    <s v="F$772:F$826"/>
    <n v="772"/>
    <n v="826"/>
  </r>
  <r>
    <m/>
    <m/>
    <x v="33"/>
    <x v="7"/>
    <x v="0"/>
    <n v="20"/>
    <n v="8"/>
    <s v="Среднее по региону на 01.04.2023"/>
    <n v="15.26"/>
    <s v="Среднее по РФ на 01.04.2023"/>
    <m/>
    <s v="Среднее по ФО на 01.04.2023"/>
    <m/>
    <n v="8"/>
    <s v="F$772"/>
    <s v="F$772:F$826"/>
    <n v="772"/>
    <n v="826"/>
  </r>
  <r>
    <m/>
    <m/>
    <x v="34"/>
    <x v="7"/>
    <x v="0"/>
    <n v="8"/>
    <n v="19"/>
    <s v="Среднее по региону на 01.04.2023"/>
    <n v="15.26"/>
    <s v="Среднее по РФ на 01.04.2023"/>
    <m/>
    <s v="Среднее по ФО на 01.04.2023"/>
    <m/>
    <n v="19"/>
    <s v="F$772"/>
    <s v="F$772:F$826"/>
    <n v="772"/>
    <n v="826"/>
  </r>
  <r>
    <m/>
    <m/>
    <x v="35"/>
    <x v="7"/>
    <x v="0"/>
    <n v="30"/>
    <n v="1"/>
    <s v="Среднее по региону на 01.04.2023"/>
    <n v="15.26"/>
    <s v="Среднее по РФ на 01.04.2023"/>
    <m/>
    <s v="Среднее по ФО на 01.04.2023"/>
    <m/>
    <n v="1"/>
    <s v="F$772"/>
    <s v="F$772:F$826"/>
    <n v="772"/>
    <n v="826"/>
  </r>
  <r>
    <m/>
    <m/>
    <x v="36"/>
    <x v="7"/>
    <x v="0"/>
    <n v="6"/>
    <n v="21"/>
    <s v="Среднее по региону на 01.04.2023"/>
    <n v="15.26"/>
    <s v="Среднее по РФ на 01.04.2023"/>
    <m/>
    <s v="Среднее по ФО на 01.04.2023"/>
    <m/>
    <n v="21"/>
    <s v="F$772"/>
    <s v="F$772:F$826"/>
    <n v="772"/>
    <n v="826"/>
  </r>
  <r>
    <m/>
    <m/>
    <x v="37"/>
    <x v="7"/>
    <x v="0"/>
    <n v="2"/>
    <n v="24"/>
    <s v="Среднее по региону на 01.04.2023"/>
    <n v="15.26"/>
    <s v="Среднее по РФ на 01.04.2023"/>
    <m/>
    <s v="Среднее по ФО на 01.04.2023"/>
    <m/>
    <n v="24"/>
    <s v="F$772"/>
    <s v="F$772:F$826"/>
    <n v="772"/>
    <n v="826"/>
  </r>
  <r>
    <m/>
    <m/>
    <x v="38"/>
    <x v="7"/>
    <x v="0"/>
    <n v="24"/>
    <n v="5"/>
    <s v="Среднее по региону на 01.04.2023"/>
    <n v="15.26"/>
    <s v="Среднее по РФ на 01.04.2023"/>
    <m/>
    <s v="Среднее по ФО на 01.04.2023"/>
    <m/>
    <n v="5"/>
    <s v="F$772"/>
    <s v="F$772:F$826"/>
    <n v="772"/>
    <n v="826"/>
  </r>
  <r>
    <m/>
    <m/>
    <x v="39"/>
    <x v="7"/>
    <x v="0"/>
    <n v="5"/>
    <n v="22"/>
    <s v="Среднее по региону на 01.04.2023"/>
    <n v="15.26"/>
    <s v="Среднее по РФ на 01.04.2023"/>
    <m/>
    <s v="Среднее по ФО на 01.04.2023"/>
    <m/>
    <n v="22"/>
    <s v="F$772"/>
    <s v="F$772:F$826"/>
    <n v="772"/>
    <n v="826"/>
  </r>
  <r>
    <m/>
    <m/>
    <x v="40"/>
    <x v="7"/>
    <x v="0"/>
    <n v="18"/>
    <n v="10"/>
    <s v="Среднее по региону на 01.04.2023"/>
    <n v="15.26"/>
    <s v="Среднее по РФ на 01.04.2023"/>
    <m/>
    <s v="Среднее по ФО на 01.04.2023"/>
    <m/>
    <n v="10"/>
    <s v="F$772"/>
    <s v="F$772:F$826"/>
    <n v="772"/>
    <n v="826"/>
  </r>
  <r>
    <m/>
    <m/>
    <x v="41"/>
    <x v="7"/>
    <x v="0"/>
    <n v="22"/>
    <n v="6"/>
    <s v="Среднее по региону на 01.04.2023"/>
    <n v="15.26"/>
    <s v="Среднее по РФ на 01.04.2023"/>
    <m/>
    <s v="Среднее по ФО на 01.04.2023"/>
    <m/>
    <n v="6"/>
    <s v="F$772"/>
    <s v="F$772:F$826"/>
    <n v="772"/>
    <n v="826"/>
  </r>
  <r>
    <m/>
    <m/>
    <x v="42"/>
    <x v="7"/>
    <x v="0"/>
    <n v="21"/>
    <n v="7"/>
    <s v="Среднее по региону на 01.04.2023"/>
    <n v="15.26"/>
    <s v="Среднее по РФ на 01.04.2023"/>
    <m/>
    <s v="Среднее по ФО на 01.04.2023"/>
    <m/>
    <n v="7"/>
    <s v="F$772"/>
    <s v="F$772:F$826"/>
    <n v="772"/>
    <n v="826"/>
  </r>
  <r>
    <m/>
    <m/>
    <x v="43"/>
    <x v="7"/>
    <x v="0"/>
    <n v="6"/>
    <n v="21"/>
    <s v="Среднее по региону на 01.04.2023"/>
    <n v="15.26"/>
    <s v="Среднее по РФ на 01.04.2023"/>
    <m/>
    <s v="Среднее по ФО на 01.04.2023"/>
    <m/>
    <n v="21"/>
    <s v="F$772"/>
    <s v="F$772:F$826"/>
    <n v="772"/>
    <n v="826"/>
  </r>
  <r>
    <m/>
    <m/>
    <x v="44"/>
    <x v="7"/>
    <x v="0"/>
    <n v="9"/>
    <n v="18"/>
    <s v="Среднее по региону на 01.04.2023"/>
    <n v="15.26"/>
    <s v="Среднее по РФ на 01.04.2023"/>
    <m/>
    <s v="Среднее по ФО на 01.04.2023"/>
    <m/>
    <n v="18"/>
    <s v="F$772"/>
    <s v="F$772:F$826"/>
    <n v="772"/>
    <n v="826"/>
  </r>
  <r>
    <m/>
    <m/>
    <x v="45"/>
    <x v="7"/>
    <x v="0"/>
    <n v="11"/>
    <n v="17"/>
    <s v="Среднее по региону на 01.04.2023"/>
    <n v="15.26"/>
    <s v="Среднее по РФ на 01.04.2023"/>
    <m/>
    <s v="Среднее по ФО на 01.04.2023"/>
    <m/>
    <n v="17"/>
    <s v="F$772"/>
    <s v="F$772:F$826"/>
    <n v="772"/>
    <n v="826"/>
  </r>
  <r>
    <m/>
    <m/>
    <x v="46"/>
    <x v="7"/>
    <x v="0"/>
    <n v="15"/>
    <n v="13"/>
    <s v="Среднее по региону на 01.04.2023"/>
    <n v="15.26"/>
    <s v="Среднее по РФ на 01.04.2023"/>
    <m/>
    <s v="Среднее по ФО на 01.04.2023"/>
    <m/>
    <n v="13"/>
    <s v="F$772"/>
    <s v="F$772:F$826"/>
    <n v="772"/>
    <n v="826"/>
  </r>
  <r>
    <m/>
    <m/>
    <x v="47"/>
    <x v="7"/>
    <x v="0"/>
    <n v="0"/>
    <n v="26"/>
    <s v="Среднее по региону на 01.04.2023"/>
    <n v="15.26"/>
    <s v="Среднее по РФ на 01.04.2023"/>
    <m/>
    <s v="Среднее по ФО на 01.04.2023"/>
    <m/>
    <n v="26"/>
    <s v="F$772"/>
    <s v="F$772:F$826"/>
    <n v="772"/>
    <n v="826"/>
  </r>
  <r>
    <m/>
    <m/>
    <x v="48"/>
    <x v="7"/>
    <x v="0"/>
    <n v="7"/>
    <n v="20"/>
    <s v="Среднее по региону на 01.04.2023"/>
    <n v="15.26"/>
    <s v="Среднее по РФ на 01.04.2023"/>
    <m/>
    <s v="Среднее по ФО на 01.04.2023"/>
    <m/>
    <n v="20"/>
    <s v="F$772"/>
    <s v="F$772:F$826"/>
    <n v="772"/>
    <n v="826"/>
  </r>
  <r>
    <m/>
    <m/>
    <x v="49"/>
    <x v="7"/>
    <x v="0"/>
    <n v="6"/>
    <n v="21"/>
    <s v="Среднее по региону на 01.04.2023"/>
    <n v="15.26"/>
    <s v="Среднее по РФ на 01.04.2023"/>
    <m/>
    <s v="Среднее по ФО на 01.04.2023"/>
    <m/>
    <n v="21"/>
    <s v="F$772"/>
    <s v="F$772:F$826"/>
    <n v="772"/>
    <n v="826"/>
  </r>
  <r>
    <m/>
    <m/>
    <x v="50"/>
    <x v="7"/>
    <x v="0"/>
    <n v="13"/>
    <n v="15"/>
    <s v="Среднее по региону на 01.04.2023"/>
    <n v="15.26"/>
    <s v="Среднее по РФ на 01.04.2023"/>
    <m/>
    <s v="Среднее по ФО на 01.04.2023"/>
    <m/>
    <n v="15"/>
    <s v="F$772"/>
    <s v="F$772:F$826"/>
    <n v="772"/>
    <n v="826"/>
  </r>
  <r>
    <m/>
    <m/>
    <x v="51"/>
    <x v="7"/>
    <x v="0"/>
    <n v="20"/>
    <n v="8"/>
    <s v="Среднее по региону на 01.04.2023"/>
    <n v="15.26"/>
    <s v="Среднее по РФ на 01.04.2023"/>
    <m/>
    <s v="Среднее по ФО на 01.04.2023"/>
    <m/>
    <n v="8"/>
    <s v="F$772"/>
    <s v="F$772:F$826"/>
    <n v="772"/>
    <n v="826"/>
  </r>
  <r>
    <m/>
    <m/>
    <x v="52"/>
    <x v="7"/>
    <x v="0"/>
    <n v="20"/>
    <n v="8"/>
    <s v="Среднее по региону на 01.04.2023"/>
    <n v="15.26"/>
    <s v="Среднее по РФ на 01.04.2023"/>
    <m/>
    <s v="Среднее по ФО на 01.04.2023"/>
    <m/>
    <n v="8"/>
    <s v="F$772"/>
    <s v="F$772:F$826"/>
    <n v="772"/>
    <n v="826"/>
  </r>
  <r>
    <m/>
    <m/>
    <x v="53"/>
    <x v="7"/>
    <x v="0"/>
    <n v="16"/>
    <n v="12"/>
    <s v="Среднее по региону на 01.04.2023"/>
    <n v="15.26"/>
    <s v="Среднее по РФ на 01.04.2023"/>
    <m/>
    <s v="Среднее по ФО на 01.04.2023"/>
    <m/>
    <n v="12"/>
    <s v="F$772"/>
    <s v="F$772:F$826"/>
    <n v="772"/>
    <n v="826"/>
  </r>
  <r>
    <m/>
    <m/>
    <x v="54"/>
    <x v="7"/>
    <x v="0"/>
    <n v="8"/>
    <n v="19"/>
    <s v="Среднее по региону на 01.04.2023"/>
    <n v="15.26"/>
    <s v="Среднее по РФ на 01.04.2023"/>
    <m/>
    <s v="Среднее по ФО на 01.04.2023"/>
    <m/>
    <n v="19"/>
    <s v="F$772"/>
    <s v="F$772:F$826"/>
    <n v="772"/>
    <n v="826"/>
  </r>
  <r>
    <m/>
    <m/>
    <x v="0"/>
    <x v="7"/>
    <x v="1"/>
    <n v="3.73"/>
    <n v="25"/>
    <s v="Среднее по региону на 01.04.2024"/>
    <n v="12.95"/>
    <s v="Среднее по РФ на 01.04.2024"/>
    <m/>
    <s v="Среднее по ФО на 01.04.2024"/>
    <m/>
    <n v="25"/>
    <s v="F$827"/>
    <s v="F$827:F$881"/>
    <n v="827"/>
    <n v="881"/>
  </r>
  <r>
    <m/>
    <m/>
    <x v="1"/>
    <x v="7"/>
    <x v="1"/>
    <n v="8"/>
    <n v="20"/>
    <s v="Среднее по региону на 01.04.2024"/>
    <n v="12.95"/>
    <s v="Среднее по РФ на 01.04.2024"/>
    <m/>
    <s v="Среднее по ФО на 01.04.2024"/>
    <m/>
    <n v="20"/>
    <s v="F$827"/>
    <s v="F$827:F$881"/>
    <n v="827"/>
    <n v="881"/>
  </r>
  <r>
    <m/>
    <m/>
    <x v="2"/>
    <x v="7"/>
    <x v="1"/>
    <n v="15"/>
    <n v="11"/>
    <s v="Среднее по региону на 01.04.2024"/>
    <n v="12.95"/>
    <s v="Среднее по РФ на 01.04.2024"/>
    <m/>
    <s v="Среднее по ФО на 01.04.2024"/>
    <m/>
    <n v="11"/>
    <s v="F$827"/>
    <s v="F$827:F$881"/>
    <n v="827"/>
    <n v="881"/>
  </r>
  <r>
    <m/>
    <m/>
    <x v="3"/>
    <x v="7"/>
    <x v="1"/>
    <n v="10"/>
    <n v="17"/>
    <s v="Среднее по региону на 01.04.2024"/>
    <n v="12.95"/>
    <s v="Среднее по РФ на 01.04.2024"/>
    <m/>
    <s v="Среднее по ФО на 01.04.2024"/>
    <m/>
    <n v="17"/>
    <s v="F$827"/>
    <s v="F$827:F$881"/>
    <n v="827"/>
    <n v="881"/>
  </r>
  <r>
    <m/>
    <m/>
    <x v="4"/>
    <x v="7"/>
    <x v="1"/>
    <n v="15"/>
    <n v="11"/>
    <s v="Среднее по региону на 01.04.2024"/>
    <n v="12.95"/>
    <s v="Среднее по РФ на 01.04.2024"/>
    <m/>
    <s v="Среднее по ФО на 01.04.2024"/>
    <m/>
    <n v="11"/>
    <s v="F$827"/>
    <s v="F$827:F$881"/>
    <n v="827"/>
    <n v="881"/>
  </r>
  <r>
    <m/>
    <m/>
    <x v="5"/>
    <x v="7"/>
    <x v="1"/>
    <n v="0"/>
    <n v="27"/>
    <s v="Среднее по региону на 01.04.2024"/>
    <n v="12.95"/>
    <s v="Среднее по РФ на 01.04.2024"/>
    <m/>
    <s v="Среднее по ФО на 01.04.2024"/>
    <m/>
    <n v="27"/>
    <s v="F$827"/>
    <s v="F$827:F$881"/>
    <n v="827"/>
    <n v="881"/>
  </r>
  <r>
    <m/>
    <m/>
    <x v="6"/>
    <x v="7"/>
    <x v="1"/>
    <n v="4"/>
    <n v="24"/>
    <s v="Среднее по региону на 01.04.2024"/>
    <n v="12.95"/>
    <s v="Среднее по РФ на 01.04.2024"/>
    <m/>
    <s v="Среднее по ФО на 01.04.2024"/>
    <m/>
    <n v="24"/>
    <s v="F$827"/>
    <s v="F$827:F$881"/>
    <n v="827"/>
    <n v="881"/>
  </r>
  <r>
    <m/>
    <m/>
    <x v="7"/>
    <x v="7"/>
    <x v="1"/>
    <n v="3"/>
    <n v="26"/>
    <s v="Среднее по региону на 01.04.2024"/>
    <n v="12.95"/>
    <s v="Среднее по РФ на 01.04.2024"/>
    <m/>
    <s v="Среднее по ФО на 01.04.2024"/>
    <m/>
    <n v="26"/>
    <s v="F$827"/>
    <s v="F$827:F$881"/>
    <n v="827"/>
    <n v="881"/>
  </r>
  <r>
    <m/>
    <m/>
    <x v="8"/>
    <x v="7"/>
    <x v="1"/>
    <n v="15"/>
    <n v="11"/>
    <s v="Среднее по региону на 01.04.2024"/>
    <n v="12.95"/>
    <s v="Среднее по РФ на 01.04.2024"/>
    <m/>
    <s v="Среднее по ФО на 01.04.2024"/>
    <m/>
    <n v="11"/>
    <s v="F$827"/>
    <s v="F$827:F$881"/>
    <n v="827"/>
    <n v="881"/>
  </r>
  <r>
    <m/>
    <m/>
    <x v="9"/>
    <x v="7"/>
    <x v="1"/>
    <n v="9.4499999999999993"/>
    <n v="18"/>
    <s v="Среднее по региону на 01.04.2024"/>
    <n v="12.95"/>
    <s v="Среднее по РФ на 01.04.2024"/>
    <m/>
    <s v="Среднее по ФО на 01.04.2024"/>
    <m/>
    <n v="18"/>
    <s v="F$827"/>
    <s v="F$827:F$881"/>
    <n v="827"/>
    <n v="881"/>
  </r>
  <r>
    <m/>
    <m/>
    <x v="10"/>
    <x v="7"/>
    <x v="1"/>
    <n v="14"/>
    <n v="12"/>
    <s v="Среднее по региону на 01.04.2024"/>
    <n v="12.95"/>
    <s v="Среднее по РФ на 01.04.2024"/>
    <m/>
    <s v="Среднее по ФО на 01.04.2024"/>
    <m/>
    <n v="12"/>
    <s v="F$827"/>
    <s v="F$827:F$881"/>
    <n v="827"/>
    <n v="881"/>
  </r>
  <r>
    <m/>
    <m/>
    <x v="11"/>
    <x v="7"/>
    <x v="1"/>
    <n v="22"/>
    <n v="6"/>
    <s v="Среднее по региону на 01.04.2024"/>
    <n v="12.95"/>
    <s v="Среднее по РФ на 01.04.2024"/>
    <m/>
    <s v="Среднее по ФО на 01.04.2024"/>
    <m/>
    <n v="6"/>
    <s v="F$827"/>
    <s v="F$827:F$881"/>
    <n v="827"/>
    <n v="881"/>
  </r>
  <r>
    <m/>
    <m/>
    <x v="12"/>
    <x v="7"/>
    <x v="1"/>
    <n v="21"/>
    <n v="7"/>
    <s v="Среднее по региону на 01.04.2024"/>
    <n v="12.95"/>
    <s v="Среднее по РФ на 01.04.2024"/>
    <m/>
    <s v="Среднее по ФО на 01.04.2024"/>
    <m/>
    <n v="7"/>
    <s v="F$827"/>
    <s v="F$827:F$881"/>
    <n v="827"/>
    <n v="881"/>
  </r>
  <r>
    <m/>
    <m/>
    <x v="13"/>
    <x v="7"/>
    <x v="1"/>
    <n v="35"/>
    <n v="1"/>
    <s v="Среднее по региону на 01.04.2024"/>
    <n v="12.95"/>
    <s v="Среднее по РФ на 01.04.2024"/>
    <m/>
    <s v="Среднее по ФО на 01.04.2024"/>
    <m/>
    <n v="1"/>
    <s v="F$827"/>
    <s v="F$827:F$881"/>
    <n v="827"/>
    <n v="881"/>
  </r>
  <r>
    <m/>
    <m/>
    <x v="14"/>
    <x v="7"/>
    <x v="1"/>
    <n v="19"/>
    <n v="8"/>
    <s v="Среднее по региону на 01.04.2024"/>
    <n v="12.95"/>
    <s v="Среднее по РФ на 01.04.2024"/>
    <m/>
    <s v="Среднее по ФО на 01.04.2024"/>
    <m/>
    <n v="8"/>
    <s v="F$827"/>
    <s v="F$827:F$881"/>
    <n v="827"/>
    <n v="881"/>
  </r>
  <r>
    <m/>
    <m/>
    <x v="15"/>
    <x v="7"/>
    <x v="1"/>
    <n v="11"/>
    <n v="16"/>
    <s v="Среднее по региону на 01.04.2024"/>
    <n v="12.95"/>
    <s v="Среднее по РФ на 01.04.2024"/>
    <m/>
    <s v="Среднее по ФО на 01.04.2024"/>
    <m/>
    <n v="16"/>
    <s v="F$827"/>
    <s v="F$827:F$881"/>
    <n v="827"/>
    <n v="881"/>
  </r>
  <r>
    <m/>
    <m/>
    <x v="16"/>
    <x v="7"/>
    <x v="1"/>
    <n v="11"/>
    <n v="16"/>
    <s v="Среднее по региону на 01.04.2024"/>
    <n v="12.95"/>
    <s v="Среднее по РФ на 01.04.2024"/>
    <m/>
    <s v="Среднее по ФО на 01.04.2024"/>
    <m/>
    <n v="16"/>
    <s v="F$827"/>
    <s v="F$827:F$881"/>
    <n v="827"/>
    <n v="881"/>
  </r>
  <r>
    <m/>
    <m/>
    <x v="17"/>
    <x v="7"/>
    <x v="1"/>
    <n v="15"/>
    <n v="11"/>
    <s v="Среднее по региону на 01.04.2024"/>
    <n v="12.95"/>
    <s v="Среднее по РФ на 01.04.2024"/>
    <m/>
    <s v="Среднее по ФО на 01.04.2024"/>
    <m/>
    <n v="11"/>
    <s v="F$827"/>
    <s v="F$827:F$881"/>
    <n v="827"/>
    <n v="881"/>
  </r>
  <r>
    <m/>
    <m/>
    <x v="18"/>
    <x v="7"/>
    <x v="1"/>
    <n v="15"/>
    <n v="11"/>
    <s v="Среднее по региону на 01.04.2024"/>
    <n v="12.95"/>
    <s v="Среднее по РФ на 01.04.2024"/>
    <m/>
    <s v="Среднее по ФО на 01.04.2024"/>
    <m/>
    <n v="11"/>
    <s v="F$827"/>
    <s v="F$827:F$881"/>
    <n v="827"/>
    <n v="881"/>
  </r>
  <r>
    <m/>
    <m/>
    <x v="19"/>
    <x v="7"/>
    <x v="1"/>
    <n v="12.81"/>
    <n v="13"/>
    <s v="Среднее по региону на 01.04.2024"/>
    <n v="12.95"/>
    <s v="Среднее по РФ на 01.04.2024"/>
    <m/>
    <s v="Среднее по ФО на 01.04.2024"/>
    <m/>
    <n v="13"/>
    <s v="F$827"/>
    <s v="F$827:F$881"/>
    <n v="827"/>
    <n v="881"/>
  </r>
  <r>
    <m/>
    <m/>
    <x v="20"/>
    <x v="7"/>
    <x v="1"/>
    <n v="15"/>
    <n v="11"/>
    <s v="Среднее по региону на 01.04.2024"/>
    <n v="12.95"/>
    <s v="Среднее по РФ на 01.04.2024"/>
    <m/>
    <s v="Среднее по ФО на 01.04.2024"/>
    <m/>
    <n v="11"/>
    <s v="F$827"/>
    <s v="F$827:F$881"/>
    <n v="827"/>
    <n v="881"/>
  </r>
  <r>
    <m/>
    <m/>
    <x v="21"/>
    <x v="7"/>
    <x v="1"/>
    <n v="23"/>
    <n v="5"/>
    <s v="Среднее по региону на 01.04.2024"/>
    <n v="12.95"/>
    <s v="Среднее по РФ на 01.04.2024"/>
    <m/>
    <s v="Среднее по ФО на 01.04.2024"/>
    <m/>
    <n v="5"/>
    <s v="F$827"/>
    <s v="F$827:F$881"/>
    <n v="827"/>
    <n v="881"/>
  </r>
  <r>
    <m/>
    <m/>
    <x v="22"/>
    <x v="7"/>
    <x v="1"/>
    <n v="12.77"/>
    <n v="14"/>
    <s v="Среднее по региону на 01.04.2024"/>
    <n v="12.95"/>
    <s v="Среднее по РФ на 01.04.2024"/>
    <m/>
    <s v="Среднее по ФО на 01.04.2024"/>
    <m/>
    <n v="14"/>
    <s v="F$827"/>
    <s v="F$827:F$881"/>
    <n v="827"/>
    <n v="881"/>
  </r>
  <r>
    <m/>
    <m/>
    <x v="23"/>
    <x v="7"/>
    <x v="1"/>
    <n v="15"/>
    <n v="11"/>
    <s v="Среднее по региону на 01.04.2024"/>
    <n v="12.95"/>
    <s v="Среднее по РФ на 01.04.2024"/>
    <m/>
    <s v="Среднее по ФО на 01.04.2024"/>
    <m/>
    <n v="11"/>
    <s v="F$827"/>
    <s v="F$827:F$881"/>
    <n v="827"/>
    <n v="881"/>
  </r>
  <r>
    <m/>
    <m/>
    <x v="24"/>
    <x v="7"/>
    <x v="1"/>
    <n v="12"/>
    <n v="15"/>
    <s v="Среднее по региону на 01.04.2024"/>
    <n v="12.95"/>
    <s v="Среднее по РФ на 01.04.2024"/>
    <m/>
    <s v="Среднее по ФО на 01.04.2024"/>
    <m/>
    <n v="15"/>
    <s v="F$827"/>
    <s v="F$827:F$881"/>
    <n v="827"/>
    <n v="881"/>
  </r>
  <r>
    <m/>
    <m/>
    <x v="25"/>
    <x v="7"/>
    <x v="1"/>
    <n v="3"/>
    <n v="26"/>
    <s v="Среднее по региону на 01.04.2024"/>
    <n v="12.95"/>
    <s v="Среднее по РФ на 01.04.2024"/>
    <m/>
    <s v="Среднее по ФО на 01.04.2024"/>
    <m/>
    <n v="26"/>
    <s v="F$827"/>
    <s v="F$827:F$881"/>
    <n v="827"/>
    <n v="881"/>
  </r>
  <r>
    <m/>
    <m/>
    <x v="26"/>
    <x v="7"/>
    <x v="1"/>
    <n v="5"/>
    <n v="23"/>
    <s v="Среднее по региону на 01.04.2024"/>
    <n v="12.95"/>
    <s v="Среднее по РФ на 01.04.2024"/>
    <m/>
    <s v="Среднее по ФО на 01.04.2024"/>
    <m/>
    <n v="23"/>
    <s v="F$827"/>
    <s v="F$827:F$881"/>
    <n v="827"/>
    <n v="881"/>
  </r>
  <r>
    <m/>
    <m/>
    <x v="27"/>
    <x v="7"/>
    <x v="1"/>
    <n v="5"/>
    <n v="23"/>
    <s v="Среднее по региону на 01.04.2024"/>
    <n v="12.95"/>
    <s v="Среднее по РФ на 01.04.2024"/>
    <m/>
    <s v="Среднее по ФО на 01.04.2024"/>
    <m/>
    <n v="23"/>
    <s v="F$827"/>
    <s v="F$827:F$881"/>
    <n v="827"/>
    <n v="881"/>
  </r>
  <r>
    <m/>
    <m/>
    <x v="28"/>
    <x v="7"/>
    <x v="1"/>
    <n v="26"/>
    <n v="3"/>
    <s v="Среднее по региону на 01.04.2024"/>
    <n v="12.95"/>
    <s v="Среднее по РФ на 01.04.2024"/>
    <m/>
    <s v="Среднее по ФО на 01.04.2024"/>
    <m/>
    <n v="3"/>
    <s v="F$827"/>
    <s v="F$827:F$881"/>
    <n v="827"/>
    <n v="881"/>
  </r>
  <r>
    <m/>
    <m/>
    <x v="29"/>
    <x v="7"/>
    <x v="1"/>
    <n v="11"/>
    <n v="16"/>
    <s v="Среднее по региону на 01.04.2024"/>
    <n v="12.95"/>
    <s v="Среднее по РФ на 01.04.2024"/>
    <m/>
    <s v="Среднее по ФО на 01.04.2024"/>
    <m/>
    <n v="16"/>
    <s v="F$827"/>
    <s v="F$827:F$881"/>
    <n v="827"/>
    <n v="881"/>
  </r>
  <r>
    <m/>
    <m/>
    <x v="30"/>
    <x v="7"/>
    <x v="1"/>
    <n v="7"/>
    <n v="21"/>
    <s v="Среднее по региону на 01.04.2024"/>
    <n v="12.95"/>
    <s v="Среднее по РФ на 01.04.2024"/>
    <m/>
    <s v="Среднее по ФО на 01.04.2024"/>
    <m/>
    <n v="21"/>
    <s v="F$827"/>
    <s v="F$827:F$881"/>
    <n v="827"/>
    <n v="881"/>
  </r>
  <r>
    <m/>
    <m/>
    <x v="31"/>
    <x v="7"/>
    <x v="1"/>
    <n v="9"/>
    <n v="19"/>
    <s v="Среднее по региону на 01.04.2024"/>
    <n v="12.95"/>
    <s v="Среднее по РФ на 01.04.2024"/>
    <m/>
    <s v="Среднее по ФО на 01.04.2024"/>
    <m/>
    <n v="19"/>
    <s v="F$827"/>
    <s v="F$827:F$881"/>
    <n v="827"/>
    <n v="881"/>
  </r>
  <r>
    <m/>
    <m/>
    <x v="32"/>
    <x v="7"/>
    <x v="1"/>
    <n v="15"/>
    <n v="11"/>
    <s v="Среднее по региону на 01.04.2024"/>
    <n v="12.95"/>
    <s v="Среднее по РФ на 01.04.2024"/>
    <m/>
    <s v="Среднее по ФО на 01.04.2024"/>
    <m/>
    <n v="11"/>
    <s v="F$827"/>
    <s v="F$827:F$881"/>
    <n v="827"/>
    <n v="881"/>
  </r>
  <r>
    <m/>
    <m/>
    <x v="33"/>
    <x v="7"/>
    <x v="1"/>
    <n v="15"/>
    <n v="11"/>
    <s v="Среднее по региону на 01.04.2024"/>
    <n v="12.95"/>
    <s v="Среднее по РФ на 01.04.2024"/>
    <m/>
    <s v="Среднее по ФО на 01.04.2024"/>
    <m/>
    <n v="11"/>
    <s v="F$827"/>
    <s v="F$827:F$881"/>
    <n v="827"/>
    <n v="881"/>
  </r>
  <r>
    <m/>
    <m/>
    <x v="34"/>
    <x v="7"/>
    <x v="1"/>
    <n v="8"/>
    <n v="20"/>
    <s v="Среднее по региону на 01.04.2024"/>
    <n v="12.95"/>
    <s v="Среднее по РФ на 01.04.2024"/>
    <m/>
    <s v="Среднее по ФО на 01.04.2024"/>
    <m/>
    <n v="20"/>
    <s v="F$827"/>
    <s v="F$827:F$881"/>
    <n v="827"/>
    <n v="881"/>
  </r>
  <r>
    <m/>
    <m/>
    <x v="35"/>
    <x v="7"/>
    <x v="1"/>
    <n v="30"/>
    <n v="2"/>
    <s v="Среднее по региону на 01.04.2024"/>
    <n v="12.95"/>
    <s v="Среднее по РФ на 01.04.2024"/>
    <m/>
    <s v="Среднее по ФО на 01.04.2024"/>
    <m/>
    <n v="2"/>
    <s v="F$827"/>
    <s v="F$827:F$881"/>
    <n v="827"/>
    <n v="881"/>
  </r>
  <r>
    <m/>
    <m/>
    <x v="36"/>
    <x v="7"/>
    <x v="1"/>
    <n v="6"/>
    <n v="22"/>
    <s v="Среднее по региону на 01.04.2024"/>
    <n v="12.95"/>
    <s v="Среднее по РФ на 01.04.2024"/>
    <m/>
    <s v="Среднее по ФО на 01.04.2024"/>
    <m/>
    <n v="22"/>
    <s v="F$827"/>
    <s v="F$827:F$881"/>
    <n v="827"/>
    <n v="881"/>
  </r>
  <r>
    <m/>
    <m/>
    <x v="37"/>
    <x v="7"/>
    <x v="1"/>
    <n v="3"/>
    <n v="26"/>
    <s v="Среднее по региону на 01.04.2024"/>
    <n v="12.95"/>
    <s v="Среднее по РФ на 01.04.2024"/>
    <m/>
    <s v="Среднее по ФО на 01.04.2024"/>
    <m/>
    <n v="26"/>
    <s v="F$827"/>
    <s v="F$827:F$881"/>
    <n v="827"/>
    <n v="881"/>
  </r>
  <r>
    <m/>
    <m/>
    <x v="38"/>
    <x v="7"/>
    <x v="1"/>
    <n v="24"/>
    <n v="4"/>
    <s v="Среднее по региону на 01.04.2024"/>
    <n v="12.95"/>
    <s v="Среднее по РФ на 01.04.2024"/>
    <m/>
    <s v="Среднее по ФО на 01.04.2024"/>
    <m/>
    <n v="4"/>
    <s v="F$827"/>
    <s v="F$827:F$881"/>
    <n v="827"/>
    <n v="881"/>
  </r>
  <r>
    <m/>
    <m/>
    <x v="39"/>
    <x v="7"/>
    <x v="1"/>
    <n v="4"/>
    <n v="24"/>
    <s v="Среднее по региону на 01.04.2024"/>
    <n v="12.95"/>
    <s v="Среднее по РФ на 01.04.2024"/>
    <m/>
    <s v="Среднее по ФО на 01.04.2024"/>
    <m/>
    <n v="24"/>
    <s v="F$827"/>
    <s v="F$827:F$881"/>
    <n v="827"/>
    <n v="881"/>
  </r>
  <r>
    <m/>
    <m/>
    <x v="40"/>
    <x v="7"/>
    <x v="1"/>
    <n v="21"/>
    <n v="7"/>
    <s v="Среднее по региону на 01.04.2024"/>
    <n v="12.95"/>
    <s v="Среднее по РФ на 01.04.2024"/>
    <m/>
    <s v="Среднее по ФО на 01.04.2024"/>
    <m/>
    <n v="7"/>
    <s v="F$827"/>
    <s v="F$827:F$881"/>
    <n v="827"/>
    <n v="881"/>
  </r>
  <r>
    <m/>
    <m/>
    <x v="41"/>
    <x v="7"/>
    <x v="1"/>
    <n v="22"/>
    <n v="6"/>
    <s v="Среднее по региону на 01.04.2024"/>
    <n v="12.95"/>
    <s v="Среднее по РФ на 01.04.2024"/>
    <m/>
    <s v="Среднее по ФО на 01.04.2024"/>
    <m/>
    <n v="6"/>
    <s v="F$827"/>
    <s v="F$827:F$881"/>
    <n v="827"/>
    <n v="881"/>
  </r>
  <r>
    <m/>
    <m/>
    <x v="42"/>
    <x v="7"/>
    <x v="1"/>
    <n v="21"/>
    <n v="7"/>
    <s v="Среднее по региону на 01.04.2024"/>
    <n v="12.95"/>
    <s v="Среднее по РФ на 01.04.2024"/>
    <m/>
    <s v="Среднее по ФО на 01.04.2024"/>
    <m/>
    <n v="7"/>
    <s v="F$827"/>
    <s v="F$827:F$881"/>
    <n v="827"/>
    <n v="881"/>
  </r>
  <r>
    <m/>
    <m/>
    <x v="43"/>
    <x v="7"/>
    <x v="1"/>
    <n v="12"/>
    <n v="15"/>
    <s v="Среднее по региону на 01.04.2024"/>
    <n v="12.95"/>
    <s v="Среднее по РФ на 01.04.2024"/>
    <m/>
    <s v="Среднее по ФО на 01.04.2024"/>
    <m/>
    <n v="15"/>
    <s v="F$827"/>
    <s v="F$827:F$881"/>
    <n v="827"/>
    <n v="881"/>
  </r>
  <r>
    <m/>
    <m/>
    <x v="44"/>
    <x v="7"/>
    <x v="1"/>
    <n v="5"/>
    <n v="23"/>
    <s v="Среднее по региону на 01.04.2024"/>
    <n v="12.95"/>
    <s v="Среднее по РФ на 01.04.2024"/>
    <m/>
    <s v="Среднее по ФО на 01.04.2024"/>
    <m/>
    <n v="23"/>
    <s v="F$827"/>
    <s v="F$827:F$881"/>
    <n v="827"/>
    <n v="881"/>
  </r>
  <r>
    <m/>
    <m/>
    <x v="45"/>
    <x v="7"/>
    <x v="1"/>
    <n v="12"/>
    <n v="15"/>
    <s v="Среднее по региону на 01.04.2024"/>
    <n v="12.95"/>
    <s v="Среднее по РФ на 01.04.2024"/>
    <m/>
    <s v="Среднее по ФО на 01.04.2024"/>
    <m/>
    <n v="15"/>
    <s v="F$827"/>
    <s v="F$827:F$881"/>
    <n v="827"/>
    <n v="881"/>
  </r>
  <r>
    <m/>
    <m/>
    <x v="46"/>
    <x v="7"/>
    <x v="1"/>
    <n v="12"/>
    <n v="15"/>
    <s v="Среднее по региону на 01.04.2024"/>
    <n v="12.95"/>
    <s v="Среднее по РФ на 01.04.2024"/>
    <m/>
    <s v="Среднее по ФО на 01.04.2024"/>
    <m/>
    <n v="15"/>
    <s v="F$827"/>
    <s v="F$827:F$881"/>
    <n v="827"/>
    <n v="881"/>
  </r>
  <r>
    <m/>
    <m/>
    <x v="47"/>
    <x v="7"/>
    <x v="1"/>
    <n v="0"/>
    <n v="27"/>
    <s v="Среднее по региону на 01.04.2024"/>
    <n v="12.95"/>
    <s v="Среднее по РФ на 01.04.2024"/>
    <m/>
    <s v="Среднее по ФО на 01.04.2024"/>
    <m/>
    <n v="27"/>
    <s v="F$827"/>
    <s v="F$827:F$881"/>
    <n v="827"/>
    <n v="881"/>
  </r>
  <r>
    <m/>
    <m/>
    <x v="48"/>
    <x v="7"/>
    <x v="1"/>
    <n v="7"/>
    <n v="21"/>
    <s v="Среднее по региону на 01.04.2024"/>
    <n v="12.95"/>
    <s v="Среднее по РФ на 01.04.2024"/>
    <m/>
    <s v="Среднее по ФО на 01.04.2024"/>
    <m/>
    <n v="21"/>
    <s v="F$827"/>
    <s v="F$827:F$881"/>
    <n v="827"/>
    <n v="881"/>
  </r>
  <r>
    <m/>
    <m/>
    <x v="49"/>
    <x v="7"/>
    <x v="1"/>
    <n v="3"/>
    <n v="26"/>
    <s v="Среднее по региону на 01.04.2024"/>
    <n v="12.95"/>
    <s v="Среднее по РФ на 01.04.2024"/>
    <m/>
    <s v="Среднее по ФО на 01.04.2024"/>
    <m/>
    <n v="26"/>
    <s v="F$827"/>
    <s v="F$827:F$881"/>
    <n v="827"/>
    <n v="881"/>
  </r>
  <r>
    <m/>
    <m/>
    <x v="50"/>
    <x v="7"/>
    <x v="1"/>
    <n v="16"/>
    <n v="10"/>
    <s v="Среднее по региону на 01.04.2024"/>
    <n v="12.95"/>
    <s v="Среднее по РФ на 01.04.2024"/>
    <m/>
    <s v="Среднее по ФО на 01.04.2024"/>
    <m/>
    <n v="10"/>
    <s v="F$827"/>
    <s v="F$827:F$881"/>
    <n v="827"/>
    <n v="881"/>
  </r>
  <r>
    <m/>
    <m/>
    <x v="51"/>
    <x v="7"/>
    <x v="1"/>
    <n v="10"/>
    <n v="17"/>
    <s v="Среднее по региону на 01.04.2024"/>
    <n v="12.95"/>
    <s v="Среднее по РФ на 01.04.2024"/>
    <m/>
    <s v="Среднее по ФО на 01.04.2024"/>
    <m/>
    <n v="17"/>
    <s v="F$827"/>
    <s v="F$827:F$881"/>
    <n v="827"/>
    <n v="881"/>
  </r>
  <r>
    <m/>
    <m/>
    <x v="52"/>
    <x v="7"/>
    <x v="1"/>
    <n v="17"/>
    <n v="9"/>
    <s v="Среднее по региону на 01.04.2024"/>
    <n v="12.95"/>
    <s v="Среднее по РФ на 01.04.2024"/>
    <m/>
    <s v="Среднее по ФО на 01.04.2024"/>
    <m/>
    <n v="9"/>
    <s v="F$827"/>
    <s v="F$827:F$881"/>
    <n v="827"/>
    <n v="881"/>
  </r>
  <r>
    <m/>
    <m/>
    <x v="53"/>
    <x v="7"/>
    <x v="1"/>
    <n v="10"/>
    <n v="17"/>
    <s v="Среднее по региону на 01.04.2024"/>
    <n v="12.95"/>
    <s v="Среднее по РФ на 01.04.2024"/>
    <m/>
    <s v="Среднее по ФО на 01.04.2024"/>
    <m/>
    <n v="17"/>
    <s v="F$827"/>
    <s v="F$827:F$881"/>
    <n v="827"/>
    <n v="881"/>
  </r>
  <r>
    <m/>
    <m/>
    <x v="54"/>
    <x v="7"/>
    <x v="1"/>
    <n v="4"/>
    <n v="24"/>
    <s v="Среднее по региону на 01.04.2024"/>
    <n v="12.95"/>
    <s v="Среднее по РФ на 01.04.2024"/>
    <m/>
    <s v="Среднее по ФО на 01.04.2024"/>
    <m/>
    <n v="24"/>
    <s v="F$827"/>
    <s v="F$827:F$881"/>
    <n v="827"/>
    <n v="881"/>
  </r>
  <r>
    <m/>
    <m/>
    <x v="0"/>
    <x v="8"/>
    <x v="0"/>
    <n v="37"/>
    <n v="4"/>
    <s v="Среднее по региону на 01.04.2023"/>
    <n v="20.418181818181818"/>
    <s v="Среднее по РФ на 01.04.2023"/>
    <m/>
    <s v="Среднее по ФО на 01.04.2023"/>
    <m/>
    <n v="4"/>
    <s v="F$882"/>
    <s v="F$882:F$936"/>
    <n v="882"/>
    <n v="936"/>
  </r>
  <r>
    <m/>
    <m/>
    <x v="1"/>
    <x v="8"/>
    <x v="0"/>
    <n v="26"/>
    <n v="11"/>
    <s v="Среднее по региону на 01.04.2023"/>
    <n v="20.418181818181818"/>
    <s v="Среднее по РФ на 01.04.2023"/>
    <m/>
    <s v="Среднее по ФО на 01.04.2023"/>
    <m/>
    <n v="11"/>
    <s v="F$882"/>
    <s v="F$882:F$936"/>
    <n v="882"/>
    <n v="936"/>
  </r>
  <r>
    <m/>
    <m/>
    <x v="2"/>
    <x v="8"/>
    <x v="0"/>
    <n v="16"/>
    <n v="20"/>
    <s v="Среднее по региону на 01.04.2023"/>
    <n v="20.418181818181818"/>
    <s v="Среднее по РФ на 01.04.2023"/>
    <m/>
    <s v="Среднее по ФО на 01.04.2023"/>
    <m/>
    <n v="20"/>
    <s v="F$882"/>
    <s v="F$882:F$936"/>
    <n v="882"/>
    <n v="936"/>
  </r>
  <r>
    <m/>
    <m/>
    <x v="3"/>
    <x v="8"/>
    <x v="0"/>
    <n v="39"/>
    <n v="3"/>
    <s v="Среднее по региону на 01.04.2023"/>
    <n v="20.418181818181818"/>
    <s v="Среднее по РФ на 01.04.2023"/>
    <m/>
    <s v="Среднее по ФО на 01.04.2023"/>
    <m/>
    <n v="3"/>
    <s v="F$882"/>
    <s v="F$882:F$936"/>
    <n v="882"/>
    <n v="936"/>
  </r>
  <r>
    <m/>
    <m/>
    <x v="4"/>
    <x v="8"/>
    <x v="0"/>
    <n v="11"/>
    <n v="25"/>
    <s v="Среднее по региону на 01.04.2023"/>
    <n v="20.418181818181818"/>
    <s v="Среднее по РФ на 01.04.2023"/>
    <m/>
    <s v="Среднее по ФО на 01.04.2023"/>
    <m/>
    <n v="25"/>
    <s v="F$882"/>
    <s v="F$882:F$936"/>
    <n v="882"/>
    <n v="936"/>
  </r>
  <r>
    <m/>
    <m/>
    <x v="5"/>
    <x v="8"/>
    <x v="0"/>
    <n v="22"/>
    <n v="14"/>
    <s v="Среднее по региону на 01.04.2023"/>
    <n v="20.418181818181818"/>
    <s v="Среднее по РФ на 01.04.2023"/>
    <m/>
    <s v="Среднее по ФО на 01.04.2023"/>
    <m/>
    <n v="14"/>
    <s v="F$882"/>
    <s v="F$882:F$936"/>
    <n v="882"/>
    <n v="936"/>
  </r>
  <r>
    <m/>
    <m/>
    <x v="6"/>
    <x v="8"/>
    <x v="0"/>
    <n v="16"/>
    <n v="20"/>
    <s v="Среднее по региону на 01.04.2023"/>
    <n v="20.418181818181818"/>
    <s v="Среднее по РФ на 01.04.2023"/>
    <m/>
    <s v="Среднее по ФО на 01.04.2023"/>
    <m/>
    <n v="20"/>
    <s v="F$882"/>
    <s v="F$882:F$936"/>
    <n v="882"/>
    <n v="936"/>
  </r>
  <r>
    <m/>
    <m/>
    <x v="7"/>
    <x v="8"/>
    <x v="0"/>
    <n v="19"/>
    <n v="17"/>
    <s v="Среднее по региону на 01.04.2023"/>
    <n v="20.418181818181818"/>
    <s v="Среднее по РФ на 01.04.2023"/>
    <m/>
    <s v="Среднее по ФО на 01.04.2023"/>
    <m/>
    <n v="17"/>
    <s v="F$882"/>
    <s v="F$882:F$936"/>
    <n v="882"/>
    <n v="936"/>
  </r>
  <r>
    <m/>
    <m/>
    <x v="8"/>
    <x v="8"/>
    <x v="0"/>
    <n v="6"/>
    <n v="29"/>
    <s v="Среднее по региону на 01.04.2023"/>
    <n v="20.418181818181818"/>
    <s v="Среднее по РФ на 01.04.2023"/>
    <m/>
    <s v="Среднее по ФО на 01.04.2023"/>
    <m/>
    <n v="29"/>
    <s v="F$882"/>
    <s v="F$882:F$936"/>
    <n v="882"/>
    <n v="936"/>
  </r>
  <r>
    <m/>
    <m/>
    <x v="9"/>
    <x v="8"/>
    <x v="0"/>
    <n v="13"/>
    <n v="23"/>
    <s v="Среднее по региону на 01.04.2023"/>
    <n v="20.418181818181818"/>
    <s v="Среднее по РФ на 01.04.2023"/>
    <m/>
    <s v="Среднее по ФО на 01.04.2023"/>
    <m/>
    <n v="23"/>
    <s v="F$882"/>
    <s v="F$882:F$936"/>
    <n v="882"/>
    <n v="936"/>
  </r>
  <r>
    <m/>
    <m/>
    <x v="10"/>
    <x v="8"/>
    <x v="0"/>
    <n v="16"/>
    <n v="20"/>
    <s v="Среднее по региону на 01.04.2023"/>
    <n v="20.418181818181818"/>
    <s v="Среднее по РФ на 01.04.2023"/>
    <m/>
    <s v="Среднее по ФО на 01.04.2023"/>
    <m/>
    <n v="20"/>
    <s v="F$882"/>
    <s v="F$882:F$936"/>
    <n v="882"/>
    <n v="936"/>
  </r>
  <r>
    <m/>
    <m/>
    <x v="11"/>
    <x v="8"/>
    <x v="0"/>
    <n v="12"/>
    <n v="24"/>
    <s v="Среднее по региону на 01.04.2023"/>
    <n v="20.418181818181818"/>
    <s v="Среднее по РФ на 01.04.2023"/>
    <m/>
    <s v="Среднее по ФО на 01.04.2023"/>
    <m/>
    <n v="24"/>
    <s v="F$882"/>
    <s v="F$882:F$936"/>
    <n v="882"/>
    <n v="936"/>
  </r>
  <r>
    <m/>
    <m/>
    <x v="12"/>
    <x v="8"/>
    <x v="0"/>
    <n v="8"/>
    <n v="27"/>
    <s v="Среднее по региону на 01.04.2023"/>
    <n v="20.418181818181818"/>
    <s v="Среднее по РФ на 01.04.2023"/>
    <m/>
    <s v="Среднее по ФО на 01.04.2023"/>
    <m/>
    <n v="27"/>
    <s v="F$882"/>
    <s v="F$882:F$936"/>
    <n v="882"/>
    <n v="936"/>
  </r>
  <r>
    <m/>
    <m/>
    <x v="13"/>
    <x v="8"/>
    <x v="0"/>
    <n v="4"/>
    <n v="30"/>
    <s v="Среднее по региону на 01.04.2023"/>
    <n v="20.418181818181818"/>
    <s v="Среднее по РФ на 01.04.2023"/>
    <m/>
    <s v="Среднее по ФО на 01.04.2023"/>
    <m/>
    <n v="30"/>
    <s v="F$882"/>
    <s v="F$882:F$936"/>
    <n v="882"/>
    <n v="936"/>
  </r>
  <r>
    <m/>
    <m/>
    <x v="14"/>
    <x v="8"/>
    <x v="0"/>
    <n v="11"/>
    <n v="25"/>
    <s v="Среднее по региону на 01.04.2023"/>
    <n v="20.418181818181818"/>
    <s v="Среднее по РФ на 01.04.2023"/>
    <m/>
    <s v="Среднее по ФО на 01.04.2023"/>
    <m/>
    <n v="25"/>
    <s v="F$882"/>
    <s v="F$882:F$936"/>
    <n v="882"/>
    <n v="936"/>
  </r>
  <r>
    <m/>
    <m/>
    <x v="15"/>
    <x v="8"/>
    <x v="0"/>
    <n v="22"/>
    <n v="14"/>
    <s v="Среднее по региону на 01.04.2023"/>
    <n v="20.418181818181818"/>
    <s v="Среднее по РФ на 01.04.2023"/>
    <m/>
    <s v="Среднее по ФО на 01.04.2023"/>
    <m/>
    <n v="14"/>
    <s v="F$882"/>
    <s v="F$882:F$936"/>
    <n v="882"/>
    <n v="936"/>
  </r>
  <r>
    <m/>
    <m/>
    <x v="16"/>
    <x v="8"/>
    <x v="0"/>
    <n v="23"/>
    <n v="13"/>
    <s v="Среднее по региону на 01.04.2023"/>
    <n v="20.418181818181818"/>
    <s v="Среднее по РФ на 01.04.2023"/>
    <m/>
    <s v="Среднее по ФО на 01.04.2023"/>
    <m/>
    <n v="13"/>
    <s v="F$882"/>
    <s v="F$882:F$936"/>
    <n v="882"/>
    <n v="936"/>
  </r>
  <r>
    <m/>
    <m/>
    <x v="17"/>
    <x v="8"/>
    <x v="0"/>
    <n v="61"/>
    <n v="1"/>
    <s v="Среднее по региону на 01.04.2023"/>
    <n v="20.418181818181818"/>
    <s v="Среднее по РФ на 01.04.2023"/>
    <m/>
    <s v="Среднее по ФО на 01.04.2023"/>
    <m/>
    <n v="1"/>
    <s v="F$882"/>
    <s v="F$882:F$936"/>
    <n v="882"/>
    <n v="936"/>
  </r>
  <r>
    <m/>
    <m/>
    <x v="18"/>
    <x v="8"/>
    <x v="0"/>
    <n v="23"/>
    <n v="13"/>
    <s v="Среднее по региону на 01.04.2023"/>
    <n v="20.418181818181818"/>
    <s v="Среднее по РФ на 01.04.2023"/>
    <m/>
    <s v="Среднее по ФО на 01.04.2023"/>
    <m/>
    <n v="13"/>
    <s v="F$882"/>
    <s v="F$882:F$936"/>
    <n v="882"/>
    <n v="936"/>
  </r>
  <r>
    <m/>
    <m/>
    <x v="19"/>
    <x v="8"/>
    <x v="0"/>
    <n v="26"/>
    <n v="11"/>
    <s v="Среднее по региону на 01.04.2023"/>
    <n v="20.418181818181818"/>
    <s v="Среднее по РФ на 01.04.2023"/>
    <m/>
    <s v="Среднее по ФО на 01.04.2023"/>
    <m/>
    <n v="11"/>
    <s v="F$882"/>
    <s v="F$882:F$936"/>
    <n v="882"/>
    <n v="936"/>
  </r>
  <r>
    <m/>
    <m/>
    <x v="20"/>
    <x v="8"/>
    <x v="0"/>
    <n v="16"/>
    <n v="20"/>
    <s v="Среднее по региону на 01.04.2023"/>
    <n v="20.418181818181818"/>
    <s v="Среднее по РФ на 01.04.2023"/>
    <m/>
    <s v="Среднее по ФО на 01.04.2023"/>
    <m/>
    <n v="20"/>
    <s v="F$882"/>
    <s v="F$882:F$936"/>
    <n v="882"/>
    <n v="936"/>
  </r>
  <r>
    <m/>
    <m/>
    <x v="21"/>
    <x v="8"/>
    <x v="0"/>
    <n v="19"/>
    <n v="17"/>
    <s v="Среднее по региону на 01.04.2023"/>
    <n v="20.418181818181818"/>
    <s v="Среднее по РФ на 01.04.2023"/>
    <m/>
    <s v="Среднее по ФО на 01.04.2023"/>
    <m/>
    <n v="17"/>
    <s v="F$882"/>
    <s v="F$882:F$936"/>
    <n v="882"/>
    <n v="936"/>
  </r>
  <r>
    <m/>
    <m/>
    <x v="22"/>
    <x v="8"/>
    <x v="0"/>
    <n v="9"/>
    <n v="26"/>
    <s v="Среднее по региону на 01.04.2023"/>
    <n v="20.418181818181818"/>
    <s v="Среднее по РФ на 01.04.2023"/>
    <m/>
    <s v="Среднее по ФО на 01.04.2023"/>
    <m/>
    <n v="26"/>
    <s v="F$882"/>
    <s v="F$882:F$936"/>
    <n v="882"/>
    <n v="936"/>
  </r>
  <r>
    <m/>
    <m/>
    <x v="23"/>
    <x v="8"/>
    <x v="0"/>
    <n v="21"/>
    <n v="15"/>
    <s v="Среднее по региону на 01.04.2023"/>
    <n v="20.418181818181818"/>
    <s v="Среднее по РФ на 01.04.2023"/>
    <m/>
    <s v="Среднее по ФО на 01.04.2023"/>
    <m/>
    <n v="15"/>
    <s v="F$882"/>
    <s v="F$882:F$936"/>
    <n v="882"/>
    <n v="936"/>
  </r>
  <r>
    <m/>
    <m/>
    <x v="24"/>
    <x v="8"/>
    <x v="0"/>
    <n v="14"/>
    <n v="22"/>
    <s v="Среднее по региону на 01.04.2023"/>
    <n v="20.418181818181818"/>
    <s v="Среднее по РФ на 01.04.2023"/>
    <m/>
    <s v="Среднее по ФО на 01.04.2023"/>
    <m/>
    <n v="22"/>
    <s v="F$882"/>
    <s v="F$882:F$936"/>
    <n v="882"/>
    <n v="936"/>
  </r>
  <r>
    <m/>
    <m/>
    <x v="25"/>
    <x v="8"/>
    <x v="0"/>
    <n v="15"/>
    <n v="21"/>
    <s v="Среднее по региону на 01.04.2023"/>
    <n v="20.418181818181818"/>
    <s v="Среднее по РФ на 01.04.2023"/>
    <m/>
    <s v="Среднее по ФО на 01.04.2023"/>
    <m/>
    <n v="21"/>
    <s v="F$882"/>
    <s v="F$882:F$936"/>
    <n v="882"/>
    <n v="936"/>
  </r>
  <r>
    <m/>
    <m/>
    <x v="26"/>
    <x v="8"/>
    <x v="0"/>
    <n v="28"/>
    <n v="9"/>
    <s v="Среднее по региону на 01.04.2023"/>
    <n v="20.418181818181818"/>
    <s v="Среднее по РФ на 01.04.2023"/>
    <m/>
    <s v="Среднее по ФО на 01.04.2023"/>
    <m/>
    <n v="9"/>
    <s v="F$882"/>
    <s v="F$882:F$936"/>
    <n v="882"/>
    <n v="936"/>
  </r>
  <r>
    <m/>
    <m/>
    <x v="27"/>
    <x v="8"/>
    <x v="0"/>
    <n v="22"/>
    <n v="14"/>
    <s v="Среднее по региону на 01.04.2023"/>
    <n v="20.418181818181818"/>
    <s v="Среднее по РФ на 01.04.2023"/>
    <m/>
    <s v="Среднее по ФО на 01.04.2023"/>
    <m/>
    <n v="14"/>
    <s v="F$882"/>
    <s v="F$882:F$936"/>
    <n v="882"/>
    <n v="936"/>
  </r>
  <r>
    <m/>
    <m/>
    <x v="28"/>
    <x v="8"/>
    <x v="0"/>
    <n v="22"/>
    <n v="14"/>
    <s v="Среднее по региону на 01.04.2023"/>
    <n v="20.418181818181818"/>
    <s v="Среднее по РФ на 01.04.2023"/>
    <m/>
    <s v="Среднее по ФО на 01.04.2023"/>
    <m/>
    <n v="14"/>
    <s v="F$882"/>
    <s v="F$882:F$936"/>
    <n v="882"/>
    <n v="936"/>
  </r>
  <r>
    <m/>
    <m/>
    <x v="29"/>
    <x v="8"/>
    <x v="0"/>
    <n v="43"/>
    <n v="2"/>
    <s v="Среднее по региону на 01.04.2023"/>
    <n v="20.418181818181818"/>
    <s v="Среднее по РФ на 01.04.2023"/>
    <m/>
    <s v="Среднее по ФО на 01.04.2023"/>
    <m/>
    <n v="2"/>
    <s v="F$882"/>
    <s v="F$882:F$936"/>
    <n v="882"/>
    <n v="936"/>
  </r>
  <r>
    <m/>
    <m/>
    <x v="30"/>
    <x v="8"/>
    <x v="0"/>
    <n v="9"/>
    <n v="26"/>
    <s v="Среднее по региону на 01.04.2023"/>
    <n v="20.418181818181818"/>
    <s v="Среднее по РФ на 01.04.2023"/>
    <m/>
    <s v="Среднее по ФО на 01.04.2023"/>
    <m/>
    <n v="26"/>
    <s v="F$882"/>
    <s v="F$882:F$936"/>
    <n v="882"/>
    <n v="936"/>
  </r>
  <r>
    <m/>
    <m/>
    <x v="31"/>
    <x v="8"/>
    <x v="0"/>
    <n v="19"/>
    <n v="17"/>
    <s v="Среднее по региону на 01.04.2023"/>
    <n v="20.418181818181818"/>
    <s v="Среднее по РФ на 01.04.2023"/>
    <m/>
    <s v="Среднее по ФО на 01.04.2023"/>
    <m/>
    <n v="17"/>
    <s v="F$882"/>
    <s v="F$882:F$936"/>
    <n v="882"/>
    <n v="936"/>
  </r>
  <r>
    <m/>
    <m/>
    <x v="32"/>
    <x v="8"/>
    <x v="0"/>
    <n v="26"/>
    <n v="11"/>
    <s v="Среднее по региону на 01.04.2023"/>
    <n v="20.418181818181818"/>
    <s v="Среднее по РФ на 01.04.2023"/>
    <m/>
    <s v="Среднее по ФО на 01.04.2023"/>
    <m/>
    <n v="11"/>
    <s v="F$882"/>
    <s v="F$882:F$936"/>
    <n v="882"/>
    <n v="936"/>
  </r>
  <r>
    <m/>
    <m/>
    <x v="33"/>
    <x v="8"/>
    <x v="0"/>
    <n v="34"/>
    <n v="6"/>
    <s v="Среднее по региону на 01.04.2023"/>
    <n v="20.418181818181818"/>
    <s v="Среднее по РФ на 01.04.2023"/>
    <m/>
    <s v="Среднее по ФО на 01.04.2023"/>
    <m/>
    <n v="6"/>
    <s v="F$882"/>
    <s v="F$882:F$936"/>
    <n v="882"/>
    <n v="936"/>
  </r>
  <r>
    <m/>
    <m/>
    <x v="34"/>
    <x v="8"/>
    <x v="0"/>
    <n v="17"/>
    <n v="19"/>
    <s v="Среднее по региону на 01.04.2023"/>
    <n v="20.418181818181818"/>
    <s v="Среднее по РФ на 01.04.2023"/>
    <m/>
    <s v="Среднее по ФО на 01.04.2023"/>
    <m/>
    <n v="19"/>
    <s v="F$882"/>
    <s v="F$882:F$936"/>
    <n v="882"/>
    <n v="936"/>
  </r>
  <r>
    <m/>
    <m/>
    <x v="35"/>
    <x v="8"/>
    <x v="0"/>
    <n v="20"/>
    <n v="16"/>
    <s v="Среднее по региону на 01.04.2023"/>
    <n v="20.418181818181818"/>
    <s v="Среднее по РФ на 01.04.2023"/>
    <m/>
    <s v="Среднее по ФО на 01.04.2023"/>
    <m/>
    <n v="16"/>
    <s v="F$882"/>
    <s v="F$882:F$936"/>
    <n v="882"/>
    <n v="936"/>
  </r>
  <r>
    <m/>
    <m/>
    <x v="36"/>
    <x v="8"/>
    <x v="0"/>
    <n v="14"/>
    <n v="22"/>
    <s v="Среднее по региону на 01.04.2023"/>
    <n v="20.418181818181818"/>
    <s v="Среднее по РФ на 01.04.2023"/>
    <m/>
    <s v="Среднее по ФО на 01.04.2023"/>
    <m/>
    <n v="22"/>
    <s v="F$882"/>
    <s v="F$882:F$936"/>
    <n v="882"/>
    <n v="936"/>
  </r>
  <r>
    <m/>
    <m/>
    <x v="37"/>
    <x v="8"/>
    <x v="0"/>
    <n v="36"/>
    <n v="5"/>
    <s v="Среднее по региону на 01.04.2023"/>
    <n v="20.418181818181818"/>
    <s v="Среднее по РФ на 01.04.2023"/>
    <m/>
    <s v="Среднее по ФО на 01.04.2023"/>
    <m/>
    <n v="5"/>
    <s v="F$882"/>
    <s v="F$882:F$936"/>
    <n v="882"/>
    <n v="936"/>
  </r>
  <r>
    <m/>
    <m/>
    <x v="38"/>
    <x v="8"/>
    <x v="0"/>
    <n v="18"/>
    <n v="18"/>
    <s v="Среднее по региону на 01.04.2023"/>
    <n v="20.418181818181818"/>
    <s v="Среднее по РФ на 01.04.2023"/>
    <m/>
    <s v="Среднее по ФО на 01.04.2023"/>
    <m/>
    <n v="18"/>
    <s v="F$882"/>
    <s v="F$882:F$936"/>
    <n v="882"/>
    <n v="936"/>
  </r>
  <r>
    <m/>
    <m/>
    <x v="39"/>
    <x v="8"/>
    <x v="0"/>
    <n v="32"/>
    <n v="8"/>
    <s v="Среднее по региону на 01.04.2023"/>
    <n v="20.418181818181818"/>
    <s v="Среднее по РФ на 01.04.2023"/>
    <m/>
    <s v="Среднее по ФО на 01.04.2023"/>
    <m/>
    <n v="8"/>
    <s v="F$882"/>
    <s v="F$882:F$936"/>
    <n v="882"/>
    <n v="936"/>
  </r>
  <r>
    <m/>
    <m/>
    <x v="40"/>
    <x v="8"/>
    <x v="0"/>
    <n v="15"/>
    <n v="21"/>
    <s v="Среднее по региону на 01.04.2023"/>
    <n v="20.418181818181818"/>
    <s v="Среднее по РФ на 01.04.2023"/>
    <m/>
    <s v="Среднее по ФО на 01.04.2023"/>
    <m/>
    <n v="21"/>
    <s v="F$882"/>
    <s v="F$882:F$936"/>
    <n v="882"/>
    <n v="936"/>
  </r>
  <r>
    <m/>
    <m/>
    <x v="41"/>
    <x v="8"/>
    <x v="0"/>
    <n v="14"/>
    <n v="22"/>
    <s v="Среднее по региону на 01.04.2023"/>
    <n v="20.418181818181818"/>
    <s v="Среднее по РФ на 01.04.2023"/>
    <m/>
    <s v="Среднее по ФО на 01.04.2023"/>
    <m/>
    <n v="22"/>
    <s v="F$882"/>
    <s v="F$882:F$936"/>
    <n v="882"/>
    <n v="936"/>
  </r>
  <r>
    <m/>
    <m/>
    <x v="42"/>
    <x v="8"/>
    <x v="0"/>
    <n v="17"/>
    <n v="19"/>
    <s v="Среднее по региону на 01.04.2023"/>
    <n v="20.418181818181818"/>
    <s v="Среднее по РФ на 01.04.2023"/>
    <m/>
    <s v="Среднее по ФО на 01.04.2023"/>
    <m/>
    <n v="19"/>
    <s v="F$882"/>
    <s v="F$882:F$936"/>
    <n v="882"/>
    <n v="936"/>
  </r>
  <r>
    <m/>
    <m/>
    <x v="43"/>
    <x v="8"/>
    <x v="0"/>
    <n v="14"/>
    <n v="22"/>
    <s v="Среднее по региону на 01.04.2023"/>
    <n v="20.418181818181818"/>
    <s v="Среднее по РФ на 01.04.2023"/>
    <m/>
    <s v="Среднее по ФО на 01.04.2023"/>
    <m/>
    <n v="22"/>
    <s v="F$882"/>
    <s v="F$882:F$936"/>
    <n v="882"/>
    <n v="936"/>
  </r>
  <r>
    <m/>
    <m/>
    <x v="44"/>
    <x v="8"/>
    <x v="0"/>
    <n v="17"/>
    <n v="19"/>
    <s v="Среднее по региону на 01.04.2023"/>
    <n v="20.418181818181818"/>
    <s v="Среднее по РФ на 01.04.2023"/>
    <m/>
    <s v="Среднее по ФО на 01.04.2023"/>
    <m/>
    <n v="19"/>
    <s v="F$882"/>
    <s v="F$882:F$936"/>
    <n v="882"/>
    <n v="936"/>
  </r>
  <r>
    <m/>
    <m/>
    <x v="45"/>
    <x v="8"/>
    <x v="0"/>
    <n v="33"/>
    <n v="7"/>
    <s v="Среднее по региону на 01.04.2023"/>
    <n v="20.418181818181818"/>
    <s v="Среднее по РФ на 01.04.2023"/>
    <m/>
    <s v="Среднее по ФО на 01.04.2023"/>
    <m/>
    <n v="7"/>
    <s v="F$882"/>
    <s v="F$882:F$936"/>
    <n v="882"/>
    <n v="936"/>
  </r>
  <r>
    <m/>
    <m/>
    <x v="46"/>
    <x v="8"/>
    <x v="0"/>
    <n v="22"/>
    <n v="14"/>
    <s v="Среднее по региону на 01.04.2023"/>
    <n v="20.418181818181818"/>
    <s v="Среднее по РФ на 01.04.2023"/>
    <m/>
    <s v="Среднее по ФО на 01.04.2023"/>
    <m/>
    <n v="14"/>
    <s v="F$882"/>
    <s v="F$882:F$936"/>
    <n v="882"/>
    <n v="936"/>
  </r>
  <r>
    <m/>
    <m/>
    <x v="47"/>
    <x v="8"/>
    <x v="0"/>
    <n v="7"/>
    <n v="28"/>
    <s v="Среднее по региону на 01.04.2023"/>
    <n v="20.418181818181818"/>
    <s v="Среднее по РФ на 01.04.2023"/>
    <m/>
    <s v="Среднее по ФО на 01.04.2023"/>
    <m/>
    <n v="28"/>
    <s v="F$882"/>
    <s v="F$882:F$936"/>
    <n v="882"/>
    <n v="936"/>
  </r>
  <r>
    <m/>
    <m/>
    <x v="48"/>
    <x v="8"/>
    <x v="0"/>
    <n v="25"/>
    <n v="12"/>
    <s v="Среднее по региону на 01.04.2023"/>
    <n v="20.418181818181818"/>
    <s v="Среднее по РФ на 01.04.2023"/>
    <m/>
    <s v="Среднее по ФО на 01.04.2023"/>
    <m/>
    <n v="12"/>
    <s v="F$882"/>
    <s v="F$882:F$936"/>
    <n v="882"/>
    <n v="936"/>
  </r>
  <r>
    <m/>
    <m/>
    <x v="49"/>
    <x v="8"/>
    <x v="0"/>
    <n v="22"/>
    <n v="14"/>
    <s v="Среднее по региону на 01.04.2023"/>
    <n v="20.418181818181818"/>
    <s v="Среднее по РФ на 01.04.2023"/>
    <m/>
    <s v="Среднее по ФО на 01.04.2023"/>
    <m/>
    <n v="14"/>
    <s v="F$882"/>
    <s v="F$882:F$936"/>
    <n v="882"/>
    <n v="936"/>
  </r>
  <r>
    <m/>
    <m/>
    <x v="50"/>
    <x v="8"/>
    <x v="0"/>
    <n v="14"/>
    <n v="22"/>
    <s v="Среднее по региону на 01.04.2023"/>
    <n v="20.418181818181818"/>
    <s v="Среднее по РФ на 01.04.2023"/>
    <m/>
    <s v="Среднее по ФО на 01.04.2023"/>
    <m/>
    <n v="22"/>
    <s v="F$882"/>
    <s v="F$882:F$936"/>
    <n v="882"/>
    <n v="936"/>
  </r>
  <r>
    <m/>
    <m/>
    <x v="51"/>
    <x v="8"/>
    <x v="0"/>
    <n v="13"/>
    <n v="23"/>
    <s v="Среднее по региону на 01.04.2023"/>
    <n v="20.418181818181818"/>
    <s v="Среднее по РФ на 01.04.2023"/>
    <m/>
    <s v="Среднее по ФО на 01.04.2023"/>
    <m/>
    <n v="23"/>
    <s v="F$882"/>
    <s v="F$882:F$936"/>
    <n v="882"/>
    <n v="936"/>
  </r>
  <r>
    <m/>
    <m/>
    <x v="52"/>
    <x v="8"/>
    <x v="0"/>
    <n v="20"/>
    <n v="16"/>
    <s v="Среднее по региону на 01.04.2023"/>
    <n v="20.418181818181818"/>
    <s v="Среднее по РФ на 01.04.2023"/>
    <m/>
    <s v="Среднее по ФО на 01.04.2023"/>
    <m/>
    <n v="16"/>
    <s v="F$882"/>
    <s v="F$882:F$936"/>
    <n v="882"/>
    <n v="936"/>
  </r>
  <r>
    <m/>
    <m/>
    <x v="53"/>
    <x v="8"/>
    <x v="0"/>
    <n v="27"/>
    <n v="10"/>
    <s v="Среднее по региону на 01.04.2023"/>
    <n v="20.418181818181818"/>
    <s v="Среднее по РФ на 01.04.2023"/>
    <m/>
    <s v="Среднее по ФО на 01.04.2023"/>
    <m/>
    <n v="10"/>
    <s v="F$882"/>
    <s v="F$882:F$936"/>
    <n v="882"/>
    <n v="936"/>
  </r>
  <r>
    <m/>
    <m/>
    <x v="54"/>
    <x v="8"/>
    <x v="0"/>
    <n v="18"/>
    <n v="18"/>
    <s v="Среднее по региону на 01.04.2023"/>
    <n v="20.418181818181818"/>
    <s v="Среднее по РФ на 01.04.2023"/>
    <m/>
    <s v="Среднее по ФО на 01.04.2023"/>
    <m/>
    <n v="18"/>
    <s v="F$882"/>
    <s v="F$882:F$936"/>
    <n v="882"/>
    <n v="936"/>
  </r>
  <r>
    <m/>
    <m/>
    <x v="0"/>
    <x v="8"/>
    <x v="1"/>
    <n v="36"/>
    <n v="2"/>
    <s v="Среднее по региону на 01.04.2024"/>
    <n v="19.472727272727273"/>
    <s v="Среднее по РФ на 01.04.2024"/>
    <m/>
    <s v="Среднее по ФО на 01.04.2024"/>
    <m/>
    <n v="2"/>
    <s v="F$937"/>
    <s v="F$937:F$991"/>
    <n v="937"/>
    <n v="991"/>
  </r>
  <r>
    <m/>
    <m/>
    <x v="1"/>
    <x v="8"/>
    <x v="1"/>
    <n v="24"/>
    <n v="9"/>
    <s v="Среднее по региону на 01.04.2024"/>
    <n v="19.472727272727273"/>
    <s v="Среднее по РФ на 01.04.2024"/>
    <m/>
    <s v="Среднее по ФО на 01.04.2024"/>
    <m/>
    <n v="9"/>
    <s v="F$937"/>
    <s v="F$937:F$991"/>
    <n v="937"/>
    <n v="991"/>
  </r>
  <r>
    <m/>
    <m/>
    <x v="2"/>
    <x v="8"/>
    <x v="1"/>
    <n v="16"/>
    <n v="17"/>
    <s v="Среднее по региону на 01.04.2024"/>
    <n v="19.472727272727273"/>
    <s v="Среднее по РФ на 01.04.2024"/>
    <m/>
    <s v="Среднее по ФО на 01.04.2024"/>
    <m/>
    <n v="17"/>
    <s v="F$937"/>
    <s v="F$937:F$991"/>
    <n v="937"/>
    <n v="991"/>
  </r>
  <r>
    <m/>
    <m/>
    <x v="3"/>
    <x v="8"/>
    <x v="1"/>
    <n v="36"/>
    <n v="2"/>
    <s v="Среднее по региону на 01.04.2024"/>
    <n v="19.472727272727273"/>
    <s v="Среднее по РФ на 01.04.2024"/>
    <m/>
    <s v="Среднее по ФО на 01.04.2024"/>
    <m/>
    <n v="2"/>
    <s v="F$937"/>
    <s v="F$937:F$991"/>
    <n v="937"/>
    <n v="991"/>
  </r>
  <r>
    <m/>
    <m/>
    <x v="4"/>
    <x v="8"/>
    <x v="1"/>
    <n v="11"/>
    <n v="22"/>
    <s v="Среднее по региону на 01.04.2024"/>
    <n v="19.472727272727273"/>
    <s v="Среднее по РФ на 01.04.2024"/>
    <m/>
    <s v="Среднее по ФО на 01.04.2024"/>
    <m/>
    <n v="22"/>
    <s v="F$937"/>
    <s v="F$937:F$991"/>
    <n v="937"/>
    <n v="991"/>
  </r>
  <r>
    <m/>
    <m/>
    <x v="5"/>
    <x v="8"/>
    <x v="1"/>
    <n v="21"/>
    <n v="12"/>
    <s v="Среднее по региону на 01.04.2024"/>
    <n v="19.472727272727273"/>
    <s v="Среднее по РФ на 01.04.2024"/>
    <m/>
    <s v="Среднее по ФО на 01.04.2024"/>
    <m/>
    <n v="12"/>
    <s v="F$937"/>
    <s v="F$937:F$991"/>
    <n v="937"/>
    <n v="991"/>
  </r>
  <r>
    <m/>
    <m/>
    <x v="6"/>
    <x v="8"/>
    <x v="1"/>
    <n v="15"/>
    <n v="18"/>
    <s v="Среднее по региону на 01.04.2024"/>
    <n v="19.472727272727273"/>
    <s v="Среднее по РФ на 01.04.2024"/>
    <m/>
    <s v="Среднее по ФО на 01.04.2024"/>
    <m/>
    <n v="18"/>
    <s v="F$937"/>
    <s v="F$937:F$991"/>
    <n v="937"/>
    <n v="991"/>
  </r>
  <r>
    <m/>
    <m/>
    <x v="7"/>
    <x v="8"/>
    <x v="1"/>
    <n v="19"/>
    <n v="14"/>
    <s v="Среднее по региону на 01.04.2024"/>
    <n v="19.472727272727273"/>
    <s v="Среднее по РФ на 01.04.2024"/>
    <m/>
    <s v="Среднее по ФО на 01.04.2024"/>
    <m/>
    <n v="14"/>
    <s v="F$937"/>
    <s v="F$937:F$991"/>
    <n v="937"/>
    <n v="991"/>
  </r>
  <r>
    <m/>
    <m/>
    <x v="8"/>
    <x v="8"/>
    <x v="1"/>
    <n v="6"/>
    <n v="26"/>
    <s v="Среднее по региону на 01.04.2024"/>
    <n v="19.472727272727273"/>
    <s v="Среднее по РФ на 01.04.2024"/>
    <m/>
    <s v="Среднее по ФО на 01.04.2024"/>
    <m/>
    <n v="26"/>
    <s v="F$937"/>
    <s v="F$937:F$991"/>
    <n v="937"/>
    <n v="991"/>
  </r>
  <r>
    <m/>
    <m/>
    <x v="9"/>
    <x v="8"/>
    <x v="1"/>
    <n v="12"/>
    <n v="21"/>
    <s v="Среднее по региону на 01.04.2024"/>
    <n v="19.472727272727273"/>
    <s v="Среднее по РФ на 01.04.2024"/>
    <m/>
    <s v="Среднее по ФО на 01.04.2024"/>
    <m/>
    <n v="21"/>
    <s v="F$937"/>
    <s v="F$937:F$991"/>
    <n v="937"/>
    <n v="991"/>
  </r>
  <r>
    <m/>
    <m/>
    <x v="10"/>
    <x v="8"/>
    <x v="1"/>
    <n v="15"/>
    <n v="18"/>
    <s v="Среднее по региону на 01.04.2024"/>
    <n v="19.472727272727273"/>
    <s v="Среднее по РФ на 01.04.2024"/>
    <m/>
    <s v="Среднее по ФО на 01.04.2024"/>
    <m/>
    <n v="18"/>
    <s v="F$937"/>
    <s v="F$937:F$991"/>
    <n v="937"/>
    <n v="991"/>
  </r>
  <r>
    <m/>
    <m/>
    <x v="11"/>
    <x v="8"/>
    <x v="1"/>
    <n v="11"/>
    <n v="22"/>
    <s v="Среднее по региону на 01.04.2024"/>
    <n v="19.472727272727273"/>
    <s v="Среднее по РФ на 01.04.2024"/>
    <m/>
    <s v="Среднее по ФО на 01.04.2024"/>
    <m/>
    <n v="22"/>
    <s v="F$937"/>
    <s v="F$937:F$991"/>
    <n v="937"/>
    <n v="991"/>
  </r>
  <r>
    <m/>
    <m/>
    <x v="12"/>
    <x v="8"/>
    <x v="1"/>
    <n v="8"/>
    <n v="24"/>
    <s v="Среднее по региону на 01.04.2024"/>
    <n v="19.472727272727273"/>
    <s v="Среднее по РФ на 01.04.2024"/>
    <m/>
    <s v="Среднее по ФО на 01.04.2024"/>
    <m/>
    <n v="24"/>
    <s v="F$937"/>
    <s v="F$937:F$991"/>
    <n v="937"/>
    <n v="991"/>
  </r>
  <r>
    <m/>
    <m/>
    <x v="13"/>
    <x v="8"/>
    <x v="1"/>
    <n v="4"/>
    <n v="27"/>
    <s v="Среднее по региону на 01.04.2024"/>
    <n v="19.472727272727273"/>
    <s v="Среднее по РФ на 01.04.2024"/>
    <m/>
    <s v="Среднее по ФО на 01.04.2024"/>
    <m/>
    <n v="27"/>
    <s v="F$937"/>
    <s v="F$937:F$991"/>
    <n v="937"/>
    <n v="991"/>
  </r>
  <r>
    <m/>
    <m/>
    <x v="14"/>
    <x v="8"/>
    <x v="1"/>
    <n v="11"/>
    <n v="22"/>
    <s v="Среднее по региону на 01.04.2024"/>
    <n v="19.472727272727273"/>
    <s v="Среднее по РФ на 01.04.2024"/>
    <m/>
    <s v="Среднее по ФО на 01.04.2024"/>
    <m/>
    <n v="22"/>
    <s v="F$937"/>
    <s v="F$937:F$991"/>
    <n v="937"/>
    <n v="991"/>
  </r>
  <r>
    <m/>
    <m/>
    <x v="15"/>
    <x v="8"/>
    <x v="1"/>
    <n v="17"/>
    <n v="16"/>
    <s v="Среднее по региону на 01.04.2024"/>
    <n v="19.472727272727273"/>
    <s v="Среднее по РФ на 01.04.2024"/>
    <m/>
    <s v="Среднее по ФО на 01.04.2024"/>
    <m/>
    <n v="16"/>
    <s v="F$937"/>
    <s v="F$937:F$991"/>
    <n v="937"/>
    <n v="991"/>
  </r>
  <r>
    <m/>
    <m/>
    <x v="16"/>
    <x v="8"/>
    <x v="1"/>
    <n v="23"/>
    <n v="10"/>
    <s v="Среднее по региону на 01.04.2024"/>
    <n v="19.472727272727273"/>
    <s v="Среднее по РФ на 01.04.2024"/>
    <m/>
    <s v="Среднее по ФО на 01.04.2024"/>
    <m/>
    <n v="10"/>
    <s v="F$937"/>
    <s v="F$937:F$991"/>
    <n v="937"/>
    <n v="991"/>
  </r>
  <r>
    <m/>
    <m/>
    <x v="17"/>
    <x v="8"/>
    <x v="1"/>
    <n v="57"/>
    <n v="1"/>
    <s v="Среднее по региону на 01.04.2024"/>
    <n v="19.472727272727273"/>
    <s v="Среднее по РФ на 01.04.2024"/>
    <m/>
    <s v="Среднее по ФО на 01.04.2024"/>
    <m/>
    <n v="1"/>
    <s v="F$937"/>
    <s v="F$937:F$991"/>
    <n v="937"/>
    <n v="991"/>
  </r>
  <r>
    <m/>
    <m/>
    <x v="18"/>
    <x v="8"/>
    <x v="1"/>
    <n v="23"/>
    <n v="10"/>
    <s v="Среднее по региону на 01.04.2024"/>
    <n v="19.472727272727273"/>
    <s v="Среднее по РФ на 01.04.2024"/>
    <m/>
    <s v="Среднее по ФО на 01.04.2024"/>
    <m/>
    <n v="10"/>
    <s v="F$937"/>
    <s v="F$937:F$991"/>
    <n v="937"/>
    <n v="991"/>
  </r>
  <r>
    <m/>
    <m/>
    <x v="19"/>
    <x v="8"/>
    <x v="1"/>
    <n v="25"/>
    <n v="8"/>
    <s v="Среднее по региону на 01.04.2024"/>
    <n v="19.472727272727273"/>
    <s v="Среднее по РФ на 01.04.2024"/>
    <m/>
    <s v="Среднее по ФО на 01.04.2024"/>
    <m/>
    <n v="8"/>
    <s v="F$937"/>
    <s v="F$937:F$991"/>
    <n v="937"/>
    <n v="991"/>
  </r>
  <r>
    <m/>
    <m/>
    <x v="20"/>
    <x v="8"/>
    <x v="1"/>
    <n v="15"/>
    <n v="18"/>
    <s v="Среднее по региону на 01.04.2024"/>
    <n v="19.472727272727273"/>
    <s v="Среднее по РФ на 01.04.2024"/>
    <m/>
    <s v="Среднее по ФО на 01.04.2024"/>
    <m/>
    <n v="18"/>
    <s v="F$937"/>
    <s v="F$937:F$991"/>
    <n v="937"/>
    <n v="991"/>
  </r>
  <r>
    <m/>
    <m/>
    <x v="21"/>
    <x v="8"/>
    <x v="1"/>
    <n v="18"/>
    <n v="15"/>
    <s v="Среднее по региону на 01.04.2024"/>
    <n v="19.472727272727273"/>
    <s v="Среднее по РФ на 01.04.2024"/>
    <m/>
    <s v="Среднее по ФО на 01.04.2024"/>
    <m/>
    <n v="15"/>
    <s v="F$937"/>
    <s v="F$937:F$991"/>
    <n v="937"/>
    <n v="991"/>
  </r>
  <r>
    <m/>
    <m/>
    <x v="22"/>
    <x v="8"/>
    <x v="1"/>
    <n v="9"/>
    <n v="23"/>
    <s v="Среднее по региону на 01.04.2024"/>
    <n v="19.472727272727273"/>
    <s v="Среднее по РФ на 01.04.2024"/>
    <m/>
    <s v="Среднее по ФО на 01.04.2024"/>
    <m/>
    <n v="23"/>
    <s v="F$937"/>
    <s v="F$937:F$991"/>
    <n v="937"/>
    <n v="991"/>
  </r>
  <r>
    <m/>
    <m/>
    <x v="23"/>
    <x v="8"/>
    <x v="1"/>
    <n v="20"/>
    <n v="13"/>
    <s v="Среднее по региону на 01.04.2024"/>
    <n v="19.472727272727273"/>
    <s v="Среднее по РФ на 01.04.2024"/>
    <m/>
    <s v="Среднее по ФО на 01.04.2024"/>
    <m/>
    <n v="13"/>
    <s v="F$937"/>
    <s v="F$937:F$991"/>
    <n v="937"/>
    <n v="991"/>
  </r>
  <r>
    <m/>
    <m/>
    <x v="24"/>
    <x v="8"/>
    <x v="1"/>
    <n v="14"/>
    <n v="19"/>
    <s v="Среднее по региону на 01.04.2024"/>
    <n v="19.472727272727273"/>
    <s v="Среднее по РФ на 01.04.2024"/>
    <m/>
    <s v="Среднее по ФО на 01.04.2024"/>
    <m/>
    <n v="19"/>
    <s v="F$937"/>
    <s v="F$937:F$991"/>
    <n v="937"/>
    <n v="991"/>
  </r>
  <r>
    <m/>
    <m/>
    <x v="25"/>
    <x v="8"/>
    <x v="1"/>
    <n v="14"/>
    <n v="19"/>
    <s v="Среднее по региону на 01.04.2024"/>
    <n v="19.472727272727273"/>
    <s v="Среднее по РФ на 01.04.2024"/>
    <m/>
    <s v="Среднее по ФО на 01.04.2024"/>
    <m/>
    <n v="19"/>
    <s v="F$937"/>
    <s v="F$937:F$991"/>
    <n v="937"/>
    <n v="991"/>
  </r>
  <r>
    <m/>
    <m/>
    <x v="26"/>
    <x v="8"/>
    <x v="1"/>
    <n v="28"/>
    <n v="6"/>
    <s v="Среднее по региону на 01.04.2024"/>
    <n v="19.472727272727273"/>
    <s v="Среднее по РФ на 01.04.2024"/>
    <m/>
    <s v="Среднее по ФО на 01.04.2024"/>
    <m/>
    <n v="6"/>
    <s v="F$937"/>
    <s v="F$937:F$991"/>
    <n v="937"/>
    <n v="991"/>
  </r>
  <r>
    <m/>
    <m/>
    <x v="27"/>
    <x v="8"/>
    <x v="1"/>
    <n v="22"/>
    <n v="11"/>
    <s v="Среднее по региону на 01.04.2024"/>
    <n v="19.472727272727273"/>
    <s v="Среднее по РФ на 01.04.2024"/>
    <m/>
    <s v="Среднее по ФО на 01.04.2024"/>
    <m/>
    <n v="11"/>
    <s v="F$937"/>
    <s v="F$937:F$991"/>
    <n v="937"/>
    <n v="991"/>
  </r>
  <r>
    <m/>
    <m/>
    <x v="28"/>
    <x v="8"/>
    <x v="1"/>
    <n v="22"/>
    <n v="11"/>
    <s v="Среднее по региону на 01.04.2024"/>
    <n v="19.472727272727273"/>
    <s v="Среднее по РФ на 01.04.2024"/>
    <m/>
    <s v="Среднее по ФО на 01.04.2024"/>
    <m/>
    <n v="11"/>
    <s v="F$937"/>
    <s v="F$937:F$991"/>
    <n v="937"/>
    <n v="991"/>
  </r>
  <r>
    <m/>
    <m/>
    <x v="29"/>
    <x v="8"/>
    <x v="1"/>
    <n v="34"/>
    <n v="3"/>
    <s v="Среднее по региону на 01.04.2024"/>
    <n v="19.472727272727273"/>
    <s v="Среднее по РФ на 01.04.2024"/>
    <m/>
    <s v="Среднее по ФО на 01.04.2024"/>
    <m/>
    <n v="3"/>
    <s v="F$937"/>
    <s v="F$937:F$991"/>
    <n v="937"/>
    <n v="991"/>
  </r>
  <r>
    <m/>
    <m/>
    <x v="30"/>
    <x v="8"/>
    <x v="1"/>
    <n v="8"/>
    <n v="24"/>
    <s v="Среднее по региону на 01.04.2024"/>
    <n v="19.472727272727273"/>
    <s v="Среднее по РФ на 01.04.2024"/>
    <m/>
    <s v="Среднее по ФО на 01.04.2024"/>
    <m/>
    <n v="24"/>
    <s v="F$937"/>
    <s v="F$937:F$991"/>
    <n v="937"/>
    <n v="991"/>
  </r>
  <r>
    <m/>
    <m/>
    <x v="31"/>
    <x v="8"/>
    <x v="1"/>
    <n v="14"/>
    <n v="19"/>
    <s v="Среднее по региону на 01.04.2024"/>
    <n v="19.472727272727273"/>
    <s v="Среднее по РФ на 01.04.2024"/>
    <m/>
    <s v="Среднее по ФО на 01.04.2024"/>
    <m/>
    <n v="19"/>
    <s v="F$937"/>
    <s v="F$937:F$991"/>
    <n v="937"/>
    <n v="991"/>
  </r>
  <r>
    <m/>
    <m/>
    <x v="32"/>
    <x v="8"/>
    <x v="1"/>
    <n v="26"/>
    <n v="7"/>
    <s v="Среднее по региону на 01.04.2024"/>
    <n v="19.472727272727273"/>
    <s v="Среднее по РФ на 01.04.2024"/>
    <m/>
    <s v="Среднее по ФО на 01.04.2024"/>
    <m/>
    <n v="7"/>
    <s v="F$937"/>
    <s v="F$937:F$991"/>
    <n v="937"/>
    <n v="991"/>
  </r>
  <r>
    <m/>
    <m/>
    <x v="33"/>
    <x v="8"/>
    <x v="1"/>
    <n v="32"/>
    <n v="4"/>
    <s v="Среднее по региону на 01.04.2024"/>
    <n v="19.472727272727273"/>
    <s v="Среднее по РФ на 01.04.2024"/>
    <m/>
    <s v="Среднее по ФО на 01.04.2024"/>
    <m/>
    <n v="4"/>
    <s v="F$937"/>
    <s v="F$937:F$991"/>
    <n v="937"/>
    <n v="991"/>
  </r>
  <r>
    <m/>
    <m/>
    <x v="34"/>
    <x v="8"/>
    <x v="1"/>
    <n v="17"/>
    <n v="16"/>
    <s v="Среднее по региону на 01.04.2024"/>
    <n v="19.472727272727273"/>
    <s v="Среднее по РФ на 01.04.2024"/>
    <m/>
    <s v="Среднее по ФО на 01.04.2024"/>
    <m/>
    <n v="16"/>
    <s v="F$937"/>
    <s v="F$937:F$991"/>
    <n v="937"/>
    <n v="991"/>
  </r>
  <r>
    <m/>
    <m/>
    <x v="35"/>
    <x v="8"/>
    <x v="1"/>
    <n v="19"/>
    <n v="14"/>
    <s v="Среднее по региону на 01.04.2024"/>
    <n v="19.472727272727273"/>
    <s v="Среднее по РФ на 01.04.2024"/>
    <m/>
    <s v="Среднее по ФО на 01.04.2024"/>
    <m/>
    <n v="14"/>
    <s v="F$937"/>
    <s v="F$937:F$991"/>
    <n v="937"/>
    <n v="991"/>
  </r>
  <r>
    <m/>
    <m/>
    <x v="36"/>
    <x v="8"/>
    <x v="1"/>
    <n v="14"/>
    <n v="19"/>
    <s v="Среднее по региону на 01.04.2024"/>
    <n v="19.472727272727273"/>
    <s v="Среднее по РФ на 01.04.2024"/>
    <m/>
    <s v="Среднее по ФО на 01.04.2024"/>
    <m/>
    <n v="19"/>
    <s v="F$937"/>
    <s v="F$937:F$991"/>
    <n v="937"/>
    <n v="991"/>
  </r>
  <r>
    <m/>
    <m/>
    <x v="37"/>
    <x v="8"/>
    <x v="1"/>
    <n v="36"/>
    <n v="2"/>
    <s v="Среднее по региону на 01.04.2024"/>
    <n v="19.472727272727273"/>
    <s v="Среднее по РФ на 01.04.2024"/>
    <m/>
    <s v="Среднее по ФО на 01.04.2024"/>
    <m/>
    <n v="2"/>
    <s v="F$937"/>
    <s v="F$937:F$991"/>
    <n v="937"/>
    <n v="991"/>
  </r>
  <r>
    <m/>
    <m/>
    <x v="38"/>
    <x v="8"/>
    <x v="1"/>
    <n v="17"/>
    <n v="16"/>
    <s v="Среднее по региону на 01.04.2024"/>
    <n v="19.472727272727273"/>
    <s v="Среднее по РФ на 01.04.2024"/>
    <m/>
    <s v="Среднее по ФО на 01.04.2024"/>
    <m/>
    <n v="16"/>
    <s v="F$937"/>
    <s v="F$937:F$991"/>
    <n v="937"/>
    <n v="991"/>
  </r>
  <r>
    <m/>
    <m/>
    <x v="39"/>
    <x v="8"/>
    <x v="1"/>
    <n v="31"/>
    <n v="5"/>
    <s v="Среднее по региону на 01.04.2024"/>
    <n v="19.472727272727273"/>
    <s v="Среднее по РФ на 01.04.2024"/>
    <m/>
    <s v="Среднее по ФО на 01.04.2024"/>
    <m/>
    <n v="5"/>
    <s v="F$937"/>
    <s v="F$937:F$991"/>
    <n v="937"/>
    <n v="991"/>
  </r>
  <r>
    <m/>
    <m/>
    <x v="40"/>
    <x v="8"/>
    <x v="1"/>
    <n v="16"/>
    <n v="17"/>
    <s v="Среднее по региону на 01.04.2024"/>
    <n v="19.472727272727273"/>
    <s v="Среднее по РФ на 01.04.2024"/>
    <m/>
    <s v="Среднее по ФО на 01.04.2024"/>
    <m/>
    <n v="17"/>
    <s v="F$937"/>
    <s v="F$937:F$991"/>
    <n v="937"/>
    <n v="991"/>
  </r>
  <r>
    <m/>
    <m/>
    <x v="41"/>
    <x v="8"/>
    <x v="1"/>
    <n v="13"/>
    <n v="20"/>
    <s v="Среднее по региону на 01.04.2024"/>
    <n v="19.472727272727273"/>
    <s v="Среднее по РФ на 01.04.2024"/>
    <m/>
    <s v="Среднее по ФО на 01.04.2024"/>
    <m/>
    <n v="20"/>
    <s v="F$937"/>
    <s v="F$937:F$991"/>
    <n v="937"/>
    <n v="991"/>
  </r>
  <r>
    <m/>
    <m/>
    <x v="42"/>
    <x v="8"/>
    <x v="1"/>
    <n v="17"/>
    <n v="16"/>
    <s v="Среднее по региону на 01.04.2024"/>
    <n v="19.472727272727273"/>
    <s v="Среднее по РФ на 01.04.2024"/>
    <m/>
    <s v="Среднее по ФО на 01.04.2024"/>
    <m/>
    <n v="16"/>
    <s v="F$937"/>
    <s v="F$937:F$991"/>
    <n v="937"/>
    <n v="991"/>
  </r>
  <r>
    <m/>
    <m/>
    <x v="43"/>
    <x v="8"/>
    <x v="1"/>
    <n v="12"/>
    <n v="21"/>
    <s v="Среднее по региону на 01.04.2024"/>
    <n v="19.472727272727273"/>
    <s v="Среднее по РФ на 01.04.2024"/>
    <m/>
    <s v="Среднее по ФО на 01.04.2024"/>
    <m/>
    <n v="21"/>
    <s v="F$937"/>
    <s v="F$937:F$991"/>
    <n v="937"/>
    <n v="991"/>
  </r>
  <r>
    <m/>
    <m/>
    <x v="44"/>
    <x v="8"/>
    <x v="1"/>
    <n v="17"/>
    <n v="16"/>
    <s v="Среднее по региону на 01.04.2024"/>
    <n v="19.472727272727273"/>
    <s v="Среднее по РФ на 01.04.2024"/>
    <m/>
    <s v="Среднее по ФО на 01.04.2024"/>
    <m/>
    <n v="16"/>
    <s v="F$937"/>
    <s v="F$937:F$991"/>
    <n v="937"/>
    <n v="991"/>
  </r>
  <r>
    <m/>
    <m/>
    <x v="45"/>
    <x v="8"/>
    <x v="1"/>
    <n v="32"/>
    <n v="4"/>
    <s v="Среднее по региону на 01.04.2024"/>
    <n v="19.472727272727273"/>
    <s v="Среднее по РФ на 01.04.2024"/>
    <m/>
    <s v="Среднее по ФО на 01.04.2024"/>
    <m/>
    <n v="4"/>
    <s v="F$937"/>
    <s v="F$937:F$991"/>
    <n v="937"/>
    <n v="991"/>
  </r>
  <r>
    <m/>
    <m/>
    <x v="46"/>
    <x v="8"/>
    <x v="1"/>
    <n v="22"/>
    <n v="11"/>
    <s v="Среднее по региону на 01.04.2024"/>
    <n v="19.472727272727273"/>
    <s v="Среднее по РФ на 01.04.2024"/>
    <m/>
    <s v="Среднее по ФО на 01.04.2024"/>
    <m/>
    <n v="11"/>
    <s v="F$937"/>
    <s v="F$937:F$991"/>
    <n v="937"/>
    <n v="991"/>
  </r>
  <r>
    <m/>
    <m/>
    <x v="47"/>
    <x v="8"/>
    <x v="1"/>
    <n v="7"/>
    <n v="25"/>
    <s v="Среднее по региону на 01.04.2024"/>
    <n v="19.472727272727273"/>
    <s v="Среднее по РФ на 01.04.2024"/>
    <m/>
    <s v="Среднее по ФО на 01.04.2024"/>
    <m/>
    <n v="25"/>
    <s v="F$937"/>
    <s v="F$937:F$991"/>
    <n v="937"/>
    <n v="991"/>
  </r>
  <r>
    <m/>
    <m/>
    <x v="48"/>
    <x v="8"/>
    <x v="1"/>
    <n v="25"/>
    <n v="8"/>
    <s v="Среднее по региону на 01.04.2024"/>
    <n v="19.472727272727273"/>
    <s v="Среднее по РФ на 01.04.2024"/>
    <m/>
    <s v="Среднее по ФО на 01.04.2024"/>
    <m/>
    <n v="8"/>
    <s v="F$937"/>
    <s v="F$937:F$991"/>
    <n v="937"/>
    <n v="991"/>
  </r>
  <r>
    <m/>
    <m/>
    <x v="49"/>
    <x v="8"/>
    <x v="1"/>
    <n v="22"/>
    <n v="11"/>
    <s v="Среднее по региону на 01.04.2024"/>
    <n v="19.472727272727273"/>
    <s v="Среднее по РФ на 01.04.2024"/>
    <m/>
    <s v="Среднее по ФО на 01.04.2024"/>
    <m/>
    <n v="11"/>
    <s v="F$937"/>
    <s v="F$937:F$991"/>
    <n v="937"/>
    <n v="991"/>
  </r>
  <r>
    <m/>
    <m/>
    <x v="50"/>
    <x v="8"/>
    <x v="1"/>
    <n v="14"/>
    <n v="19"/>
    <s v="Среднее по региону на 01.04.2024"/>
    <n v="19.472727272727273"/>
    <s v="Среднее по РФ на 01.04.2024"/>
    <m/>
    <s v="Среднее по ФО на 01.04.2024"/>
    <m/>
    <n v="19"/>
    <s v="F$937"/>
    <s v="F$937:F$991"/>
    <n v="937"/>
    <n v="991"/>
  </r>
  <r>
    <m/>
    <m/>
    <x v="51"/>
    <x v="8"/>
    <x v="1"/>
    <n v="13"/>
    <n v="20"/>
    <s v="Среднее по региону на 01.04.2024"/>
    <n v="19.472727272727273"/>
    <s v="Среднее по РФ на 01.04.2024"/>
    <m/>
    <s v="Среднее по ФО на 01.04.2024"/>
    <m/>
    <n v="20"/>
    <s v="F$937"/>
    <s v="F$937:F$991"/>
    <n v="937"/>
    <n v="991"/>
  </r>
  <r>
    <m/>
    <m/>
    <x v="52"/>
    <x v="8"/>
    <x v="1"/>
    <n v="20"/>
    <n v="13"/>
    <s v="Среднее по региону на 01.04.2024"/>
    <n v="19.472727272727273"/>
    <s v="Среднее по РФ на 01.04.2024"/>
    <m/>
    <s v="Среднее по ФО на 01.04.2024"/>
    <m/>
    <n v="13"/>
    <s v="F$937"/>
    <s v="F$937:F$991"/>
    <n v="937"/>
    <n v="991"/>
  </r>
  <r>
    <m/>
    <m/>
    <x v="53"/>
    <x v="8"/>
    <x v="1"/>
    <n v="26"/>
    <n v="7"/>
    <s v="Среднее по региону на 01.04.2024"/>
    <n v="19.472727272727273"/>
    <s v="Среднее по РФ на 01.04.2024"/>
    <m/>
    <s v="Среднее по ФО на 01.04.2024"/>
    <m/>
    <n v="7"/>
    <s v="F$937"/>
    <s v="F$937:F$991"/>
    <n v="937"/>
    <n v="991"/>
  </r>
  <r>
    <m/>
    <m/>
    <x v="54"/>
    <x v="8"/>
    <x v="1"/>
    <n v="15"/>
    <n v="18"/>
    <s v="Среднее по региону на 01.04.2024"/>
    <n v="19.472727272727273"/>
    <s v="Среднее по РФ на 01.04.2024"/>
    <m/>
    <s v="Среднее по ФО на 01.04.2024"/>
    <m/>
    <n v="18"/>
    <s v="F$937"/>
    <s v="F$937:F$991"/>
    <n v="937"/>
    <n v="991"/>
  </r>
  <r>
    <m/>
    <m/>
    <x v="0"/>
    <x v="9"/>
    <x v="0"/>
    <n v="0"/>
    <n v="17"/>
    <s v="Среднее по региону на 01.04.2023"/>
    <n v="7.9090909090909092"/>
    <s v="Среднее по РФ на 01.04.2023"/>
    <m/>
    <s v="Среднее по ФО на 01.04.2023"/>
    <m/>
    <n v="17"/>
    <s v="F$992"/>
    <s v="F$992:F$1046"/>
    <n v="992"/>
    <n v="1046"/>
  </r>
  <r>
    <m/>
    <m/>
    <x v="1"/>
    <x v="9"/>
    <x v="0"/>
    <n v="5"/>
    <n v="12"/>
    <s v="Среднее по региону на 01.04.2023"/>
    <n v="7.9090909090909092"/>
    <s v="Среднее по РФ на 01.04.2023"/>
    <m/>
    <s v="Среднее по ФО на 01.04.2023"/>
    <m/>
    <n v="12"/>
    <s v="F$992"/>
    <s v="F$992:F$1046"/>
    <n v="992"/>
    <n v="1046"/>
  </r>
  <r>
    <m/>
    <m/>
    <x v="2"/>
    <x v="9"/>
    <x v="0"/>
    <n v="6"/>
    <n v="11"/>
    <s v="Среднее по региону на 01.04.2023"/>
    <n v="7.9090909090909092"/>
    <s v="Среднее по РФ на 01.04.2023"/>
    <m/>
    <s v="Среднее по ФО на 01.04.2023"/>
    <m/>
    <n v="11"/>
    <s v="F$992"/>
    <s v="F$992:F$1046"/>
    <n v="992"/>
    <n v="1046"/>
  </r>
  <r>
    <m/>
    <m/>
    <x v="3"/>
    <x v="9"/>
    <x v="0"/>
    <n v="10"/>
    <n v="8"/>
    <s v="Среднее по региону на 01.04.2023"/>
    <n v="7.9090909090909092"/>
    <s v="Среднее по РФ на 01.04.2023"/>
    <m/>
    <s v="Среднее по ФО на 01.04.2023"/>
    <m/>
    <n v="8"/>
    <s v="F$992"/>
    <s v="F$992:F$1046"/>
    <n v="992"/>
    <n v="1046"/>
  </r>
  <r>
    <m/>
    <m/>
    <x v="4"/>
    <x v="9"/>
    <x v="0"/>
    <n v="2"/>
    <n v="15"/>
    <s v="Среднее по региону на 01.04.2023"/>
    <n v="7.9090909090909092"/>
    <s v="Среднее по РФ на 01.04.2023"/>
    <m/>
    <s v="Среднее по ФО на 01.04.2023"/>
    <m/>
    <n v="15"/>
    <s v="F$992"/>
    <s v="F$992:F$1046"/>
    <n v="992"/>
    <n v="1046"/>
  </r>
  <r>
    <m/>
    <m/>
    <x v="5"/>
    <x v="9"/>
    <x v="0"/>
    <n v="0"/>
    <n v="17"/>
    <s v="Среднее по региону на 01.04.2023"/>
    <n v="7.9090909090909092"/>
    <s v="Среднее по РФ на 01.04.2023"/>
    <m/>
    <s v="Среднее по ФО на 01.04.2023"/>
    <m/>
    <n v="17"/>
    <s v="F$992"/>
    <s v="F$992:F$1046"/>
    <n v="992"/>
    <n v="1046"/>
  </r>
  <r>
    <m/>
    <m/>
    <x v="6"/>
    <x v="9"/>
    <x v="0"/>
    <n v="3"/>
    <n v="14"/>
    <s v="Среднее по региону на 01.04.2023"/>
    <n v="7.9090909090909092"/>
    <s v="Среднее по РФ на 01.04.2023"/>
    <m/>
    <s v="Среднее по ФО на 01.04.2023"/>
    <m/>
    <n v="14"/>
    <s v="F$992"/>
    <s v="F$992:F$1046"/>
    <n v="992"/>
    <n v="1046"/>
  </r>
  <r>
    <m/>
    <m/>
    <x v="7"/>
    <x v="9"/>
    <x v="0"/>
    <n v="0"/>
    <n v="17"/>
    <s v="Среднее по региону на 01.04.2023"/>
    <n v="7.9090909090909092"/>
    <s v="Среднее по РФ на 01.04.2023"/>
    <m/>
    <s v="Среднее по ФО на 01.04.2023"/>
    <m/>
    <n v="17"/>
    <s v="F$992"/>
    <s v="F$992:F$1046"/>
    <n v="992"/>
    <n v="1046"/>
  </r>
  <r>
    <m/>
    <m/>
    <x v="8"/>
    <x v="9"/>
    <x v="0"/>
    <n v="16"/>
    <n v="5"/>
    <s v="Среднее по региону на 01.04.2023"/>
    <n v="7.9090909090909092"/>
    <s v="Среднее по РФ на 01.04.2023"/>
    <m/>
    <s v="Среднее по ФО на 01.04.2023"/>
    <m/>
    <n v="5"/>
    <s v="F$992"/>
    <s v="F$992:F$1046"/>
    <n v="992"/>
    <n v="1046"/>
  </r>
  <r>
    <m/>
    <m/>
    <x v="9"/>
    <x v="9"/>
    <x v="0"/>
    <n v="9"/>
    <n v="9"/>
    <s v="Среднее по региону на 01.04.2023"/>
    <n v="7.9090909090909092"/>
    <s v="Среднее по РФ на 01.04.2023"/>
    <m/>
    <s v="Среднее по ФО на 01.04.2023"/>
    <m/>
    <n v="9"/>
    <s v="F$992"/>
    <s v="F$992:F$1046"/>
    <n v="992"/>
    <n v="1046"/>
  </r>
  <r>
    <m/>
    <m/>
    <x v="10"/>
    <x v="9"/>
    <x v="0"/>
    <n v="27"/>
    <n v="3"/>
    <s v="Среднее по региону на 01.04.2023"/>
    <n v="7.9090909090909092"/>
    <s v="Среднее по РФ на 01.04.2023"/>
    <m/>
    <s v="Среднее по ФО на 01.04.2023"/>
    <m/>
    <n v="3"/>
    <s v="F$992"/>
    <s v="F$992:F$1046"/>
    <n v="992"/>
    <n v="1046"/>
  </r>
  <r>
    <m/>
    <m/>
    <x v="11"/>
    <x v="9"/>
    <x v="0"/>
    <n v="13"/>
    <n v="6"/>
    <s v="Среднее по региону на 01.04.2023"/>
    <n v="7.9090909090909092"/>
    <s v="Среднее по РФ на 01.04.2023"/>
    <m/>
    <s v="Среднее по ФО на 01.04.2023"/>
    <m/>
    <n v="6"/>
    <s v="F$992"/>
    <s v="F$992:F$1046"/>
    <n v="992"/>
    <n v="1046"/>
  </r>
  <r>
    <m/>
    <m/>
    <x v="12"/>
    <x v="9"/>
    <x v="0"/>
    <n v="7"/>
    <n v="10"/>
    <s v="Среднее по региону на 01.04.2023"/>
    <n v="7.9090909090909092"/>
    <s v="Среднее по РФ на 01.04.2023"/>
    <m/>
    <s v="Среднее по ФО на 01.04.2023"/>
    <m/>
    <n v="10"/>
    <s v="F$992"/>
    <s v="F$992:F$1046"/>
    <n v="992"/>
    <n v="1046"/>
  </r>
  <r>
    <m/>
    <m/>
    <x v="13"/>
    <x v="9"/>
    <x v="0"/>
    <n v="6"/>
    <n v="11"/>
    <s v="Среднее по региону на 01.04.2023"/>
    <n v="7.9090909090909092"/>
    <s v="Среднее по РФ на 01.04.2023"/>
    <m/>
    <s v="Среднее по ФО на 01.04.2023"/>
    <m/>
    <n v="11"/>
    <s v="F$992"/>
    <s v="F$992:F$1046"/>
    <n v="992"/>
    <n v="1046"/>
  </r>
  <r>
    <m/>
    <m/>
    <x v="14"/>
    <x v="9"/>
    <x v="0"/>
    <n v="11"/>
    <n v="7"/>
    <s v="Среднее по региону на 01.04.2023"/>
    <n v="7.9090909090909092"/>
    <s v="Среднее по РФ на 01.04.2023"/>
    <m/>
    <s v="Среднее по ФО на 01.04.2023"/>
    <m/>
    <n v="7"/>
    <s v="F$992"/>
    <s v="F$992:F$1046"/>
    <n v="992"/>
    <n v="1046"/>
  </r>
  <r>
    <m/>
    <m/>
    <x v="15"/>
    <x v="9"/>
    <x v="0"/>
    <n v="16"/>
    <n v="5"/>
    <s v="Среднее по региону на 01.04.2023"/>
    <n v="7.9090909090909092"/>
    <s v="Среднее по РФ на 01.04.2023"/>
    <m/>
    <s v="Среднее по ФО на 01.04.2023"/>
    <m/>
    <n v="5"/>
    <s v="F$992"/>
    <s v="F$992:F$1046"/>
    <n v="992"/>
    <n v="1046"/>
  </r>
  <r>
    <m/>
    <m/>
    <x v="16"/>
    <x v="9"/>
    <x v="0"/>
    <n v="10"/>
    <n v="8"/>
    <s v="Среднее по региону на 01.04.2023"/>
    <n v="7.9090909090909092"/>
    <s v="Среднее по РФ на 01.04.2023"/>
    <m/>
    <s v="Среднее по ФО на 01.04.2023"/>
    <m/>
    <n v="8"/>
    <s v="F$992"/>
    <s v="F$992:F$1046"/>
    <n v="992"/>
    <n v="1046"/>
  </r>
  <r>
    <m/>
    <m/>
    <x v="17"/>
    <x v="9"/>
    <x v="0"/>
    <n v="127"/>
    <n v="1"/>
    <s v="Среднее по региону на 01.04.2023"/>
    <n v="7.9090909090909092"/>
    <s v="Среднее по РФ на 01.04.2023"/>
    <m/>
    <s v="Среднее по ФО на 01.04.2023"/>
    <m/>
    <n v="1"/>
    <s v="F$992"/>
    <s v="F$992:F$1046"/>
    <n v="992"/>
    <n v="1046"/>
  </r>
  <r>
    <m/>
    <m/>
    <x v="18"/>
    <x v="9"/>
    <x v="0"/>
    <n v="30"/>
    <n v="2"/>
    <s v="Среднее по региону на 01.04.2023"/>
    <n v="7.9090909090909092"/>
    <s v="Среднее по РФ на 01.04.2023"/>
    <m/>
    <s v="Среднее по ФО на 01.04.2023"/>
    <m/>
    <n v="2"/>
    <s v="F$992"/>
    <s v="F$992:F$1046"/>
    <n v="992"/>
    <n v="1046"/>
  </r>
  <r>
    <m/>
    <m/>
    <x v="19"/>
    <x v="9"/>
    <x v="0"/>
    <n v="23"/>
    <n v="4"/>
    <s v="Среднее по региону на 01.04.2023"/>
    <n v="7.9090909090909092"/>
    <s v="Среднее по РФ на 01.04.2023"/>
    <m/>
    <s v="Среднее по ФО на 01.04.2023"/>
    <m/>
    <n v="4"/>
    <s v="F$992"/>
    <s v="F$992:F$1046"/>
    <n v="992"/>
    <n v="1046"/>
  </r>
  <r>
    <m/>
    <m/>
    <x v="20"/>
    <x v="9"/>
    <x v="0"/>
    <n v="0"/>
    <n v="17"/>
    <s v="Среднее по региону на 01.04.2023"/>
    <n v="7.9090909090909092"/>
    <s v="Среднее по РФ на 01.04.2023"/>
    <m/>
    <s v="Среднее по ФО на 01.04.2023"/>
    <m/>
    <n v="17"/>
    <s v="F$992"/>
    <s v="F$992:F$1046"/>
    <n v="992"/>
    <n v="1046"/>
  </r>
  <r>
    <m/>
    <m/>
    <x v="21"/>
    <x v="9"/>
    <x v="0"/>
    <n v="6"/>
    <n v="11"/>
    <s v="Среднее по региону на 01.04.2023"/>
    <n v="7.9090909090909092"/>
    <s v="Среднее по РФ на 01.04.2023"/>
    <m/>
    <s v="Среднее по ФО на 01.04.2023"/>
    <m/>
    <n v="11"/>
    <s v="F$992"/>
    <s v="F$992:F$1046"/>
    <n v="992"/>
    <n v="1046"/>
  </r>
  <r>
    <m/>
    <m/>
    <x v="22"/>
    <x v="9"/>
    <x v="0"/>
    <n v="0"/>
    <n v="17"/>
    <s v="Среднее по региону на 01.04.2023"/>
    <n v="7.9090909090909092"/>
    <s v="Среднее по РФ на 01.04.2023"/>
    <m/>
    <s v="Среднее по ФО на 01.04.2023"/>
    <m/>
    <n v="17"/>
    <s v="F$992"/>
    <s v="F$992:F$1046"/>
    <n v="992"/>
    <n v="1046"/>
  </r>
  <r>
    <m/>
    <m/>
    <x v="23"/>
    <x v="9"/>
    <x v="0"/>
    <n v="6"/>
    <n v="11"/>
    <s v="Среднее по региону на 01.04.2023"/>
    <n v="7.9090909090909092"/>
    <s v="Среднее по РФ на 01.04.2023"/>
    <m/>
    <s v="Среднее по ФО на 01.04.2023"/>
    <m/>
    <n v="11"/>
    <s v="F$992"/>
    <s v="F$992:F$1046"/>
    <n v="992"/>
    <n v="1046"/>
  </r>
  <r>
    <m/>
    <m/>
    <x v="24"/>
    <x v="9"/>
    <x v="0"/>
    <n v="4"/>
    <n v="13"/>
    <s v="Среднее по региону на 01.04.2023"/>
    <n v="7.9090909090909092"/>
    <s v="Среднее по РФ на 01.04.2023"/>
    <m/>
    <s v="Среднее по ФО на 01.04.2023"/>
    <m/>
    <n v="13"/>
    <s v="F$992"/>
    <s v="F$992:F$1046"/>
    <n v="992"/>
    <n v="1046"/>
  </r>
  <r>
    <m/>
    <m/>
    <x v="25"/>
    <x v="9"/>
    <x v="0"/>
    <n v="1"/>
    <n v="16"/>
    <s v="Среднее по региону на 01.04.2023"/>
    <n v="7.9090909090909092"/>
    <s v="Среднее по РФ на 01.04.2023"/>
    <m/>
    <s v="Среднее по ФО на 01.04.2023"/>
    <m/>
    <n v="16"/>
    <s v="F$992"/>
    <s v="F$992:F$1046"/>
    <n v="992"/>
    <n v="1046"/>
  </r>
  <r>
    <m/>
    <m/>
    <x v="26"/>
    <x v="9"/>
    <x v="0"/>
    <n v="2"/>
    <n v="15"/>
    <s v="Среднее по региону на 01.04.2023"/>
    <n v="7.9090909090909092"/>
    <s v="Среднее по РФ на 01.04.2023"/>
    <m/>
    <s v="Среднее по ФО на 01.04.2023"/>
    <m/>
    <n v="15"/>
    <s v="F$992"/>
    <s v="F$992:F$1046"/>
    <n v="992"/>
    <n v="1046"/>
  </r>
  <r>
    <m/>
    <m/>
    <x v="27"/>
    <x v="9"/>
    <x v="0"/>
    <n v="2"/>
    <n v="15"/>
    <s v="Среднее по региону на 01.04.2023"/>
    <n v="7.9090909090909092"/>
    <s v="Среднее по РФ на 01.04.2023"/>
    <m/>
    <s v="Среднее по ФО на 01.04.2023"/>
    <m/>
    <n v="15"/>
    <s v="F$992"/>
    <s v="F$992:F$1046"/>
    <n v="992"/>
    <n v="1046"/>
  </r>
  <r>
    <m/>
    <m/>
    <x v="28"/>
    <x v="9"/>
    <x v="0"/>
    <n v="7"/>
    <n v="10"/>
    <s v="Среднее по региону на 01.04.2023"/>
    <n v="7.9090909090909092"/>
    <s v="Среднее по РФ на 01.04.2023"/>
    <m/>
    <s v="Среднее по ФО на 01.04.2023"/>
    <m/>
    <n v="10"/>
    <s v="F$992"/>
    <s v="F$992:F$1046"/>
    <n v="992"/>
    <n v="1046"/>
  </r>
  <r>
    <m/>
    <m/>
    <x v="29"/>
    <x v="9"/>
    <x v="0"/>
    <n v="6"/>
    <n v="11"/>
    <s v="Среднее по региону на 01.04.2023"/>
    <n v="7.9090909090909092"/>
    <s v="Среднее по РФ на 01.04.2023"/>
    <m/>
    <s v="Среднее по ФО на 01.04.2023"/>
    <m/>
    <n v="11"/>
    <s v="F$992"/>
    <s v="F$992:F$1046"/>
    <n v="992"/>
    <n v="1046"/>
  </r>
  <r>
    <m/>
    <m/>
    <x v="30"/>
    <x v="9"/>
    <x v="0"/>
    <n v="0"/>
    <n v="17"/>
    <s v="Среднее по региону на 01.04.2023"/>
    <n v="7.9090909090909092"/>
    <s v="Среднее по РФ на 01.04.2023"/>
    <m/>
    <s v="Среднее по ФО на 01.04.2023"/>
    <m/>
    <n v="17"/>
    <s v="F$992"/>
    <s v="F$992:F$1046"/>
    <n v="992"/>
    <n v="1046"/>
  </r>
  <r>
    <m/>
    <m/>
    <x v="31"/>
    <x v="9"/>
    <x v="0"/>
    <n v="3"/>
    <n v="14"/>
    <s v="Среднее по региону на 01.04.2023"/>
    <n v="7.9090909090909092"/>
    <s v="Среднее по РФ на 01.04.2023"/>
    <m/>
    <s v="Среднее по ФО на 01.04.2023"/>
    <m/>
    <n v="14"/>
    <s v="F$992"/>
    <s v="F$992:F$1046"/>
    <n v="992"/>
    <n v="1046"/>
  </r>
  <r>
    <m/>
    <m/>
    <x v="32"/>
    <x v="9"/>
    <x v="0"/>
    <n v="6"/>
    <n v="11"/>
    <s v="Среднее по региону на 01.04.2023"/>
    <n v="7.9090909090909092"/>
    <s v="Среднее по РФ на 01.04.2023"/>
    <m/>
    <s v="Среднее по ФО на 01.04.2023"/>
    <m/>
    <n v="11"/>
    <s v="F$992"/>
    <s v="F$992:F$1046"/>
    <n v="992"/>
    <n v="1046"/>
  </r>
  <r>
    <m/>
    <m/>
    <x v="33"/>
    <x v="9"/>
    <x v="0"/>
    <n v="10"/>
    <n v="8"/>
    <s v="Среднее по региону на 01.04.2023"/>
    <n v="7.9090909090909092"/>
    <s v="Среднее по РФ на 01.04.2023"/>
    <m/>
    <s v="Среднее по ФО на 01.04.2023"/>
    <m/>
    <n v="8"/>
    <s v="F$992"/>
    <s v="F$992:F$1046"/>
    <n v="992"/>
    <n v="1046"/>
  </r>
  <r>
    <m/>
    <m/>
    <x v="34"/>
    <x v="9"/>
    <x v="0"/>
    <n v="0"/>
    <n v="17"/>
    <s v="Среднее по региону на 01.04.2023"/>
    <n v="7.9090909090909092"/>
    <s v="Среднее по РФ на 01.04.2023"/>
    <m/>
    <s v="Среднее по ФО на 01.04.2023"/>
    <m/>
    <n v="17"/>
    <s v="F$992"/>
    <s v="F$992:F$1046"/>
    <n v="992"/>
    <n v="1046"/>
  </r>
  <r>
    <m/>
    <m/>
    <x v="35"/>
    <x v="9"/>
    <x v="0"/>
    <n v="10"/>
    <n v="8"/>
    <s v="Среднее по региону на 01.04.2023"/>
    <n v="7.9090909090909092"/>
    <s v="Среднее по РФ на 01.04.2023"/>
    <m/>
    <s v="Среднее по ФО на 01.04.2023"/>
    <m/>
    <n v="8"/>
    <s v="F$992"/>
    <s v="F$992:F$1046"/>
    <n v="992"/>
    <n v="1046"/>
  </r>
  <r>
    <m/>
    <m/>
    <x v="36"/>
    <x v="9"/>
    <x v="0"/>
    <n v="1"/>
    <n v="16"/>
    <s v="Среднее по региону на 01.04.2023"/>
    <n v="7.9090909090909092"/>
    <s v="Среднее по РФ на 01.04.2023"/>
    <m/>
    <s v="Среднее по ФО на 01.04.2023"/>
    <m/>
    <n v="16"/>
    <s v="F$992"/>
    <s v="F$992:F$1046"/>
    <n v="992"/>
    <n v="1046"/>
  </r>
  <r>
    <m/>
    <m/>
    <x v="37"/>
    <x v="9"/>
    <x v="0"/>
    <n v="1"/>
    <n v="16"/>
    <s v="Среднее по региону на 01.04.2023"/>
    <n v="7.9090909090909092"/>
    <s v="Среднее по РФ на 01.04.2023"/>
    <m/>
    <s v="Среднее по ФО на 01.04.2023"/>
    <m/>
    <n v="16"/>
    <s v="F$992"/>
    <s v="F$992:F$1046"/>
    <n v="992"/>
    <n v="1046"/>
  </r>
  <r>
    <m/>
    <m/>
    <x v="38"/>
    <x v="9"/>
    <x v="0"/>
    <n v="3"/>
    <n v="14"/>
    <s v="Среднее по региону на 01.04.2023"/>
    <n v="7.9090909090909092"/>
    <s v="Среднее по РФ на 01.04.2023"/>
    <m/>
    <s v="Среднее по ФО на 01.04.2023"/>
    <m/>
    <n v="14"/>
    <s v="F$992"/>
    <s v="F$992:F$1046"/>
    <n v="992"/>
    <n v="1046"/>
  </r>
  <r>
    <m/>
    <m/>
    <x v="39"/>
    <x v="9"/>
    <x v="0"/>
    <n v="2"/>
    <n v="15"/>
    <s v="Среднее по региону на 01.04.2023"/>
    <n v="7.9090909090909092"/>
    <s v="Среднее по РФ на 01.04.2023"/>
    <m/>
    <s v="Среднее по ФО на 01.04.2023"/>
    <m/>
    <n v="15"/>
    <s v="F$992"/>
    <s v="F$992:F$1046"/>
    <n v="992"/>
    <n v="1046"/>
  </r>
  <r>
    <m/>
    <m/>
    <x v="40"/>
    <x v="9"/>
    <x v="0"/>
    <n v="4"/>
    <n v="13"/>
    <s v="Среднее по региону на 01.04.2023"/>
    <n v="7.9090909090909092"/>
    <s v="Среднее по РФ на 01.04.2023"/>
    <m/>
    <s v="Среднее по ФО на 01.04.2023"/>
    <m/>
    <n v="13"/>
    <s v="F$992"/>
    <s v="F$992:F$1046"/>
    <n v="992"/>
    <n v="1046"/>
  </r>
  <r>
    <m/>
    <m/>
    <x v="41"/>
    <x v="9"/>
    <x v="0"/>
    <n v="5"/>
    <n v="12"/>
    <s v="Среднее по региону на 01.04.2023"/>
    <n v="7.9090909090909092"/>
    <s v="Среднее по РФ на 01.04.2023"/>
    <m/>
    <s v="Среднее по ФО на 01.04.2023"/>
    <m/>
    <n v="12"/>
    <s v="F$992"/>
    <s v="F$992:F$1046"/>
    <n v="992"/>
    <n v="1046"/>
  </r>
  <r>
    <m/>
    <m/>
    <x v="42"/>
    <x v="9"/>
    <x v="0"/>
    <n v="4"/>
    <n v="13"/>
    <s v="Среднее по региону на 01.04.2023"/>
    <n v="7.9090909090909092"/>
    <s v="Среднее по РФ на 01.04.2023"/>
    <m/>
    <s v="Среднее по ФО на 01.04.2023"/>
    <m/>
    <n v="13"/>
    <s v="F$992"/>
    <s v="F$992:F$1046"/>
    <n v="992"/>
    <n v="1046"/>
  </r>
  <r>
    <m/>
    <m/>
    <x v="43"/>
    <x v="9"/>
    <x v="0"/>
    <n v="0"/>
    <n v="17"/>
    <s v="Среднее по региону на 01.04.2023"/>
    <n v="7.9090909090909092"/>
    <s v="Среднее по РФ на 01.04.2023"/>
    <m/>
    <s v="Среднее по ФО на 01.04.2023"/>
    <m/>
    <n v="17"/>
    <s v="F$992"/>
    <s v="F$992:F$1046"/>
    <n v="992"/>
    <n v="1046"/>
  </r>
  <r>
    <m/>
    <m/>
    <x v="44"/>
    <x v="9"/>
    <x v="0"/>
    <n v="1"/>
    <n v="16"/>
    <s v="Среднее по региону на 01.04.2023"/>
    <n v="7.9090909090909092"/>
    <s v="Среднее по РФ на 01.04.2023"/>
    <m/>
    <s v="Среднее по ФО на 01.04.2023"/>
    <m/>
    <n v="16"/>
    <s v="F$992"/>
    <s v="F$992:F$1046"/>
    <n v="992"/>
    <n v="1046"/>
  </r>
  <r>
    <m/>
    <m/>
    <x v="45"/>
    <x v="9"/>
    <x v="0"/>
    <n v="6"/>
    <n v="11"/>
    <s v="Среднее по региону на 01.04.2023"/>
    <n v="7.9090909090909092"/>
    <s v="Среднее по РФ на 01.04.2023"/>
    <m/>
    <s v="Среднее по ФО на 01.04.2023"/>
    <m/>
    <n v="11"/>
    <s v="F$992"/>
    <s v="F$992:F$1046"/>
    <n v="992"/>
    <n v="1046"/>
  </r>
  <r>
    <m/>
    <m/>
    <x v="46"/>
    <x v="9"/>
    <x v="0"/>
    <n v="4"/>
    <n v="13"/>
    <s v="Среднее по региону на 01.04.2023"/>
    <n v="7.9090909090909092"/>
    <s v="Среднее по РФ на 01.04.2023"/>
    <m/>
    <s v="Среднее по ФО на 01.04.2023"/>
    <m/>
    <n v="13"/>
    <s v="F$992"/>
    <s v="F$992:F$1046"/>
    <n v="992"/>
    <n v="1046"/>
  </r>
  <r>
    <m/>
    <m/>
    <x v="47"/>
    <x v="9"/>
    <x v="0"/>
    <n v="0"/>
    <n v="17"/>
    <s v="Среднее по региону на 01.04.2023"/>
    <n v="7.9090909090909092"/>
    <s v="Среднее по РФ на 01.04.2023"/>
    <m/>
    <s v="Среднее по ФО на 01.04.2023"/>
    <m/>
    <n v="17"/>
    <s v="F$992"/>
    <s v="F$992:F$1046"/>
    <n v="992"/>
    <n v="1046"/>
  </r>
  <r>
    <m/>
    <m/>
    <x v="48"/>
    <x v="9"/>
    <x v="0"/>
    <n v="1"/>
    <n v="16"/>
    <s v="Среднее по региону на 01.04.2023"/>
    <n v="7.9090909090909092"/>
    <s v="Среднее по РФ на 01.04.2023"/>
    <m/>
    <s v="Среднее по ФО на 01.04.2023"/>
    <m/>
    <n v="16"/>
    <s v="F$992"/>
    <s v="F$992:F$1046"/>
    <n v="992"/>
    <n v="1046"/>
  </r>
  <r>
    <m/>
    <m/>
    <x v="49"/>
    <x v="9"/>
    <x v="0"/>
    <n v="2"/>
    <n v="15"/>
    <s v="Среднее по региону на 01.04.2023"/>
    <n v="7.9090909090909092"/>
    <s v="Среднее по РФ на 01.04.2023"/>
    <m/>
    <s v="Среднее по ФО на 01.04.2023"/>
    <m/>
    <n v="15"/>
    <s v="F$992"/>
    <s v="F$992:F$1046"/>
    <n v="992"/>
    <n v="1046"/>
  </r>
  <r>
    <m/>
    <m/>
    <x v="50"/>
    <x v="9"/>
    <x v="0"/>
    <n v="2"/>
    <n v="15"/>
    <s v="Среднее по региону на 01.04.2023"/>
    <n v="7.9090909090909092"/>
    <s v="Среднее по РФ на 01.04.2023"/>
    <m/>
    <s v="Среднее по ФО на 01.04.2023"/>
    <m/>
    <n v="15"/>
    <s v="F$992"/>
    <s v="F$992:F$1046"/>
    <n v="992"/>
    <n v="1046"/>
  </r>
  <r>
    <m/>
    <m/>
    <x v="51"/>
    <x v="9"/>
    <x v="0"/>
    <n v="5"/>
    <n v="12"/>
    <s v="Среднее по региону на 01.04.2023"/>
    <n v="7.9090909090909092"/>
    <s v="Среднее по РФ на 01.04.2023"/>
    <m/>
    <s v="Среднее по ФО на 01.04.2023"/>
    <m/>
    <n v="12"/>
    <s v="F$992"/>
    <s v="F$992:F$1046"/>
    <n v="992"/>
    <n v="1046"/>
  </r>
  <r>
    <m/>
    <m/>
    <x v="52"/>
    <x v="9"/>
    <x v="0"/>
    <n v="6"/>
    <n v="11"/>
    <s v="Среднее по региону на 01.04.2023"/>
    <n v="7.9090909090909092"/>
    <s v="Среднее по РФ на 01.04.2023"/>
    <m/>
    <s v="Среднее по ФО на 01.04.2023"/>
    <m/>
    <n v="11"/>
    <s v="F$992"/>
    <s v="F$992:F$1046"/>
    <n v="992"/>
    <n v="1046"/>
  </r>
  <r>
    <m/>
    <m/>
    <x v="53"/>
    <x v="9"/>
    <x v="0"/>
    <n v="3"/>
    <n v="14"/>
    <s v="Среднее по региону на 01.04.2023"/>
    <n v="7.9090909090909092"/>
    <s v="Среднее по РФ на 01.04.2023"/>
    <m/>
    <s v="Среднее по ФО на 01.04.2023"/>
    <m/>
    <n v="14"/>
    <s v="F$992"/>
    <s v="F$992:F$1046"/>
    <n v="992"/>
    <n v="1046"/>
  </r>
  <r>
    <m/>
    <m/>
    <x v="54"/>
    <x v="9"/>
    <x v="0"/>
    <n v="1"/>
    <n v="16"/>
    <s v="Среднее по региону на 01.04.2023"/>
    <n v="7.9090909090909092"/>
    <s v="Среднее по РФ на 01.04.2023"/>
    <m/>
    <s v="Среднее по ФО на 01.04.2023"/>
    <m/>
    <n v="16"/>
    <s v="F$992"/>
    <s v="F$992:F$1046"/>
    <n v="992"/>
    <n v="1046"/>
  </r>
  <r>
    <m/>
    <m/>
    <x v="0"/>
    <x v="9"/>
    <x v="1"/>
    <n v="3"/>
    <n v="12"/>
    <s v="Среднее по региону на 01.04.2024"/>
    <n v="6.4545454545454541"/>
    <s v="Среднее по РФ на 01.04.2024"/>
    <m/>
    <s v="Среднее по ФО на 01.04.2024"/>
    <m/>
    <n v="12"/>
    <s v="F$1047"/>
    <s v="F$1047:F$1101"/>
    <n v="1047"/>
    <n v="1101"/>
  </r>
  <r>
    <m/>
    <m/>
    <x v="1"/>
    <x v="9"/>
    <x v="1"/>
    <n v="6"/>
    <n v="9"/>
    <s v="Среднее по региону на 01.04.2024"/>
    <n v="6.4545454545454541"/>
    <s v="Среднее по РФ на 01.04.2024"/>
    <m/>
    <s v="Среднее по ФО на 01.04.2024"/>
    <m/>
    <n v="9"/>
    <s v="F$1047"/>
    <s v="F$1047:F$1101"/>
    <n v="1047"/>
    <n v="1101"/>
  </r>
  <r>
    <m/>
    <m/>
    <x v="2"/>
    <x v="9"/>
    <x v="1"/>
    <n v="3"/>
    <n v="12"/>
    <s v="Среднее по региону на 01.04.2024"/>
    <n v="6.4545454545454541"/>
    <s v="Среднее по РФ на 01.04.2024"/>
    <m/>
    <s v="Среднее по ФО на 01.04.2024"/>
    <m/>
    <n v="12"/>
    <s v="F$1047"/>
    <s v="F$1047:F$1101"/>
    <n v="1047"/>
    <n v="1101"/>
  </r>
  <r>
    <m/>
    <m/>
    <x v="3"/>
    <x v="9"/>
    <x v="1"/>
    <n v="7"/>
    <n v="8"/>
    <s v="Среднее по региону на 01.04.2024"/>
    <n v="6.4545454545454541"/>
    <s v="Среднее по РФ на 01.04.2024"/>
    <m/>
    <s v="Среднее по ФО на 01.04.2024"/>
    <m/>
    <n v="8"/>
    <s v="F$1047"/>
    <s v="F$1047:F$1101"/>
    <n v="1047"/>
    <n v="1101"/>
  </r>
  <r>
    <m/>
    <m/>
    <x v="4"/>
    <x v="9"/>
    <x v="1"/>
    <n v="0"/>
    <n v="15"/>
    <s v="Среднее по региону на 01.04.2024"/>
    <n v="6.4545454545454541"/>
    <s v="Среднее по РФ на 01.04.2024"/>
    <m/>
    <s v="Среднее по ФО на 01.04.2024"/>
    <m/>
    <n v="15"/>
    <s v="F$1047"/>
    <s v="F$1047:F$1101"/>
    <n v="1047"/>
    <n v="1101"/>
  </r>
  <r>
    <m/>
    <m/>
    <x v="5"/>
    <x v="9"/>
    <x v="1"/>
    <n v="0"/>
    <n v="15"/>
    <s v="Среднее по региону на 01.04.2024"/>
    <n v="6.4545454545454541"/>
    <s v="Среднее по РФ на 01.04.2024"/>
    <m/>
    <s v="Среднее по ФО на 01.04.2024"/>
    <m/>
    <n v="15"/>
    <s v="F$1047"/>
    <s v="F$1047:F$1101"/>
    <n v="1047"/>
    <n v="1101"/>
  </r>
  <r>
    <m/>
    <m/>
    <x v="6"/>
    <x v="9"/>
    <x v="1"/>
    <n v="1"/>
    <n v="14"/>
    <s v="Среднее по региону на 01.04.2024"/>
    <n v="6.4545454545454541"/>
    <s v="Среднее по РФ на 01.04.2024"/>
    <m/>
    <s v="Среднее по ФО на 01.04.2024"/>
    <m/>
    <n v="14"/>
    <s v="F$1047"/>
    <s v="F$1047:F$1101"/>
    <n v="1047"/>
    <n v="1101"/>
  </r>
  <r>
    <m/>
    <m/>
    <x v="7"/>
    <x v="9"/>
    <x v="1"/>
    <n v="1"/>
    <n v="14"/>
    <s v="Среднее по региону на 01.04.2024"/>
    <n v="6.4545454545454541"/>
    <s v="Среднее по РФ на 01.04.2024"/>
    <m/>
    <s v="Среднее по ФО на 01.04.2024"/>
    <m/>
    <n v="14"/>
    <s v="F$1047"/>
    <s v="F$1047:F$1101"/>
    <n v="1047"/>
    <n v="1101"/>
  </r>
  <r>
    <m/>
    <m/>
    <x v="8"/>
    <x v="9"/>
    <x v="1"/>
    <n v="8"/>
    <n v="7"/>
    <s v="Среднее по региону на 01.04.2024"/>
    <n v="6.4545454545454541"/>
    <s v="Среднее по РФ на 01.04.2024"/>
    <m/>
    <s v="Среднее по ФО на 01.04.2024"/>
    <m/>
    <n v="7"/>
    <s v="F$1047"/>
    <s v="F$1047:F$1101"/>
    <n v="1047"/>
    <n v="1101"/>
  </r>
  <r>
    <m/>
    <m/>
    <x v="9"/>
    <x v="9"/>
    <x v="1"/>
    <n v="8"/>
    <n v="7"/>
    <s v="Среднее по региону на 01.04.2024"/>
    <n v="6.4545454545454541"/>
    <s v="Среднее по РФ на 01.04.2024"/>
    <m/>
    <s v="Среднее по ФО на 01.04.2024"/>
    <m/>
    <n v="7"/>
    <s v="F$1047"/>
    <s v="F$1047:F$1101"/>
    <n v="1047"/>
    <n v="1101"/>
  </r>
  <r>
    <m/>
    <m/>
    <x v="10"/>
    <x v="9"/>
    <x v="1"/>
    <n v="14"/>
    <n v="4"/>
    <s v="Среднее по региону на 01.04.2024"/>
    <n v="6.4545454545454541"/>
    <s v="Среднее по РФ на 01.04.2024"/>
    <m/>
    <s v="Среднее по ФО на 01.04.2024"/>
    <m/>
    <n v="4"/>
    <s v="F$1047"/>
    <s v="F$1047:F$1101"/>
    <n v="1047"/>
    <n v="1101"/>
  </r>
  <r>
    <m/>
    <m/>
    <x v="11"/>
    <x v="9"/>
    <x v="1"/>
    <n v="10"/>
    <n v="6"/>
    <s v="Среднее по региону на 01.04.2024"/>
    <n v="6.4545454545454541"/>
    <s v="Среднее по РФ на 01.04.2024"/>
    <m/>
    <s v="Среднее по ФО на 01.04.2024"/>
    <m/>
    <n v="6"/>
    <s v="F$1047"/>
    <s v="F$1047:F$1101"/>
    <n v="1047"/>
    <n v="1101"/>
  </r>
  <r>
    <m/>
    <m/>
    <x v="12"/>
    <x v="9"/>
    <x v="1"/>
    <n v="7"/>
    <n v="8"/>
    <s v="Среднее по региону на 01.04.2024"/>
    <n v="6.4545454545454541"/>
    <s v="Среднее по РФ на 01.04.2024"/>
    <m/>
    <s v="Среднее по ФО на 01.04.2024"/>
    <m/>
    <n v="8"/>
    <s v="F$1047"/>
    <s v="F$1047:F$1101"/>
    <n v="1047"/>
    <n v="1101"/>
  </r>
  <r>
    <m/>
    <m/>
    <x v="13"/>
    <x v="9"/>
    <x v="1"/>
    <n v="6"/>
    <n v="9"/>
    <s v="Среднее по региону на 01.04.2024"/>
    <n v="6.4545454545454541"/>
    <s v="Среднее по РФ на 01.04.2024"/>
    <m/>
    <s v="Среднее по ФО на 01.04.2024"/>
    <m/>
    <n v="9"/>
    <s v="F$1047"/>
    <s v="F$1047:F$1101"/>
    <n v="1047"/>
    <n v="1101"/>
  </r>
  <r>
    <m/>
    <m/>
    <x v="14"/>
    <x v="9"/>
    <x v="1"/>
    <n v="11"/>
    <n v="5"/>
    <s v="Среднее по региону на 01.04.2024"/>
    <n v="6.4545454545454541"/>
    <s v="Среднее по РФ на 01.04.2024"/>
    <m/>
    <s v="Среднее по ФО на 01.04.2024"/>
    <m/>
    <n v="5"/>
    <s v="F$1047"/>
    <s v="F$1047:F$1101"/>
    <n v="1047"/>
    <n v="1101"/>
  </r>
  <r>
    <m/>
    <m/>
    <x v="15"/>
    <x v="9"/>
    <x v="1"/>
    <n v="14"/>
    <n v="4"/>
    <s v="Среднее по региону на 01.04.2024"/>
    <n v="6.4545454545454541"/>
    <s v="Среднее по РФ на 01.04.2024"/>
    <m/>
    <s v="Среднее по ФО на 01.04.2024"/>
    <m/>
    <n v="4"/>
    <s v="F$1047"/>
    <s v="F$1047:F$1101"/>
    <n v="1047"/>
    <n v="1101"/>
  </r>
  <r>
    <m/>
    <m/>
    <x v="16"/>
    <x v="9"/>
    <x v="1"/>
    <n v="8"/>
    <n v="7"/>
    <s v="Среднее по региону на 01.04.2024"/>
    <n v="6.4545454545454541"/>
    <s v="Среднее по РФ на 01.04.2024"/>
    <m/>
    <s v="Среднее по ФО на 01.04.2024"/>
    <m/>
    <n v="7"/>
    <s v="F$1047"/>
    <s v="F$1047:F$1101"/>
    <n v="1047"/>
    <n v="1101"/>
  </r>
  <r>
    <m/>
    <m/>
    <x v="17"/>
    <x v="9"/>
    <x v="1"/>
    <n v="98"/>
    <n v="1"/>
    <s v="Среднее по региону на 01.04.2024"/>
    <n v="6.4545454545454541"/>
    <s v="Среднее по РФ на 01.04.2024"/>
    <m/>
    <s v="Среднее по ФО на 01.04.2024"/>
    <m/>
    <n v="1"/>
    <s v="F$1047"/>
    <s v="F$1047:F$1101"/>
    <n v="1047"/>
    <n v="1101"/>
  </r>
  <r>
    <m/>
    <m/>
    <x v="18"/>
    <x v="9"/>
    <x v="1"/>
    <n v="24"/>
    <n v="2"/>
    <s v="Среднее по региону на 01.04.2024"/>
    <n v="6.4545454545454541"/>
    <s v="Среднее по РФ на 01.04.2024"/>
    <m/>
    <s v="Среднее по ФО на 01.04.2024"/>
    <m/>
    <n v="2"/>
    <s v="F$1047"/>
    <s v="F$1047:F$1101"/>
    <n v="1047"/>
    <n v="1101"/>
  </r>
  <r>
    <m/>
    <m/>
    <x v="19"/>
    <x v="9"/>
    <x v="1"/>
    <n v="22"/>
    <n v="3"/>
    <s v="Среднее по региону на 01.04.2024"/>
    <n v="6.4545454545454541"/>
    <s v="Среднее по РФ на 01.04.2024"/>
    <m/>
    <s v="Среднее по ФО на 01.04.2024"/>
    <m/>
    <n v="3"/>
    <s v="F$1047"/>
    <s v="F$1047:F$1101"/>
    <n v="1047"/>
    <n v="1101"/>
  </r>
  <r>
    <m/>
    <m/>
    <x v="20"/>
    <x v="9"/>
    <x v="1"/>
    <n v="2"/>
    <n v="13"/>
    <s v="Среднее по региону на 01.04.2024"/>
    <n v="6.4545454545454541"/>
    <s v="Среднее по РФ на 01.04.2024"/>
    <m/>
    <s v="Среднее по ФО на 01.04.2024"/>
    <m/>
    <n v="13"/>
    <s v="F$1047"/>
    <s v="F$1047:F$1101"/>
    <n v="1047"/>
    <n v="1101"/>
  </r>
  <r>
    <m/>
    <m/>
    <x v="21"/>
    <x v="9"/>
    <x v="1"/>
    <n v="5"/>
    <n v="10"/>
    <s v="Среднее по региону на 01.04.2024"/>
    <n v="6.4545454545454541"/>
    <s v="Среднее по РФ на 01.04.2024"/>
    <m/>
    <s v="Среднее по ФО на 01.04.2024"/>
    <m/>
    <n v="10"/>
    <s v="F$1047"/>
    <s v="F$1047:F$1101"/>
    <n v="1047"/>
    <n v="1101"/>
  </r>
  <r>
    <m/>
    <m/>
    <x v="22"/>
    <x v="9"/>
    <x v="1"/>
    <n v="1"/>
    <n v="14"/>
    <s v="Среднее по региону на 01.04.2024"/>
    <n v="6.4545454545454541"/>
    <s v="Среднее по РФ на 01.04.2024"/>
    <m/>
    <s v="Среднее по ФО на 01.04.2024"/>
    <m/>
    <n v="14"/>
    <s v="F$1047"/>
    <s v="F$1047:F$1101"/>
    <n v="1047"/>
    <n v="1101"/>
  </r>
  <r>
    <m/>
    <m/>
    <x v="23"/>
    <x v="9"/>
    <x v="1"/>
    <n v="5"/>
    <n v="10"/>
    <s v="Среднее по региону на 01.04.2024"/>
    <n v="6.4545454545454541"/>
    <s v="Среднее по РФ на 01.04.2024"/>
    <m/>
    <s v="Среднее по ФО на 01.04.2024"/>
    <m/>
    <n v="10"/>
    <s v="F$1047"/>
    <s v="F$1047:F$1101"/>
    <n v="1047"/>
    <n v="1101"/>
  </r>
  <r>
    <m/>
    <m/>
    <x v="24"/>
    <x v="9"/>
    <x v="1"/>
    <n v="2"/>
    <n v="13"/>
    <s v="Среднее по региону на 01.04.2024"/>
    <n v="6.4545454545454541"/>
    <s v="Среднее по РФ на 01.04.2024"/>
    <m/>
    <s v="Среднее по ФО на 01.04.2024"/>
    <m/>
    <n v="13"/>
    <s v="F$1047"/>
    <s v="F$1047:F$1101"/>
    <n v="1047"/>
    <n v="1101"/>
  </r>
  <r>
    <m/>
    <m/>
    <x v="25"/>
    <x v="9"/>
    <x v="1"/>
    <n v="0"/>
    <n v="15"/>
    <s v="Среднее по региону на 01.04.2024"/>
    <n v="6.4545454545454541"/>
    <s v="Среднее по РФ на 01.04.2024"/>
    <m/>
    <s v="Среднее по ФО на 01.04.2024"/>
    <m/>
    <n v="15"/>
    <s v="F$1047"/>
    <s v="F$1047:F$1101"/>
    <n v="1047"/>
    <n v="1101"/>
  </r>
  <r>
    <m/>
    <m/>
    <x v="26"/>
    <x v="9"/>
    <x v="1"/>
    <n v="2"/>
    <n v="13"/>
    <s v="Среднее по региону на 01.04.2024"/>
    <n v="6.4545454545454541"/>
    <s v="Среднее по РФ на 01.04.2024"/>
    <m/>
    <s v="Среднее по ФО на 01.04.2024"/>
    <m/>
    <n v="13"/>
    <s v="F$1047"/>
    <s v="F$1047:F$1101"/>
    <n v="1047"/>
    <n v="1101"/>
  </r>
  <r>
    <m/>
    <m/>
    <x v="27"/>
    <x v="9"/>
    <x v="1"/>
    <n v="1"/>
    <n v="14"/>
    <s v="Среднее по региону на 01.04.2024"/>
    <n v="6.4545454545454541"/>
    <s v="Среднее по РФ на 01.04.2024"/>
    <m/>
    <s v="Среднее по ФО на 01.04.2024"/>
    <m/>
    <n v="14"/>
    <s v="F$1047"/>
    <s v="F$1047:F$1101"/>
    <n v="1047"/>
    <n v="1101"/>
  </r>
  <r>
    <m/>
    <m/>
    <x v="28"/>
    <x v="9"/>
    <x v="1"/>
    <n v="6"/>
    <n v="9"/>
    <s v="Среднее по региону на 01.04.2024"/>
    <n v="6.4545454545454541"/>
    <s v="Среднее по РФ на 01.04.2024"/>
    <m/>
    <s v="Среднее по ФО на 01.04.2024"/>
    <m/>
    <n v="9"/>
    <s v="F$1047"/>
    <s v="F$1047:F$1101"/>
    <n v="1047"/>
    <n v="1101"/>
  </r>
  <r>
    <m/>
    <m/>
    <x v="29"/>
    <x v="9"/>
    <x v="1"/>
    <n v="5"/>
    <n v="10"/>
    <s v="Среднее по региону на 01.04.2024"/>
    <n v="6.4545454545454541"/>
    <s v="Среднее по РФ на 01.04.2024"/>
    <m/>
    <s v="Среднее по ФО на 01.04.2024"/>
    <m/>
    <n v="10"/>
    <s v="F$1047"/>
    <s v="F$1047:F$1101"/>
    <n v="1047"/>
    <n v="1101"/>
  </r>
  <r>
    <m/>
    <m/>
    <x v="30"/>
    <x v="9"/>
    <x v="1"/>
    <n v="0"/>
    <n v="15"/>
    <s v="Среднее по региону на 01.04.2024"/>
    <n v="6.4545454545454541"/>
    <s v="Среднее по РФ на 01.04.2024"/>
    <m/>
    <s v="Среднее по ФО на 01.04.2024"/>
    <m/>
    <n v="15"/>
    <s v="F$1047"/>
    <s v="F$1047:F$1101"/>
    <n v="1047"/>
    <n v="1101"/>
  </r>
  <r>
    <m/>
    <m/>
    <x v="31"/>
    <x v="9"/>
    <x v="1"/>
    <n v="2"/>
    <n v="13"/>
    <s v="Среднее по региону на 01.04.2024"/>
    <n v="6.4545454545454541"/>
    <s v="Среднее по РФ на 01.04.2024"/>
    <m/>
    <s v="Среднее по ФО на 01.04.2024"/>
    <m/>
    <n v="13"/>
    <s v="F$1047"/>
    <s v="F$1047:F$1101"/>
    <n v="1047"/>
    <n v="1101"/>
  </r>
  <r>
    <m/>
    <m/>
    <x v="32"/>
    <x v="9"/>
    <x v="1"/>
    <n v="4"/>
    <n v="11"/>
    <s v="Среднее по региону на 01.04.2024"/>
    <n v="6.4545454545454541"/>
    <s v="Среднее по РФ на 01.04.2024"/>
    <m/>
    <s v="Среднее по ФО на 01.04.2024"/>
    <m/>
    <n v="11"/>
    <s v="F$1047"/>
    <s v="F$1047:F$1101"/>
    <n v="1047"/>
    <n v="1101"/>
  </r>
  <r>
    <m/>
    <m/>
    <x v="33"/>
    <x v="9"/>
    <x v="1"/>
    <n v="8"/>
    <n v="7"/>
    <s v="Среднее по региону на 01.04.2024"/>
    <n v="6.4545454545454541"/>
    <s v="Среднее по РФ на 01.04.2024"/>
    <m/>
    <s v="Среднее по ФО на 01.04.2024"/>
    <m/>
    <n v="7"/>
    <s v="F$1047"/>
    <s v="F$1047:F$1101"/>
    <n v="1047"/>
    <n v="1101"/>
  </r>
  <r>
    <m/>
    <m/>
    <x v="34"/>
    <x v="9"/>
    <x v="1"/>
    <n v="0"/>
    <n v="15"/>
    <s v="Среднее по региону на 01.04.2024"/>
    <n v="6.4545454545454541"/>
    <s v="Среднее по РФ на 01.04.2024"/>
    <m/>
    <s v="Среднее по ФО на 01.04.2024"/>
    <m/>
    <n v="15"/>
    <s v="F$1047"/>
    <s v="F$1047:F$1101"/>
    <n v="1047"/>
    <n v="1101"/>
  </r>
  <r>
    <m/>
    <m/>
    <x v="35"/>
    <x v="9"/>
    <x v="1"/>
    <n v="11"/>
    <n v="5"/>
    <s v="Среднее по региону на 01.04.2024"/>
    <n v="6.4545454545454541"/>
    <s v="Среднее по РФ на 01.04.2024"/>
    <m/>
    <s v="Среднее по ФО на 01.04.2024"/>
    <m/>
    <n v="5"/>
    <s v="F$1047"/>
    <s v="F$1047:F$1101"/>
    <n v="1047"/>
    <n v="1101"/>
  </r>
  <r>
    <m/>
    <m/>
    <x v="36"/>
    <x v="9"/>
    <x v="1"/>
    <n v="1"/>
    <n v="14"/>
    <s v="Среднее по региону на 01.04.2024"/>
    <n v="6.4545454545454541"/>
    <s v="Среднее по РФ на 01.04.2024"/>
    <m/>
    <s v="Среднее по ФО на 01.04.2024"/>
    <m/>
    <n v="14"/>
    <s v="F$1047"/>
    <s v="F$1047:F$1101"/>
    <n v="1047"/>
    <n v="1101"/>
  </r>
  <r>
    <m/>
    <m/>
    <x v="37"/>
    <x v="9"/>
    <x v="1"/>
    <n v="1"/>
    <n v="14"/>
    <s v="Среднее по региону на 01.04.2024"/>
    <n v="6.4545454545454541"/>
    <s v="Среднее по РФ на 01.04.2024"/>
    <m/>
    <s v="Среднее по ФО на 01.04.2024"/>
    <m/>
    <n v="14"/>
    <s v="F$1047"/>
    <s v="F$1047:F$1101"/>
    <n v="1047"/>
    <n v="1101"/>
  </r>
  <r>
    <m/>
    <m/>
    <x v="38"/>
    <x v="9"/>
    <x v="1"/>
    <n v="3"/>
    <n v="12"/>
    <s v="Среднее по региону на 01.04.2024"/>
    <n v="6.4545454545454541"/>
    <s v="Среднее по РФ на 01.04.2024"/>
    <m/>
    <s v="Среднее по ФО на 01.04.2024"/>
    <m/>
    <n v="12"/>
    <s v="F$1047"/>
    <s v="F$1047:F$1101"/>
    <n v="1047"/>
    <n v="1101"/>
  </r>
  <r>
    <m/>
    <m/>
    <x v="39"/>
    <x v="9"/>
    <x v="1"/>
    <n v="1"/>
    <n v="14"/>
    <s v="Среднее по региону на 01.04.2024"/>
    <n v="6.4545454545454541"/>
    <s v="Среднее по РФ на 01.04.2024"/>
    <m/>
    <s v="Среднее по ФО на 01.04.2024"/>
    <m/>
    <n v="14"/>
    <s v="F$1047"/>
    <s v="F$1047:F$1101"/>
    <n v="1047"/>
    <n v="1101"/>
  </r>
  <r>
    <m/>
    <m/>
    <x v="40"/>
    <x v="9"/>
    <x v="1"/>
    <n v="4"/>
    <n v="11"/>
    <s v="Среднее по региону на 01.04.2024"/>
    <n v="6.4545454545454541"/>
    <s v="Среднее по РФ на 01.04.2024"/>
    <m/>
    <s v="Среднее по ФО на 01.04.2024"/>
    <m/>
    <n v="11"/>
    <s v="F$1047"/>
    <s v="F$1047:F$1101"/>
    <n v="1047"/>
    <n v="1101"/>
  </r>
  <r>
    <m/>
    <m/>
    <x v="41"/>
    <x v="9"/>
    <x v="1"/>
    <n v="5"/>
    <n v="10"/>
    <s v="Среднее по региону на 01.04.2024"/>
    <n v="6.4545454545454541"/>
    <s v="Среднее по РФ на 01.04.2024"/>
    <m/>
    <s v="Среднее по ФО на 01.04.2024"/>
    <m/>
    <n v="10"/>
    <s v="F$1047"/>
    <s v="F$1047:F$1101"/>
    <n v="1047"/>
    <n v="1101"/>
  </r>
  <r>
    <m/>
    <m/>
    <x v="42"/>
    <x v="9"/>
    <x v="1"/>
    <n v="5"/>
    <n v="10"/>
    <s v="Среднее по региону на 01.04.2024"/>
    <n v="6.4545454545454541"/>
    <s v="Среднее по РФ на 01.04.2024"/>
    <m/>
    <s v="Среднее по ФО на 01.04.2024"/>
    <m/>
    <n v="10"/>
    <s v="F$1047"/>
    <s v="F$1047:F$1101"/>
    <n v="1047"/>
    <n v="1101"/>
  </r>
  <r>
    <m/>
    <m/>
    <x v="43"/>
    <x v="9"/>
    <x v="1"/>
    <n v="1"/>
    <n v="14"/>
    <s v="Среднее по региону на 01.04.2024"/>
    <n v="6.4545454545454541"/>
    <s v="Среднее по РФ на 01.04.2024"/>
    <m/>
    <s v="Среднее по ФО на 01.04.2024"/>
    <m/>
    <n v="14"/>
    <s v="F$1047"/>
    <s v="F$1047:F$1101"/>
    <n v="1047"/>
    <n v="1101"/>
  </r>
  <r>
    <m/>
    <m/>
    <x v="44"/>
    <x v="9"/>
    <x v="1"/>
    <n v="0"/>
    <n v="15"/>
    <s v="Среднее по региону на 01.04.2024"/>
    <n v="6.4545454545454541"/>
    <s v="Среднее по РФ на 01.04.2024"/>
    <m/>
    <s v="Среднее по ФО на 01.04.2024"/>
    <m/>
    <n v="15"/>
    <s v="F$1047"/>
    <s v="F$1047:F$1101"/>
    <n v="1047"/>
    <n v="1101"/>
  </r>
  <r>
    <m/>
    <m/>
    <x v="45"/>
    <x v="9"/>
    <x v="1"/>
    <n v="7"/>
    <n v="8"/>
    <s v="Среднее по региону на 01.04.2024"/>
    <n v="6.4545454545454541"/>
    <s v="Среднее по РФ на 01.04.2024"/>
    <m/>
    <s v="Среднее по ФО на 01.04.2024"/>
    <m/>
    <n v="8"/>
    <s v="F$1047"/>
    <s v="F$1047:F$1101"/>
    <n v="1047"/>
    <n v="1101"/>
  </r>
  <r>
    <m/>
    <m/>
    <x v="46"/>
    <x v="9"/>
    <x v="1"/>
    <n v="4"/>
    <n v="11"/>
    <s v="Среднее по региону на 01.04.2024"/>
    <n v="6.4545454545454541"/>
    <s v="Среднее по РФ на 01.04.2024"/>
    <m/>
    <s v="Среднее по ФО на 01.04.2024"/>
    <m/>
    <n v="11"/>
    <s v="F$1047"/>
    <s v="F$1047:F$1101"/>
    <n v="1047"/>
    <n v="1101"/>
  </r>
  <r>
    <m/>
    <m/>
    <x v="47"/>
    <x v="9"/>
    <x v="1"/>
    <n v="0"/>
    <n v="15"/>
    <s v="Среднее по региону на 01.04.2024"/>
    <n v="6.4545454545454541"/>
    <s v="Среднее по РФ на 01.04.2024"/>
    <m/>
    <s v="Среднее по ФО на 01.04.2024"/>
    <m/>
    <n v="15"/>
    <s v="F$1047"/>
    <s v="F$1047:F$1101"/>
    <n v="1047"/>
    <n v="1101"/>
  </r>
  <r>
    <m/>
    <m/>
    <x v="48"/>
    <x v="9"/>
    <x v="1"/>
    <n v="1"/>
    <n v="14"/>
    <s v="Среднее по региону на 01.04.2024"/>
    <n v="6.4545454545454541"/>
    <s v="Среднее по РФ на 01.04.2024"/>
    <m/>
    <s v="Среднее по ФО на 01.04.2024"/>
    <m/>
    <n v="14"/>
    <s v="F$1047"/>
    <s v="F$1047:F$1101"/>
    <n v="1047"/>
    <n v="1101"/>
  </r>
  <r>
    <m/>
    <m/>
    <x v="49"/>
    <x v="9"/>
    <x v="1"/>
    <n v="0"/>
    <n v="15"/>
    <s v="Среднее по региону на 01.04.2024"/>
    <n v="6.4545454545454541"/>
    <s v="Среднее по РФ на 01.04.2024"/>
    <m/>
    <s v="Среднее по ФО на 01.04.2024"/>
    <m/>
    <n v="15"/>
    <s v="F$1047"/>
    <s v="F$1047:F$1101"/>
    <n v="1047"/>
    <n v="1101"/>
  </r>
  <r>
    <m/>
    <m/>
    <x v="50"/>
    <x v="9"/>
    <x v="1"/>
    <n v="3"/>
    <n v="12"/>
    <s v="Среднее по региону на 01.04.2024"/>
    <n v="6.4545454545454541"/>
    <s v="Среднее по РФ на 01.04.2024"/>
    <m/>
    <s v="Среднее по ФО на 01.04.2024"/>
    <m/>
    <n v="12"/>
    <s v="F$1047"/>
    <s v="F$1047:F$1101"/>
    <n v="1047"/>
    <n v="1101"/>
  </r>
  <r>
    <m/>
    <m/>
    <x v="51"/>
    <x v="9"/>
    <x v="1"/>
    <n v="3"/>
    <n v="12"/>
    <s v="Среднее по региону на 01.04.2024"/>
    <n v="6.4545454545454541"/>
    <s v="Среднее по РФ на 01.04.2024"/>
    <m/>
    <s v="Среднее по ФО на 01.04.2024"/>
    <m/>
    <n v="12"/>
    <s v="F$1047"/>
    <s v="F$1047:F$1101"/>
    <n v="1047"/>
    <n v="1101"/>
  </r>
  <r>
    <m/>
    <m/>
    <x v="52"/>
    <x v="9"/>
    <x v="1"/>
    <n v="5"/>
    <n v="10"/>
    <s v="Среднее по региону на 01.04.2024"/>
    <n v="6.4545454545454541"/>
    <s v="Среднее по РФ на 01.04.2024"/>
    <m/>
    <s v="Среднее по ФО на 01.04.2024"/>
    <m/>
    <n v="10"/>
    <s v="F$1047"/>
    <s v="F$1047:F$1101"/>
    <n v="1047"/>
    <n v="1101"/>
  </r>
  <r>
    <m/>
    <m/>
    <x v="53"/>
    <x v="9"/>
    <x v="1"/>
    <n v="1"/>
    <n v="14"/>
    <s v="Среднее по региону на 01.04.2024"/>
    <n v="6.4545454545454541"/>
    <s v="Среднее по РФ на 01.04.2024"/>
    <m/>
    <s v="Среднее по ФО на 01.04.2024"/>
    <m/>
    <n v="14"/>
    <s v="F$1047"/>
    <s v="F$1047:F$1101"/>
    <n v="1047"/>
    <n v="1101"/>
  </r>
  <r>
    <m/>
    <m/>
    <x v="54"/>
    <x v="9"/>
    <x v="1"/>
    <n v="0"/>
    <n v="15"/>
    <s v="Среднее по региону на 01.04.2024"/>
    <n v="6.4545454545454541"/>
    <s v="Среднее по РФ на 01.04.2024"/>
    <m/>
    <s v="Среднее по ФО на 01.04.2024"/>
    <m/>
    <n v="15"/>
    <s v="F$1047"/>
    <s v="F$1047:F$1101"/>
    <n v="1047"/>
    <n v="1101"/>
  </r>
  <r>
    <m/>
    <m/>
    <x v="0"/>
    <x v="10"/>
    <x v="0"/>
    <n v="1"/>
    <n v="8"/>
    <s v="Среднее по региону на 01.04.2023"/>
    <n v="3.7454545454545456"/>
    <s v="Среднее по РФ на 01.04.2023"/>
    <m/>
    <s v="Среднее по ФО на 01.04.2023"/>
    <m/>
    <n v="8"/>
    <s v="F$1102"/>
    <s v="F$1102:F$1156"/>
    <n v="1102"/>
    <n v="1156"/>
  </r>
  <r>
    <m/>
    <m/>
    <x v="1"/>
    <x v="10"/>
    <x v="0"/>
    <n v="4"/>
    <n v="5"/>
    <s v="Среднее по региону на 01.04.2023"/>
    <n v="3.7454545454545456"/>
    <s v="Среднее по РФ на 01.04.2023"/>
    <m/>
    <s v="Среднее по ФО на 01.04.2023"/>
    <m/>
    <n v="5"/>
    <s v="F$1102"/>
    <s v="F$1102:F$1156"/>
    <n v="1102"/>
    <n v="1156"/>
  </r>
  <r>
    <m/>
    <m/>
    <x v="2"/>
    <x v="10"/>
    <x v="0"/>
    <n v="2"/>
    <n v="7"/>
    <s v="Среднее по региону на 01.04.2023"/>
    <n v="3.7454545454545456"/>
    <s v="Среднее по РФ на 01.04.2023"/>
    <m/>
    <s v="Среднее по ФО на 01.04.2023"/>
    <m/>
    <n v="7"/>
    <s v="F$1102"/>
    <s v="F$1102:F$1156"/>
    <n v="1102"/>
    <n v="1156"/>
  </r>
  <r>
    <m/>
    <m/>
    <x v="3"/>
    <x v="10"/>
    <x v="0"/>
    <n v="2"/>
    <n v="7"/>
    <s v="Среднее по региону на 01.04.2023"/>
    <n v="3.7454545454545456"/>
    <s v="Среднее по РФ на 01.04.2023"/>
    <m/>
    <s v="Среднее по ФО на 01.04.2023"/>
    <m/>
    <n v="7"/>
    <s v="F$1102"/>
    <s v="F$1102:F$1156"/>
    <n v="1102"/>
    <n v="1156"/>
  </r>
  <r>
    <m/>
    <m/>
    <x v="4"/>
    <x v="10"/>
    <x v="0"/>
    <n v="2"/>
    <n v="7"/>
    <s v="Среднее по региону на 01.04.2023"/>
    <n v="3.7454545454545456"/>
    <s v="Среднее по РФ на 01.04.2023"/>
    <m/>
    <s v="Среднее по ФО на 01.04.2023"/>
    <m/>
    <n v="7"/>
    <s v="F$1102"/>
    <s v="F$1102:F$1156"/>
    <n v="1102"/>
    <n v="1156"/>
  </r>
  <r>
    <m/>
    <m/>
    <x v="5"/>
    <x v="10"/>
    <x v="0"/>
    <n v="1"/>
    <n v="8"/>
    <s v="Среднее по региону на 01.04.2023"/>
    <n v="3.7454545454545456"/>
    <s v="Среднее по РФ на 01.04.2023"/>
    <m/>
    <s v="Среднее по ФО на 01.04.2023"/>
    <m/>
    <n v="8"/>
    <s v="F$1102"/>
    <s v="F$1102:F$1156"/>
    <n v="1102"/>
    <n v="1156"/>
  </r>
  <r>
    <m/>
    <m/>
    <x v="6"/>
    <x v="10"/>
    <x v="0"/>
    <n v="1"/>
    <n v="8"/>
    <s v="Среднее по региону на 01.04.2023"/>
    <n v="3.7454545454545456"/>
    <s v="Среднее по РФ на 01.04.2023"/>
    <m/>
    <s v="Среднее по ФО на 01.04.2023"/>
    <m/>
    <n v="8"/>
    <s v="F$1102"/>
    <s v="F$1102:F$1156"/>
    <n v="1102"/>
    <n v="1156"/>
  </r>
  <r>
    <m/>
    <m/>
    <x v="7"/>
    <x v="10"/>
    <x v="0"/>
    <n v="1"/>
    <n v="8"/>
    <s v="Среднее по региону на 01.04.2023"/>
    <n v="3.7454545454545456"/>
    <s v="Среднее по РФ на 01.04.2023"/>
    <m/>
    <s v="Среднее по ФО на 01.04.2023"/>
    <m/>
    <n v="8"/>
    <s v="F$1102"/>
    <s v="F$1102:F$1156"/>
    <n v="1102"/>
    <n v="1156"/>
  </r>
  <r>
    <m/>
    <m/>
    <x v="8"/>
    <x v="10"/>
    <x v="0"/>
    <n v="4"/>
    <n v="5"/>
    <s v="Среднее по региону на 01.04.2023"/>
    <n v="3.7454545454545456"/>
    <s v="Среднее по РФ на 01.04.2023"/>
    <m/>
    <s v="Среднее по ФО на 01.04.2023"/>
    <m/>
    <n v="5"/>
    <s v="F$1102"/>
    <s v="F$1102:F$1156"/>
    <n v="1102"/>
    <n v="1156"/>
  </r>
  <r>
    <m/>
    <m/>
    <x v="9"/>
    <x v="10"/>
    <x v="0"/>
    <n v="3"/>
    <n v="6"/>
    <s v="Среднее по региону на 01.04.2023"/>
    <n v="3.7454545454545456"/>
    <s v="Среднее по РФ на 01.04.2023"/>
    <m/>
    <s v="Среднее по ФО на 01.04.2023"/>
    <m/>
    <n v="6"/>
    <s v="F$1102"/>
    <s v="F$1102:F$1156"/>
    <n v="1102"/>
    <n v="1156"/>
  </r>
  <r>
    <m/>
    <m/>
    <x v="10"/>
    <x v="10"/>
    <x v="0"/>
    <n v="8"/>
    <n v="3"/>
    <s v="Среднее по региону на 01.04.2023"/>
    <n v="3.7454545454545456"/>
    <s v="Среднее по РФ на 01.04.2023"/>
    <m/>
    <s v="Среднее по ФО на 01.04.2023"/>
    <m/>
    <n v="3"/>
    <s v="F$1102"/>
    <s v="F$1102:F$1156"/>
    <n v="1102"/>
    <n v="1156"/>
  </r>
  <r>
    <m/>
    <m/>
    <x v="11"/>
    <x v="10"/>
    <x v="0"/>
    <n v="3"/>
    <n v="6"/>
    <s v="Среднее по региону на 01.04.2023"/>
    <n v="3.7454545454545456"/>
    <s v="Среднее по РФ на 01.04.2023"/>
    <m/>
    <s v="Среднее по ФО на 01.04.2023"/>
    <m/>
    <n v="6"/>
    <s v="F$1102"/>
    <s v="F$1102:F$1156"/>
    <n v="1102"/>
    <n v="1156"/>
  </r>
  <r>
    <m/>
    <m/>
    <x v="12"/>
    <x v="10"/>
    <x v="0"/>
    <n v="3"/>
    <n v="6"/>
    <s v="Среднее по региону на 01.04.2023"/>
    <n v="3.7454545454545456"/>
    <s v="Среднее по РФ на 01.04.2023"/>
    <m/>
    <s v="Среднее по ФО на 01.04.2023"/>
    <m/>
    <n v="6"/>
    <s v="F$1102"/>
    <s v="F$1102:F$1156"/>
    <n v="1102"/>
    <n v="1156"/>
  </r>
  <r>
    <m/>
    <m/>
    <x v="13"/>
    <x v="10"/>
    <x v="0"/>
    <n v="2"/>
    <n v="7"/>
    <s v="Среднее по региону на 01.04.2023"/>
    <n v="3.7454545454545456"/>
    <s v="Среднее по РФ на 01.04.2023"/>
    <m/>
    <s v="Среднее по ФО на 01.04.2023"/>
    <m/>
    <n v="7"/>
    <s v="F$1102"/>
    <s v="F$1102:F$1156"/>
    <n v="1102"/>
    <n v="1156"/>
  </r>
  <r>
    <m/>
    <m/>
    <x v="14"/>
    <x v="10"/>
    <x v="0"/>
    <n v="5"/>
    <n v="4"/>
    <s v="Среднее по региону на 01.04.2023"/>
    <n v="3.7454545454545456"/>
    <s v="Среднее по РФ на 01.04.2023"/>
    <m/>
    <s v="Среднее по ФО на 01.04.2023"/>
    <m/>
    <n v="4"/>
    <s v="F$1102"/>
    <s v="F$1102:F$1156"/>
    <n v="1102"/>
    <n v="1156"/>
  </r>
  <r>
    <m/>
    <m/>
    <x v="15"/>
    <x v="10"/>
    <x v="0"/>
    <n v="4"/>
    <n v="5"/>
    <s v="Среднее по региону на 01.04.2023"/>
    <n v="3.7454545454545456"/>
    <s v="Среднее по РФ на 01.04.2023"/>
    <m/>
    <s v="Среднее по ФО на 01.04.2023"/>
    <m/>
    <n v="5"/>
    <s v="F$1102"/>
    <s v="F$1102:F$1156"/>
    <n v="1102"/>
    <n v="1156"/>
  </r>
  <r>
    <m/>
    <m/>
    <x v="16"/>
    <x v="10"/>
    <x v="0"/>
    <n v="3"/>
    <n v="6"/>
    <s v="Среднее по региону на 01.04.2023"/>
    <n v="3.7454545454545456"/>
    <s v="Среднее по РФ на 01.04.2023"/>
    <m/>
    <s v="Среднее по ФО на 01.04.2023"/>
    <m/>
    <n v="6"/>
    <s v="F$1102"/>
    <s v="F$1102:F$1156"/>
    <n v="1102"/>
    <n v="1156"/>
  </r>
  <r>
    <m/>
    <m/>
    <x v="17"/>
    <x v="10"/>
    <x v="0"/>
    <n v="79"/>
    <n v="1"/>
    <s v="Среднее по региону на 01.04.2023"/>
    <n v="3.7454545454545456"/>
    <s v="Среднее по РФ на 01.04.2023"/>
    <m/>
    <s v="Среднее по ФО на 01.04.2023"/>
    <m/>
    <n v="1"/>
    <s v="F$1102"/>
    <s v="F$1102:F$1156"/>
    <n v="1102"/>
    <n v="1156"/>
  </r>
  <r>
    <m/>
    <m/>
    <x v="18"/>
    <x v="10"/>
    <x v="0"/>
    <n v="14"/>
    <n v="2"/>
    <s v="Среднее по региону на 01.04.2023"/>
    <n v="3.7454545454545456"/>
    <s v="Среднее по РФ на 01.04.2023"/>
    <m/>
    <s v="Среднее по ФО на 01.04.2023"/>
    <m/>
    <n v="2"/>
    <s v="F$1102"/>
    <s v="F$1102:F$1156"/>
    <n v="1102"/>
    <n v="1156"/>
  </r>
  <r>
    <m/>
    <m/>
    <x v="19"/>
    <x v="10"/>
    <x v="0"/>
    <n v="8"/>
    <n v="3"/>
    <s v="Среднее по региону на 01.04.2023"/>
    <n v="3.7454545454545456"/>
    <s v="Среднее по РФ на 01.04.2023"/>
    <m/>
    <s v="Среднее по ФО на 01.04.2023"/>
    <m/>
    <n v="3"/>
    <s v="F$1102"/>
    <s v="F$1102:F$1156"/>
    <n v="1102"/>
    <n v="1156"/>
  </r>
  <r>
    <m/>
    <m/>
    <x v="20"/>
    <x v="10"/>
    <x v="0"/>
    <n v="1"/>
    <n v="8"/>
    <s v="Среднее по региону на 01.04.2023"/>
    <n v="3.7454545454545456"/>
    <s v="Среднее по РФ на 01.04.2023"/>
    <m/>
    <s v="Среднее по ФО на 01.04.2023"/>
    <m/>
    <n v="8"/>
    <s v="F$1102"/>
    <s v="F$1102:F$1156"/>
    <n v="1102"/>
    <n v="1156"/>
  </r>
  <r>
    <m/>
    <m/>
    <x v="21"/>
    <x v="10"/>
    <x v="0"/>
    <n v="2"/>
    <n v="7"/>
    <s v="Среднее по региону на 01.04.2023"/>
    <n v="3.7454545454545456"/>
    <s v="Среднее по РФ на 01.04.2023"/>
    <m/>
    <s v="Среднее по ФО на 01.04.2023"/>
    <m/>
    <n v="7"/>
    <s v="F$1102"/>
    <s v="F$1102:F$1156"/>
    <n v="1102"/>
    <n v="1156"/>
  </r>
  <r>
    <m/>
    <m/>
    <x v="22"/>
    <x v="10"/>
    <x v="0"/>
    <n v="1"/>
    <n v="8"/>
    <s v="Среднее по региону на 01.04.2023"/>
    <n v="3.7454545454545456"/>
    <s v="Среднее по РФ на 01.04.2023"/>
    <m/>
    <s v="Среднее по ФО на 01.04.2023"/>
    <m/>
    <n v="8"/>
    <s v="F$1102"/>
    <s v="F$1102:F$1156"/>
    <n v="1102"/>
    <n v="1156"/>
  </r>
  <r>
    <m/>
    <m/>
    <x v="23"/>
    <x v="10"/>
    <x v="0"/>
    <n v="3"/>
    <n v="6"/>
    <s v="Среднее по региону на 01.04.2023"/>
    <n v="3.7454545454545456"/>
    <s v="Среднее по РФ на 01.04.2023"/>
    <m/>
    <s v="Среднее по ФО на 01.04.2023"/>
    <m/>
    <n v="6"/>
    <s v="F$1102"/>
    <s v="F$1102:F$1156"/>
    <n v="1102"/>
    <n v="1156"/>
  </r>
  <r>
    <m/>
    <m/>
    <x v="24"/>
    <x v="10"/>
    <x v="0"/>
    <n v="2"/>
    <n v="7"/>
    <s v="Среднее по региону на 01.04.2023"/>
    <n v="3.7454545454545456"/>
    <s v="Среднее по РФ на 01.04.2023"/>
    <m/>
    <s v="Среднее по ФО на 01.04.2023"/>
    <m/>
    <n v="7"/>
    <s v="F$1102"/>
    <s v="F$1102:F$1156"/>
    <n v="1102"/>
    <n v="1156"/>
  </r>
  <r>
    <m/>
    <m/>
    <x v="25"/>
    <x v="10"/>
    <x v="0"/>
    <n v="1"/>
    <n v="8"/>
    <s v="Среднее по региону на 01.04.2023"/>
    <n v="3.7454545454545456"/>
    <s v="Среднее по РФ на 01.04.2023"/>
    <m/>
    <s v="Среднее по ФО на 01.04.2023"/>
    <m/>
    <n v="8"/>
    <s v="F$1102"/>
    <s v="F$1102:F$1156"/>
    <n v="1102"/>
    <n v="1156"/>
  </r>
  <r>
    <m/>
    <m/>
    <x v="26"/>
    <x v="10"/>
    <x v="0"/>
    <n v="1"/>
    <n v="8"/>
    <s v="Среднее по региону на 01.04.2023"/>
    <n v="3.7454545454545456"/>
    <s v="Среднее по РФ на 01.04.2023"/>
    <m/>
    <s v="Среднее по ФО на 01.04.2023"/>
    <m/>
    <n v="8"/>
    <s v="F$1102"/>
    <s v="F$1102:F$1156"/>
    <n v="1102"/>
    <n v="1156"/>
  </r>
  <r>
    <m/>
    <m/>
    <x v="27"/>
    <x v="10"/>
    <x v="0"/>
    <n v="1"/>
    <n v="8"/>
    <s v="Среднее по региону на 01.04.2023"/>
    <n v="3.7454545454545456"/>
    <s v="Среднее по РФ на 01.04.2023"/>
    <m/>
    <s v="Среднее по ФО на 01.04.2023"/>
    <m/>
    <n v="8"/>
    <s v="F$1102"/>
    <s v="F$1102:F$1156"/>
    <n v="1102"/>
    <n v="1156"/>
  </r>
  <r>
    <m/>
    <m/>
    <x v="28"/>
    <x v="10"/>
    <x v="0"/>
    <n v="2"/>
    <n v="7"/>
    <s v="Среднее по региону на 01.04.2023"/>
    <n v="3.7454545454545456"/>
    <s v="Среднее по РФ на 01.04.2023"/>
    <m/>
    <s v="Среднее по ФО на 01.04.2023"/>
    <m/>
    <n v="7"/>
    <s v="F$1102"/>
    <s v="F$1102:F$1156"/>
    <n v="1102"/>
    <n v="1156"/>
  </r>
  <r>
    <m/>
    <m/>
    <x v="29"/>
    <x v="10"/>
    <x v="0"/>
    <n v="3"/>
    <n v="6"/>
    <s v="Среднее по региону на 01.04.2023"/>
    <n v="3.7454545454545456"/>
    <s v="Среднее по РФ на 01.04.2023"/>
    <m/>
    <s v="Среднее по ФО на 01.04.2023"/>
    <m/>
    <n v="6"/>
    <s v="F$1102"/>
    <s v="F$1102:F$1156"/>
    <n v="1102"/>
    <n v="1156"/>
  </r>
  <r>
    <m/>
    <m/>
    <x v="30"/>
    <x v="10"/>
    <x v="0"/>
    <n v="1"/>
    <n v="8"/>
    <s v="Среднее по региону на 01.04.2023"/>
    <n v="3.7454545454545456"/>
    <s v="Среднее по РФ на 01.04.2023"/>
    <m/>
    <s v="Среднее по ФО на 01.04.2023"/>
    <m/>
    <n v="8"/>
    <s v="F$1102"/>
    <s v="F$1102:F$1156"/>
    <n v="1102"/>
    <n v="1156"/>
  </r>
  <r>
    <m/>
    <m/>
    <x v="31"/>
    <x v="10"/>
    <x v="0"/>
    <n v="1"/>
    <n v="8"/>
    <s v="Среднее по региону на 01.04.2023"/>
    <n v="3.7454545454545456"/>
    <s v="Среднее по РФ на 01.04.2023"/>
    <m/>
    <s v="Среднее по ФО на 01.04.2023"/>
    <m/>
    <n v="8"/>
    <s v="F$1102"/>
    <s v="F$1102:F$1156"/>
    <n v="1102"/>
    <n v="1156"/>
  </r>
  <r>
    <m/>
    <m/>
    <x v="32"/>
    <x v="10"/>
    <x v="0"/>
    <n v="2"/>
    <n v="7"/>
    <s v="Среднее по региону на 01.04.2023"/>
    <n v="3.7454545454545456"/>
    <s v="Среднее по РФ на 01.04.2023"/>
    <m/>
    <s v="Среднее по ФО на 01.04.2023"/>
    <m/>
    <n v="7"/>
    <s v="F$1102"/>
    <s v="F$1102:F$1156"/>
    <n v="1102"/>
    <n v="1156"/>
  </r>
  <r>
    <m/>
    <m/>
    <x v="33"/>
    <x v="10"/>
    <x v="0"/>
    <n v="3"/>
    <n v="6"/>
    <s v="Среднее по региону на 01.04.2023"/>
    <n v="3.7454545454545456"/>
    <s v="Среднее по РФ на 01.04.2023"/>
    <m/>
    <s v="Среднее по ФО на 01.04.2023"/>
    <m/>
    <n v="6"/>
    <s v="F$1102"/>
    <s v="F$1102:F$1156"/>
    <n v="1102"/>
    <n v="1156"/>
  </r>
  <r>
    <m/>
    <m/>
    <x v="34"/>
    <x v="10"/>
    <x v="0"/>
    <n v="1"/>
    <n v="8"/>
    <s v="Среднее по региону на 01.04.2023"/>
    <n v="3.7454545454545456"/>
    <s v="Среднее по РФ на 01.04.2023"/>
    <m/>
    <s v="Среднее по ФО на 01.04.2023"/>
    <m/>
    <n v="8"/>
    <s v="F$1102"/>
    <s v="F$1102:F$1156"/>
    <n v="1102"/>
    <n v="1156"/>
  </r>
  <r>
    <m/>
    <m/>
    <x v="35"/>
    <x v="10"/>
    <x v="0"/>
    <n v="1"/>
    <n v="8"/>
    <s v="Среднее по региону на 01.04.2023"/>
    <n v="3.7454545454545456"/>
    <s v="Среднее по РФ на 01.04.2023"/>
    <m/>
    <s v="Среднее по ФО на 01.04.2023"/>
    <m/>
    <n v="8"/>
    <s v="F$1102"/>
    <s v="F$1102:F$1156"/>
    <n v="1102"/>
    <n v="1156"/>
  </r>
  <r>
    <m/>
    <m/>
    <x v="36"/>
    <x v="10"/>
    <x v="0"/>
    <n v="2"/>
    <n v="7"/>
    <s v="Среднее по региону на 01.04.2023"/>
    <n v="3.7454545454545456"/>
    <s v="Среднее по РФ на 01.04.2023"/>
    <m/>
    <s v="Среднее по ФО на 01.04.2023"/>
    <m/>
    <n v="7"/>
    <s v="F$1102"/>
    <s v="F$1102:F$1156"/>
    <n v="1102"/>
    <n v="1156"/>
  </r>
  <r>
    <m/>
    <m/>
    <x v="37"/>
    <x v="10"/>
    <x v="0"/>
    <n v="1"/>
    <n v="8"/>
    <s v="Среднее по региону на 01.04.2023"/>
    <n v="3.7454545454545456"/>
    <s v="Среднее по РФ на 01.04.2023"/>
    <m/>
    <s v="Среднее по ФО на 01.04.2023"/>
    <m/>
    <n v="8"/>
    <s v="F$1102"/>
    <s v="F$1102:F$1156"/>
    <n v="1102"/>
    <n v="1156"/>
  </r>
  <r>
    <m/>
    <m/>
    <x v="38"/>
    <x v="10"/>
    <x v="0"/>
    <n v="1"/>
    <n v="8"/>
    <s v="Среднее по региону на 01.04.2023"/>
    <n v="3.7454545454545456"/>
    <s v="Среднее по РФ на 01.04.2023"/>
    <m/>
    <s v="Среднее по ФО на 01.04.2023"/>
    <m/>
    <n v="8"/>
    <s v="F$1102"/>
    <s v="F$1102:F$1156"/>
    <n v="1102"/>
    <n v="1156"/>
  </r>
  <r>
    <m/>
    <m/>
    <x v="39"/>
    <x v="10"/>
    <x v="0"/>
    <n v="2"/>
    <n v="7"/>
    <s v="Среднее по региону на 01.04.2023"/>
    <n v="3.7454545454545456"/>
    <s v="Среднее по РФ на 01.04.2023"/>
    <m/>
    <s v="Среднее по ФО на 01.04.2023"/>
    <m/>
    <n v="7"/>
    <s v="F$1102"/>
    <s v="F$1102:F$1156"/>
    <n v="1102"/>
    <n v="1156"/>
  </r>
  <r>
    <m/>
    <m/>
    <x v="40"/>
    <x v="10"/>
    <x v="0"/>
    <n v="2"/>
    <n v="7"/>
    <s v="Среднее по региону на 01.04.2023"/>
    <n v="3.7454545454545456"/>
    <s v="Среднее по РФ на 01.04.2023"/>
    <m/>
    <s v="Среднее по ФО на 01.04.2023"/>
    <m/>
    <n v="7"/>
    <s v="F$1102"/>
    <s v="F$1102:F$1156"/>
    <n v="1102"/>
    <n v="1156"/>
  </r>
  <r>
    <m/>
    <m/>
    <x v="41"/>
    <x v="10"/>
    <x v="0"/>
    <n v="1"/>
    <n v="8"/>
    <s v="Среднее по региону на 01.04.2023"/>
    <n v="3.7454545454545456"/>
    <s v="Среднее по РФ на 01.04.2023"/>
    <m/>
    <s v="Среднее по ФО на 01.04.2023"/>
    <m/>
    <n v="8"/>
    <s v="F$1102"/>
    <s v="F$1102:F$1156"/>
    <n v="1102"/>
    <n v="1156"/>
  </r>
  <r>
    <m/>
    <m/>
    <x v="42"/>
    <x v="10"/>
    <x v="0"/>
    <n v="3"/>
    <n v="6"/>
    <s v="Среднее по региону на 01.04.2023"/>
    <n v="3.7454545454545456"/>
    <s v="Среднее по РФ на 01.04.2023"/>
    <m/>
    <s v="Среднее по ФО на 01.04.2023"/>
    <m/>
    <n v="6"/>
    <s v="F$1102"/>
    <s v="F$1102:F$1156"/>
    <n v="1102"/>
    <n v="1156"/>
  </r>
  <r>
    <m/>
    <m/>
    <x v="43"/>
    <x v="10"/>
    <x v="0"/>
    <n v="1"/>
    <n v="8"/>
    <s v="Среднее по региону на 01.04.2023"/>
    <n v="3.7454545454545456"/>
    <s v="Среднее по РФ на 01.04.2023"/>
    <m/>
    <s v="Среднее по ФО на 01.04.2023"/>
    <m/>
    <n v="8"/>
    <s v="F$1102"/>
    <s v="F$1102:F$1156"/>
    <n v="1102"/>
    <n v="1156"/>
  </r>
  <r>
    <m/>
    <m/>
    <x v="44"/>
    <x v="10"/>
    <x v="0"/>
    <n v="1"/>
    <n v="8"/>
    <s v="Среднее по региону на 01.04.2023"/>
    <n v="3.7454545454545456"/>
    <s v="Среднее по РФ на 01.04.2023"/>
    <m/>
    <s v="Среднее по ФО на 01.04.2023"/>
    <m/>
    <n v="8"/>
    <s v="F$1102"/>
    <s v="F$1102:F$1156"/>
    <n v="1102"/>
    <n v="1156"/>
  </r>
  <r>
    <m/>
    <m/>
    <x v="45"/>
    <x v="10"/>
    <x v="0"/>
    <n v="5"/>
    <n v="4"/>
    <s v="Среднее по региону на 01.04.2023"/>
    <n v="3.7454545454545456"/>
    <s v="Среднее по РФ на 01.04.2023"/>
    <m/>
    <s v="Среднее по ФО на 01.04.2023"/>
    <m/>
    <n v="4"/>
    <s v="F$1102"/>
    <s v="F$1102:F$1156"/>
    <n v="1102"/>
    <n v="1156"/>
  </r>
  <r>
    <m/>
    <m/>
    <x v="46"/>
    <x v="10"/>
    <x v="0"/>
    <n v="3"/>
    <n v="6"/>
    <s v="Среднее по региону на 01.04.2023"/>
    <n v="3.7454545454545456"/>
    <s v="Среднее по РФ на 01.04.2023"/>
    <m/>
    <s v="Среднее по ФО на 01.04.2023"/>
    <m/>
    <n v="6"/>
    <s v="F$1102"/>
    <s v="F$1102:F$1156"/>
    <n v="1102"/>
    <n v="1156"/>
  </r>
  <r>
    <m/>
    <m/>
    <x v="47"/>
    <x v="10"/>
    <x v="0"/>
    <n v="0"/>
    <n v="9"/>
    <s v="Среднее по региону на 01.04.2023"/>
    <n v="3.7454545454545456"/>
    <s v="Среднее по РФ на 01.04.2023"/>
    <m/>
    <s v="Среднее по ФО на 01.04.2023"/>
    <m/>
    <n v="9"/>
    <s v="F$1102"/>
    <s v="F$1102:F$1156"/>
    <n v="1102"/>
    <n v="1156"/>
  </r>
  <r>
    <m/>
    <m/>
    <x v="48"/>
    <x v="10"/>
    <x v="0"/>
    <n v="1"/>
    <n v="8"/>
    <s v="Среднее по региону на 01.04.2023"/>
    <n v="3.7454545454545456"/>
    <s v="Среднее по РФ на 01.04.2023"/>
    <m/>
    <s v="Среднее по ФО на 01.04.2023"/>
    <m/>
    <n v="8"/>
    <s v="F$1102"/>
    <s v="F$1102:F$1156"/>
    <n v="1102"/>
    <n v="1156"/>
  </r>
  <r>
    <m/>
    <m/>
    <x v="49"/>
    <x v="10"/>
    <x v="0"/>
    <n v="0"/>
    <n v="9"/>
    <s v="Среднее по региону на 01.04.2023"/>
    <n v="3.7454545454545456"/>
    <s v="Среднее по РФ на 01.04.2023"/>
    <m/>
    <s v="Среднее по ФО на 01.04.2023"/>
    <m/>
    <n v="9"/>
    <s v="F$1102"/>
    <s v="F$1102:F$1156"/>
    <n v="1102"/>
    <n v="1156"/>
  </r>
  <r>
    <m/>
    <m/>
    <x v="50"/>
    <x v="10"/>
    <x v="0"/>
    <n v="2"/>
    <n v="7"/>
    <s v="Среднее по региону на 01.04.2023"/>
    <n v="3.7454545454545456"/>
    <s v="Среднее по РФ на 01.04.2023"/>
    <m/>
    <s v="Среднее по ФО на 01.04.2023"/>
    <m/>
    <n v="7"/>
    <s v="F$1102"/>
    <s v="F$1102:F$1156"/>
    <n v="1102"/>
    <n v="1156"/>
  </r>
  <r>
    <m/>
    <m/>
    <x v="51"/>
    <x v="10"/>
    <x v="0"/>
    <n v="1"/>
    <n v="8"/>
    <s v="Среднее по региону на 01.04.2023"/>
    <n v="3.7454545454545456"/>
    <s v="Среднее по РФ на 01.04.2023"/>
    <m/>
    <s v="Среднее по ФО на 01.04.2023"/>
    <m/>
    <n v="8"/>
    <s v="F$1102"/>
    <s v="F$1102:F$1156"/>
    <n v="1102"/>
    <n v="1156"/>
  </r>
  <r>
    <m/>
    <m/>
    <x v="52"/>
    <x v="10"/>
    <x v="0"/>
    <n v="1"/>
    <n v="8"/>
    <s v="Среднее по региону на 01.04.2023"/>
    <n v="3.7454545454545456"/>
    <s v="Среднее по РФ на 01.04.2023"/>
    <m/>
    <s v="Среднее по ФО на 01.04.2023"/>
    <m/>
    <n v="8"/>
    <s v="F$1102"/>
    <s v="F$1102:F$1156"/>
    <n v="1102"/>
    <n v="1156"/>
  </r>
  <r>
    <m/>
    <m/>
    <x v="53"/>
    <x v="10"/>
    <x v="0"/>
    <n v="2"/>
    <n v="7"/>
    <s v="Среднее по региону на 01.04.2023"/>
    <n v="3.7454545454545456"/>
    <s v="Среднее по РФ на 01.04.2023"/>
    <m/>
    <s v="Среднее по ФО на 01.04.2023"/>
    <m/>
    <n v="7"/>
    <s v="F$1102"/>
    <s v="F$1102:F$1156"/>
    <n v="1102"/>
    <n v="1156"/>
  </r>
  <r>
    <m/>
    <m/>
    <x v="54"/>
    <x v="10"/>
    <x v="0"/>
    <n v="1"/>
    <n v="8"/>
    <s v="Среднее по региону на 01.04.2023"/>
    <n v="3.7454545454545456"/>
    <s v="Среднее по РФ на 01.04.2023"/>
    <m/>
    <s v="Среднее по ФО на 01.04.2023"/>
    <m/>
    <n v="8"/>
    <s v="F$1102"/>
    <s v="F$1102:F$1156"/>
    <n v="1102"/>
    <n v="1156"/>
  </r>
  <r>
    <m/>
    <m/>
    <x v="0"/>
    <x v="10"/>
    <x v="1"/>
    <n v="1"/>
    <n v="10"/>
    <s v="Среднее по региону на 01.04.2024"/>
    <n v="3.4363636363636365"/>
    <s v="Среднее по РФ на 01.04.2024"/>
    <m/>
    <s v="Среднее по ФО на 01.04.2024"/>
    <m/>
    <n v="10"/>
    <s v="F$1157"/>
    <s v="F$1157:F$1211"/>
    <n v="1157"/>
    <n v="1211"/>
  </r>
  <r>
    <m/>
    <m/>
    <x v="1"/>
    <x v="10"/>
    <x v="1"/>
    <n v="4"/>
    <n v="7"/>
    <s v="Среднее по региону на 01.04.2024"/>
    <n v="3.4363636363636365"/>
    <s v="Среднее по РФ на 01.04.2024"/>
    <m/>
    <s v="Среднее по ФО на 01.04.2024"/>
    <m/>
    <n v="7"/>
    <s v="F$1157"/>
    <s v="F$1157:F$1211"/>
    <n v="1157"/>
    <n v="1211"/>
  </r>
  <r>
    <m/>
    <m/>
    <x v="2"/>
    <x v="10"/>
    <x v="1"/>
    <n v="2"/>
    <n v="9"/>
    <s v="Среднее по региону на 01.04.2024"/>
    <n v="3.4363636363636365"/>
    <s v="Среднее по РФ на 01.04.2024"/>
    <m/>
    <s v="Среднее по ФО на 01.04.2024"/>
    <m/>
    <n v="9"/>
    <s v="F$1157"/>
    <s v="F$1157:F$1211"/>
    <n v="1157"/>
    <n v="1211"/>
  </r>
  <r>
    <m/>
    <m/>
    <x v="3"/>
    <x v="10"/>
    <x v="1"/>
    <n v="2"/>
    <n v="9"/>
    <s v="Среднее по региону на 01.04.2024"/>
    <n v="3.4363636363636365"/>
    <s v="Среднее по РФ на 01.04.2024"/>
    <m/>
    <s v="Среднее по ФО на 01.04.2024"/>
    <m/>
    <n v="9"/>
    <s v="F$1157"/>
    <s v="F$1157:F$1211"/>
    <n v="1157"/>
    <n v="1211"/>
  </r>
  <r>
    <m/>
    <m/>
    <x v="4"/>
    <x v="10"/>
    <x v="1"/>
    <n v="2"/>
    <n v="9"/>
    <s v="Среднее по региону на 01.04.2024"/>
    <n v="3.4363636363636365"/>
    <s v="Среднее по РФ на 01.04.2024"/>
    <m/>
    <s v="Среднее по ФО на 01.04.2024"/>
    <m/>
    <n v="9"/>
    <s v="F$1157"/>
    <s v="F$1157:F$1211"/>
    <n v="1157"/>
    <n v="1211"/>
  </r>
  <r>
    <m/>
    <m/>
    <x v="5"/>
    <x v="10"/>
    <x v="1"/>
    <n v="0"/>
    <n v="11"/>
    <s v="Среднее по региону на 01.04.2024"/>
    <n v="3.4363636363636365"/>
    <s v="Среднее по РФ на 01.04.2024"/>
    <m/>
    <s v="Среднее по ФО на 01.04.2024"/>
    <m/>
    <n v="11"/>
    <s v="F$1157"/>
    <s v="F$1157:F$1211"/>
    <n v="1157"/>
    <n v="1211"/>
  </r>
  <r>
    <m/>
    <m/>
    <x v="6"/>
    <x v="10"/>
    <x v="1"/>
    <n v="0"/>
    <n v="11"/>
    <s v="Среднее по региону на 01.04.2024"/>
    <n v="3.4363636363636365"/>
    <s v="Среднее по РФ на 01.04.2024"/>
    <m/>
    <s v="Среднее по ФО на 01.04.2024"/>
    <m/>
    <n v="11"/>
    <s v="F$1157"/>
    <s v="F$1157:F$1211"/>
    <n v="1157"/>
    <n v="1211"/>
  </r>
  <r>
    <m/>
    <m/>
    <x v="7"/>
    <x v="10"/>
    <x v="1"/>
    <n v="0"/>
    <n v="11"/>
    <s v="Среднее по региону на 01.04.2024"/>
    <n v="3.4363636363636365"/>
    <s v="Среднее по РФ на 01.04.2024"/>
    <m/>
    <s v="Среднее по ФО на 01.04.2024"/>
    <m/>
    <n v="11"/>
    <s v="F$1157"/>
    <s v="F$1157:F$1211"/>
    <n v="1157"/>
    <n v="1211"/>
  </r>
  <r>
    <m/>
    <m/>
    <x v="8"/>
    <x v="10"/>
    <x v="1"/>
    <n v="4"/>
    <n v="7"/>
    <s v="Среднее по региону на 01.04.2024"/>
    <n v="3.4363636363636365"/>
    <s v="Среднее по РФ на 01.04.2024"/>
    <m/>
    <s v="Среднее по ФО на 01.04.2024"/>
    <m/>
    <n v="7"/>
    <s v="F$1157"/>
    <s v="F$1157:F$1211"/>
    <n v="1157"/>
    <n v="1211"/>
  </r>
  <r>
    <m/>
    <m/>
    <x v="9"/>
    <x v="10"/>
    <x v="1"/>
    <n v="3"/>
    <n v="8"/>
    <s v="Среднее по региону на 01.04.2024"/>
    <n v="3.4363636363636365"/>
    <s v="Среднее по РФ на 01.04.2024"/>
    <m/>
    <s v="Среднее по ФО на 01.04.2024"/>
    <m/>
    <n v="8"/>
    <s v="F$1157"/>
    <s v="F$1157:F$1211"/>
    <n v="1157"/>
    <n v="1211"/>
  </r>
  <r>
    <m/>
    <m/>
    <x v="10"/>
    <x v="10"/>
    <x v="1"/>
    <n v="9"/>
    <n v="3"/>
    <s v="Среднее по региону на 01.04.2024"/>
    <n v="3.4363636363636365"/>
    <s v="Среднее по РФ на 01.04.2024"/>
    <m/>
    <s v="Среднее по ФО на 01.04.2024"/>
    <m/>
    <n v="3"/>
    <s v="F$1157"/>
    <s v="F$1157:F$1211"/>
    <n v="1157"/>
    <n v="1211"/>
  </r>
  <r>
    <m/>
    <m/>
    <x v="11"/>
    <x v="10"/>
    <x v="1"/>
    <n v="3"/>
    <n v="8"/>
    <s v="Среднее по региону на 01.04.2024"/>
    <n v="3.4363636363636365"/>
    <s v="Среднее по РФ на 01.04.2024"/>
    <m/>
    <s v="Среднее по ФО на 01.04.2024"/>
    <m/>
    <n v="8"/>
    <s v="F$1157"/>
    <s v="F$1157:F$1211"/>
    <n v="1157"/>
    <n v="1211"/>
  </r>
  <r>
    <m/>
    <m/>
    <x v="12"/>
    <x v="10"/>
    <x v="1"/>
    <n v="3"/>
    <n v="8"/>
    <s v="Среднее по региону на 01.04.2024"/>
    <n v="3.4363636363636365"/>
    <s v="Среднее по РФ на 01.04.2024"/>
    <m/>
    <s v="Среднее по ФО на 01.04.2024"/>
    <m/>
    <n v="8"/>
    <s v="F$1157"/>
    <s v="F$1157:F$1211"/>
    <n v="1157"/>
    <n v="1211"/>
  </r>
  <r>
    <m/>
    <m/>
    <x v="13"/>
    <x v="10"/>
    <x v="1"/>
    <n v="1"/>
    <n v="10"/>
    <s v="Среднее по региону на 01.04.2024"/>
    <n v="3.4363636363636365"/>
    <s v="Среднее по РФ на 01.04.2024"/>
    <m/>
    <s v="Среднее по ФО на 01.04.2024"/>
    <m/>
    <n v="10"/>
    <s v="F$1157"/>
    <s v="F$1157:F$1211"/>
    <n v="1157"/>
    <n v="1211"/>
  </r>
  <r>
    <m/>
    <m/>
    <x v="14"/>
    <x v="10"/>
    <x v="1"/>
    <n v="5"/>
    <n v="6"/>
    <s v="Среднее по региону на 01.04.2024"/>
    <n v="3.4363636363636365"/>
    <s v="Среднее по РФ на 01.04.2024"/>
    <m/>
    <s v="Среднее по ФО на 01.04.2024"/>
    <m/>
    <n v="6"/>
    <s v="F$1157"/>
    <s v="F$1157:F$1211"/>
    <n v="1157"/>
    <n v="1211"/>
  </r>
  <r>
    <m/>
    <m/>
    <x v="15"/>
    <x v="10"/>
    <x v="1"/>
    <n v="4"/>
    <n v="7"/>
    <s v="Среднее по региону на 01.04.2024"/>
    <n v="3.4363636363636365"/>
    <s v="Среднее по РФ на 01.04.2024"/>
    <m/>
    <s v="Среднее по ФО на 01.04.2024"/>
    <m/>
    <n v="7"/>
    <s v="F$1157"/>
    <s v="F$1157:F$1211"/>
    <n v="1157"/>
    <n v="1211"/>
  </r>
  <r>
    <m/>
    <m/>
    <x v="16"/>
    <x v="10"/>
    <x v="1"/>
    <n v="3"/>
    <n v="8"/>
    <s v="Среднее по региону на 01.04.2024"/>
    <n v="3.4363636363636365"/>
    <s v="Среднее по РФ на 01.04.2024"/>
    <m/>
    <s v="Среднее по ФО на 01.04.2024"/>
    <m/>
    <n v="8"/>
    <s v="F$1157"/>
    <s v="F$1157:F$1211"/>
    <n v="1157"/>
    <n v="1211"/>
  </r>
  <r>
    <m/>
    <m/>
    <x v="17"/>
    <x v="10"/>
    <x v="1"/>
    <n v="76"/>
    <n v="1"/>
    <s v="Среднее по региону на 01.04.2024"/>
    <n v="3.4363636363636365"/>
    <s v="Среднее по РФ на 01.04.2024"/>
    <m/>
    <s v="Среднее по ФО на 01.04.2024"/>
    <m/>
    <n v="1"/>
    <s v="F$1157"/>
    <s v="F$1157:F$1211"/>
    <n v="1157"/>
    <n v="1211"/>
  </r>
  <r>
    <m/>
    <m/>
    <x v="18"/>
    <x v="10"/>
    <x v="1"/>
    <n v="13"/>
    <n v="2"/>
    <s v="Среднее по региону на 01.04.2024"/>
    <n v="3.4363636363636365"/>
    <s v="Среднее по РФ на 01.04.2024"/>
    <m/>
    <s v="Среднее по ФО на 01.04.2024"/>
    <m/>
    <n v="2"/>
    <s v="F$1157"/>
    <s v="F$1157:F$1211"/>
    <n v="1157"/>
    <n v="1211"/>
  </r>
  <r>
    <m/>
    <m/>
    <x v="19"/>
    <x v="10"/>
    <x v="1"/>
    <n v="8"/>
    <n v="4"/>
    <s v="Среднее по региону на 01.04.2024"/>
    <n v="3.4363636363636365"/>
    <s v="Среднее по РФ на 01.04.2024"/>
    <m/>
    <s v="Среднее по ФО на 01.04.2024"/>
    <m/>
    <n v="4"/>
    <s v="F$1157"/>
    <s v="F$1157:F$1211"/>
    <n v="1157"/>
    <n v="1211"/>
  </r>
  <r>
    <m/>
    <m/>
    <x v="20"/>
    <x v="10"/>
    <x v="1"/>
    <n v="1"/>
    <n v="10"/>
    <s v="Среднее по региону на 01.04.2024"/>
    <n v="3.4363636363636365"/>
    <s v="Среднее по РФ на 01.04.2024"/>
    <m/>
    <s v="Среднее по ФО на 01.04.2024"/>
    <m/>
    <n v="10"/>
    <s v="F$1157"/>
    <s v="F$1157:F$1211"/>
    <n v="1157"/>
    <n v="1211"/>
  </r>
  <r>
    <m/>
    <m/>
    <x v="21"/>
    <x v="10"/>
    <x v="1"/>
    <n v="2"/>
    <n v="9"/>
    <s v="Среднее по региону на 01.04.2024"/>
    <n v="3.4363636363636365"/>
    <s v="Среднее по РФ на 01.04.2024"/>
    <m/>
    <s v="Среднее по ФО на 01.04.2024"/>
    <m/>
    <n v="9"/>
    <s v="F$1157"/>
    <s v="F$1157:F$1211"/>
    <n v="1157"/>
    <n v="1211"/>
  </r>
  <r>
    <m/>
    <m/>
    <x v="22"/>
    <x v="10"/>
    <x v="1"/>
    <n v="1"/>
    <n v="10"/>
    <s v="Среднее по региону на 01.04.2024"/>
    <n v="3.4363636363636365"/>
    <s v="Среднее по РФ на 01.04.2024"/>
    <m/>
    <s v="Среднее по ФО на 01.04.2024"/>
    <m/>
    <n v="10"/>
    <s v="F$1157"/>
    <s v="F$1157:F$1211"/>
    <n v="1157"/>
    <n v="1211"/>
  </r>
  <r>
    <m/>
    <m/>
    <x v="23"/>
    <x v="10"/>
    <x v="1"/>
    <n v="3"/>
    <n v="8"/>
    <s v="Среднее по региону на 01.04.2024"/>
    <n v="3.4363636363636365"/>
    <s v="Среднее по РФ на 01.04.2024"/>
    <m/>
    <s v="Среднее по ФО на 01.04.2024"/>
    <m/>
    <n v="8"/>
    <s v="F$1157"/>
    <s v="F$1157:F$1211"/>
    <n v="1157"/>
    <n v="1211"/>
  </r>
  <r>
    <m/>
    <m/>
    <x v="24"/>
    <x v="10"/>
    <x v="1"/>
    <n v="2"/>
    <n v="9"/>
    <s v="Среднее по региону на 01.04.2024"/>
    <n v="3.4363636363636365"/>
    <s v="Среднее по РФ на 01.04.2024"/>
    <m/>
    <s v="Среднее по ФО на 01.04.2024"/>
    <m/>
    <n v="9"/>
    <s v="F$1157"/>
    <s v="F$1157:F$1211"/>
    <n v="1157"/>
    <n v="1211"/>
  </r>
  <r>
    <m/>
    <m/>
    <x v="25"/>
    <x v="10"/>
    <x v="1"/>
    <n v="1"/>
    <n v="10"/>
    <s v="Среднее по региону на 01.04.2024"/>
    <n v="3.4363636363636365"/>
    <s v="Среднее по РФ на 01.04.2024"/>
    <m/>
    <s v="Среднее по ФО на 01.04.2024"/>
    <m/>
    <n v="10"/>
    <s v="F$1157"/>
    <s v="F$1157:F$1211"/>
    <n v="1157"/>
    <n v="1211"/>
  </r>
  <r>
    <m/>
    <m/>
    <x v="26"/>
    <x v="10"/>
    <x v="1"/>
    <n v="0"/>
    <n v="11"/>
    <s v="Среднее по региону на 01.04.2024"/>
    <n v="3.4363636363636365"/>
    <s v="Среднее по РФ на 01.04.2024"/>
    <m/>
    <s v="Среднее по ФО на 01.04.2024"/>
    <m/>
    <n v="11"/>
    <s v="F$1157"/>
    <s v="F$1157:F$1211"/>
    <n v="1157"/>
    <n v="1211"/>
  </r>
  <r>
    <m/>
    <m/>
    <x v="27"/>
    <x v="10"/>
    <x v="1"/>
    <n v="0"/>
    <n v="11"/>
    <s v="Среднее по региону на 01.04.2024"/>
    <n v="3.4363636363636365"/>
    <s v="Среднее по РФ на 01.04.2024"/>
    <m/>
    <s v="Среднее по ФО на 01.04.2024"/>
    <m/>
    <n v="11"/>
    <s v="F$1157"/>
    <s v="F$1157:F$1211"/>
    <n v="1157"/>
    <n v="1211"/>
  </r>
  <r>
    <m/>
    <m/>
    <x v="28"/>
    <x v="10"/>
    <x v="1"/>
    <n v="2"/>
    <n v="9"/>
    <s v="Среднее по региону на 01.04.2024"/>
    <n v="3.4363636363636365"/>
    <s v="Среднее по РФ на 01.04.2024"/>
    <m/>
    <s v="Среднее по ФО на 01.04.2024"/>
    <m/>
    <n v="9"/>
    <s v="F$1157"/>
    <s v="F$1157:F$1211"/>
    <n v="1157"/>
    <n v="1211"/>
  </r>
  <r>
    <m/>
    <m/>
    <x v="29"/>
    <x v="10"/>
    <x v="1"/>
    <n v="3"/>
    <n v="8"/>
    <s v="Среднее по региону на 01.04.2024"/>
    <n v="3.4363636363636365"/>
    <s v="Среднее по РФ на 01.04.2024"/>
    <m/>
    <s v="Среднее по ФО на 01.04.2024"/>
    <m/>
    <n v="8"/>
    <s v="F$1157"/>
    <s v="F$1157:F$1211"/>
    <n v="1157"/>
    <n v="1211"/>
  </r>
  <r>
    <m/>
    <m/>
    <x v="30"/>
    <x v="10"/>
    <x v="1"/>
    <n v="1"/>
    <n v="10"/>
    <s v="Среднее по региону на 01.04.2024"/>
    <n v="3.4363636363636365"/>
    <s v="Среднее по РФ на 01.04.2024"/>
    <m/>
    <s v="Среднее по ФО на 01.04.2024"/>
    <m/>
    <n v="10"/>
    <s v="F$1157"/>
    <s v="F$1157:F$1211"/>
    <n v="1157"/>
    <n v="1211"/>
  </r>
  <r>
    <m/>
    <m/>
    <x v="31"/>
    <x v="10"/>
    <x v="1"/>
    <n v="1"/>
    <n v="10"/>
    <s v="Среднее по региону на 01.04.2024"/>
    <n v="3.4363636363636365"/>
    <s v="Среднее по РФ на 01.04.2024"/>
    <m/>
    <s v="Среднее по ФО на 01.04.2024"/>
    <m/>
    <n v="10"/>
    <s v="F$1157"/>
    <s v="F$1157:F$1211"/>
    <n v="1157"/>
    <n v="1211"/>
  </r>
  <r>
    <m/>
    <m/>
    <x v="32"/>
    <x v="10"/>
    <x v="1"/>
    <n v="2"/>
    <n v="9"/>
    <s v="Среднее по региону на 01.04.2024"/>
    <n v="3.4363636363636365"/>
    <s v="Среднее по РФ на 01.04.2024"/>
    <m/>
    <s v="Среднее по ФО на 01.04.2024"/>
    <m/>
    <n v="9"/>
    <s v="F$1157"/>
    <s v="F$1157:F$1211"/>
    <n v="1157"/>
    <n v="1211"/>
  </r>
  <r>
    <m/>
    <m/>
    <x v="33"/>
    <x v="10"/>
    <x v="1"/>
    <n v="2"/>
    <n v="9"/>
    <s v="Среднее по региону на 01.04.2024"/>
    <n v="3.4363636363636365"/>
    <s v="Среднее по РФ на 01.04.2024"/>
    <m/>
    <s v="Среднее по ФО на 01.04.2024"/>
    <m/>
    <n v="9"/>
    <s v="F$1157"/>
    <s v="F$1157:F$1211"/>
    <n v="1157"/>
    <n v="1211"/>
  </r>
  <r>
    <m/>
    <m/>
    <x v="34"/>
    <x v="10"/>
    <x v="1"/>
    <n v="1"/>
    <n v="10"/>
    <s v="Среднее по региону на 01.04.2024"/>
    <n v="3.4363636363636365"/>
    <s v="Среднее по РФ на 01.04.2024"/>
    <m/>
    <s v="Среднее по ФО на 01.04.2024"/>
    <m/>
    <n v="10"/>
    <s v="F$1157"/>
    <s v="F$1157:F$1211"/>
    <n v="1157"/>
    <n v="1211"/>
  </r>
  <r>
    <m/>
    <m/>
    <x v="35"/>
    <x v="10"/>
    <x v="1"/>
    <n v="0"/>
    <n v="11"/>
    <s v="Среднее по региону на 01.04.2024"/>
    <n v="3.4363636363636365"/>
    <s v="Среднее по РФ на 01.04.2024"/>
    <m/>
    <s v="Среднее по ФО на 01.04.2024"/>
    <m/>
    <n v="11"/>
    <s v="F$1157"/>
    <s v="F$1157:F$1211"/>
    <n v="1157"/>
    <n v="1211"/>
  </r>
  <r>
    <m/>
    <m/>
    <x v="36"/>
    <x v="10"/>
    <x v="1"/>
    <n v="2"/>
    <n v="9"/>
    <s v="Среднее по региону на 01.04.2024"/>
    <n v="3.4363636363636365"/>
    <s v="Среднее по РФ на 01.04.2024"/>
    <m/>
    <s v="Среднее по ФО на 01.04.2024"/>
    <m/>
    <n v="9"/>
    <s v="F$1157"/>
    <s v="F$1157:F$1211"/>
    <n v="1157"/>
    <n v="1211"/>
  </r>
  <r>
    <m/>
    <m/>
    <x v="37"/>
    <x v="10"/>
    <x v="1"/>
    <n v="2"/>
    <n v="9"/>
    <s v="Среднее по региону на 01.04.2024"/>
    <n v="3.4363636363636365"/>
    <s v="Среднее по РФ на 01.04.2024"/>
    <m/>
    <s v="Среднее по ФО на 01.04.2024"/>
    <m/>
    <n v="9"/>
    <s v="F$1157"/>
    <s v="F$1157:F$1211"/>
    <n v="1157"/>
    <n v="1211"/>
  </r>
  <r>
    <m/>
    <m/>
    <x v="38"/>
    <x v="10"/>
    <x v="1"/>
    <n v="1"/>
    <n v="10"/>
    <s v="Среднее по региону на 01.04.2024"/>
    <n v="3.4363636363636365"/>
    <s v="Среднее по РФ на 01.04.2024"/>
    <m/>
    <s v="Среднее по ФО на 01.04.2024"/>
    <m/>
    <n v="10"/>
    <s v="F$1157"/>
    <s v="F$1157:F$1211"/>
    <n v="1157"/>
    <n v="1211"/>
  </r>
  <r>
    <m/>
    <m/>
    <x v="39"/>
    <x v="10"/>
    <x v="1"/>
    <n v="2"/>
    <n v="9"/>
    <s v="Среднее по региону на 01.04.2024"/>
    <n v="3.4363636363636365"/>
    <s v="Среднее по РФ на 01.04.2024"/>
    <m/>
    <s v="Среднее по ФО на 01.04.2024"/>
    <m/>
    <n v="9"/>
    <s v="F$1157"/>
    <s v="F$1157:F$1211"/>
    <n v="1157"/>
    <n v="1211"/>
  </r>
  <r>
    <m/>
    <m/>
    <x v="40"/>
    <x v="10"/>
    <x v="1"/>
    <n v="3"/>
    <n v="8"/>
    <s v="Среднее по региону на 01.04.2024"/>
    <n v="3.4363636363636365"/>
    <s v="Среднее по РФ на 01.04.2024"/>
    <m/>
    <s v="Среднее по ФО на 01.04.2024"/>
    <m/>
    <n v="8"/>
    <s v="F$1157"/>
    <s v="F$1157:F$1211"/>
    <n v="1157"/>
    <n v="1211"/>
  </r>
  <r>
    <m/>
    <m/>
    <x v="41"/>
    <x v="10"/>
    <x v="1"/>
    <n v="1"/>
    <n v="10"/>
    <s v="Среднее по региону на 01.04.2024"/>
    <n v="3.4363636363636365"/>
    <s v="Среднее по РФ на 01.04.2024"/>
    <m/>
    <s v="Среднее по ФО на 01.04.2024"/>
    <m/>
    <n v="10"/>
    <s v="F$1157"/>
    <s v="F$1157:F$1211"/>
    <n v="1157"/>
    <n v="1211"/>
  </r>
  <r>
    <m/>
    <m/>
    <x v="42"/>
    <x v="10"/>
    <x v="1"/>
    <n v="2"/>
    <n v="9"/>
    <s v="Среднее по региону на 01.04.2024"/>
    <n v="3.4363636363636365"/>
    <s v="Среднее по РФ на 01.04.2024"/>
    <m/>
    <s v="Среднее по ФО на 01.04.2024"/>
    <m/>
    <n v="9"/>
    <s v="F$1157"/>
    <s v="F$1157:F$1211"/>
    <n v="1157"/>
    <n v="1211"/>
  </r>
  <r>
    <m/>
    <m/>
    <x v="43"/>
    <x v="10"/>
    <x v="1"/>
    <n v="1"/>
    <n v="10"/>
    <s v="Среднее по региону на 01.04.2024"/>
    <n v="3.4363636363636365"/>
    <s v="Среднее по РФ на 01.04.2024"/>
    <m/>
    <s v="Среднее по ФО на 01.04.2024"/>
    <m/>
    <n v="10"/>
    <s v="F$1157"/>
    <s v="F$1157:F$1211"/>
    <n v="1157"/>
    <n v="1211"/>
  </r>
  <r>
    <m/>
    <m/>
    <x v="44"/>
    <x v="10"/>
    <x v="1"/>
    <n v="1"/>
    <n v="10"/>
    <s v="Среднее по региону на 01.04.2024"/>
    <n v="3.4363636363636365"/>
    <s v="Среднее по РФ на 01.04.2024"/>
    <m/>
    <s v="Среднее по ФО на 01.04.2024"/>
    <m/>
    <n v="10"/>
    <s v="F$1157"/>
    <s v="F$1157:F$1211"/>
    <n v="1157"/>
    <n v="1211"/>
  </r>
  <r>
    <m/>
    <m/>
    <x v="45"/>
    <x v="10"/>
    <x v="1"/>
    <n v="6"/>
    <n v="5"/>
    <s v="Среднее по региону на 01.04.2024"/>
    <n v="3.4363636363636365"/>
    <s v="Среднее по РФ на 01.04.2024"/>
    <m/>
    <s v="Среднее по ФО на 01.04.2024"/>
    <m/>
    <n v="5"/>
    <s v="F$1157"/>
    <s v="F$1157:F$1211"/>
    <n v="1157"/>
    <n v="1211"/>
  </r>
  <r>
    <m/>
    <m/>
    <x v="46"/>
    <x v="10"/>
    <x v="1"/>
    <n v="2"/>
    <n v="9"/>
    <s v="Среднее по региону на 01.04.2024"/>
    <n v="3.4363636363636365"/>
    <s v="Среднее по РФ на 01.04.2024"/>
    <m/>
    <s v="Среднее по ФО на 01.04.2024"/>
    <m/>
    <n v="9"/>
    <s v="F$1157"/>
    <s v="F$1157:F$1211"/>
    <n v="1157"/>
    <n v="1211"/>
  </r>
  <r>
    <m/>
    <m/>
    <x v="47"/>
    <x v="10"/>
    <x v="1"/>
    <n v="0"/>
    <n v="11"/>
    <s v="Среднее по региону на 01.04.2024"/>
    <n v="3.4363636363636365"/>
    <s v="Среднее по РФ на 01.04.2024"/>
    <m/>
    <s v="Среднее по ФО на 01.04.2024"/>
    <m/>
    <n v="11"/>
    <s v="F$1157"/>
    <s v="F$1157:F$1211"/>
    <n v="1157"/>
    <n v="1211"/>
  </r>
  <r>
    <m/>
    <m/>
    <x v="48"/>
    <x v="10"/>
    <x v="1"/>
    <n v="1"/>
    <n v="10"/>
    <s v="Среднее по региону на 01.04.2024"/>
    <n v="3.4363636363636365"/>
    <s v="Среднее по РФ на 01.04.2024"/>
    <m/>
    <s v="Среднее по ФО на 01.04.2024"/>
    <m/>
    <n v="10"/>
    <s v="F$1157"/>
    <s v="F$1157:F$1211"/>
    <n v="1157"/>
    <n v="1211"/>
  </r>
  <r>
    <m/>
    <m/>
    <x v="49"/>
    <x v="10"/>
    <x v="1"/>
    <n v="1"/>
    <n v="10"/>
    <s v="Среднее по региону на 01.04.2024"/>
    <n v="3.4363636363636365"/>
    <s v="Среднее по РФ на 01.04.2024"/>
    <m/>
    <s v="Среднее по ФО на 01.04.2024"/>
    <m/>
    <n v="10"/>
    <s v="F$1157"/>
    <s v="F$1157:F$1211"/>
    <n v="1157"/>
    <n v="1211"/>
  </r>
  <r>
    <m/>
    <m/>
    <x v="50"/>
    <x v="10"/>
    <x v="1"/>
    <n v="2"/>
    <n v="9"/>
    <s v="Среднее по региону на 01.04.2024"/>
    <n v="3.4363636363636365"/>
    <s v="Среднее по РФ на 01.04.2024"/>
    <m/>
    <s v="Среднее по ФО на 01.04.2024"/>
    <m/>
    <n v="9"/>
    <s v="F$1157"/>
    <s v="F$1157:F$1211"/>
    <n v="1157"/>
    <n v="1211"/>
  </r>
  <r>
    <m/>
    <m/>
    <x v="51"/>
    <x v="10"/>
    <x v="1"/>
    <n v="0"/>
    <n v="11"/>
    <s v="Среднее по региону на 01.04.2024"/>
    <n v="3.4363636363636365"/>
    <s v="Среднее по РФ на 01.04.2024"/>
    <m/>
    <s v="Среднее по ФО на 01.04.2024"/>
    <m/>
    <n v="11"/>
    <s v="F$1157"/>
    <s v="F$1157:F$1211"/>
    <n v="1157"/>
    <n v="1211"/>
  </r>
  <r>
    <m/>
    <m/>
    <x v="52"/>
    <x v="10"/>
    <x v="1"/>
    <n v="1"/>
    <n v="10"/>
    <s v="Среднее по региону на 01.04.2024"/>
    <n v="3.4363636363636365"/>
    <s v="Среднее по РФ на 01.04.2024"/>
    <m/>
    <s v="Среднее по ФО на 01.04.2024"/>
    <m/>
    <n v="10"/>
    <s v="F$1157"/>
    <s v="F$1157:F$1211"/>
    <n v="1157"/>
    <n v="1211"/>
  </r>
  <r>
    <m/>
    <m/>
    <x v="53"/>
    <x v="10"/>
    <x v="1"/>
    <n v="2"/>
    <n v="9"/>
    <s v="Среднее по региону на 01.04.2024"/>
    <n v="3.4363636363636365"/>
    <s v="Среднее по РФ на 01.04.2024"/>
    <m/>
    <s v="Среднее по ФО на 01.04.2024"/>
    <m/>
    <n v="9"/>
    <s v="F$1157"/>
    <s v="F$1157:F$1211"/>
    <n v="1157"/>
    <n v="1211"/>
  </r>
  <r>
    <m/>
    <m/>
    <x v="54"/>
    <x v="10"/>
    <x v="1"/>
    <n v="1"/>
    <n v="10"/>
    <s v="Среднее по региону на 01.04.2024"/>
    <n v="3.4363636363636365"/>
    <s v="Среднее по РФ на 01.04.2024"/>
    <m/>
    <s v="Среднее по ФО на 01.04.2024"/>
    <m/>
    <n v="10"/>
    <s v="F$1157"/>
    <s v="F$1157:F$1211"/>
    <n v="1157"/>
    <n v="1211"/>
  </r>
  <r>
    <m/>
    <m/>
    <x v="0"/>
    <x v="11"/>
    <x v="0"/>
    <n v="199"/>
    <n v="8"/>
    <s v="Среднее по региону на 01.04.2023"/>
    <n v="130.65454545454546"/>
    <s v="Среднее по РФ на 01.04.2023"/>
    <m/>
    <s v="Среднее по ФО на 01.04.2023"/>
    <m/>
    <n v="8"/>
    <s v="F$1212"/>
    <s v="F$1212:F$1266"/>
    <n v="1212"/>
    <n v="1266"/>
  </r>
  <r>
    <m/>
    <m/>
    <x v="1"/>
    <x v="11"/>
    <x v="0"/>
    <n v="265"/>
    <n v="5"/>
    <s v="Среднее по региону на 01.04.2023"/>
    <n v="130.65454545454546"/>
    <s v="Среднее по РФ на 01.04.2023"/>
    <m/>
    <s v="Среднее по ФО на 01.04.2023"/>
    <m/>
    <n v="5"/>
    <s v="F$1212"/>
    <s v="F$1212:F$1266"/>
    <n v="1212"/>
    <n v="1266"/>
  </r>
  <r>
    <m/>
    <m/>
    <x v="2"/>
    <x v="11"/>
    <x v="0"/>
    <n v="66"/>
    <n v="32"/>
    <s v="Среднее по региону на 01.04.2023"/>
    <n v="130.65454545454546"/>
    <s v="Среднее по РФ на 01.04.2023"/>
    <m/>
    <s v="Среднее по ФО на 01.04.2023"/>
    <m/>
    <n v="32"/>
    <s v="F$1212"/>
    <s v="F$1212:F$1266"/>
    <n v="1212"/>
    <n v="1266"/>
  </r>
  <r>
    <m/>
    <m/>
    <x v="3"/>
    <x v="11"/>
    <x v="0"/>
    <n v="134"/>
    <n v="19"/>
    <s v="Среднее по региону на 01.04.2023"/>
    <n v="130.65454545454546"/>
    <s v="Среднее по РФ на 01.04.2023"/>
    <m/>
    <s v="Среднее по ФО на 01.04.2023"/>
    <m/>
    <n v="19"/>
    <s v="F$1212"/>
    <s v="F$1212:F$1266"/>
    <n v="1212"/>
    <n v="1266"/>
  </r>
  <r>
    <m/>
    <m/>
    <x v="4"/>
    <x v="11"/>
    <x v="0"/>
    <n v="19"/>
    <n v="51"/>
    <s v="Среднее по региону на 01.04.2023"/>
    <n v="130.65454545454546"/>
    <s v="Среднее по РФ на 01.04.2023"/>
    <m/>
    <s v="Среднее по ФО на 01.04.2023"/>
    <m/>
    <n v="51"/>
    <s v="F$1212"/>
    <s v="F$1212:F$1266"/>
    <n v="1212"/>
    <n v="1266"/>
  </r>
  <r>
    <m/>
    <m/>
    <x v="5"/>
    <x v="11"/>
    <x v="0"/>
    <n v="25"/>
    <n v="48"/>
    <s v="Среднее по региону на 01.04.2023"/>
    <n v="130.65454545454546"/>
    <s v="Среднее по РФ на 01.04.2023"/>
    <m/>
    <s v="Среднее по ФО на 01.04.2023"/>
    <m/>
    <n v="48"/>
    <s v="F$1212"/>
    <s v="F$1212:F$1266"/>
    <n v="1212"/>
    <n v="1266"/>
  </r>
  <r>
    <m/>
    <m/>
    <x v="6"/>
    <x v="11"/>
    <x v="0"/>
    <n v="75"/>
    <n v="27"/>
    <s v="Среднее по региону на 01.04.2023"/>
    <n v="130.65454545454546"/>
    <s v="Среднее по РФ на 01.04.2023"/>
    <m/>
    <s v="Среднее по ФО на 01.04.2023"/>
    <m/>
    <n v="27"/>
    <s v="F$1212"/>
    <s v="F$1212:F$1266"/>
    <n v="1212"/>
    <n v="1266"/>
  </r>
  <r>
    <m/>
    <m/>
    <x v="7"/>
    <x v="11"/>
    <x v="0"/>
    <n v="32"/>
    <n v="46"/>
    <s v="Среднее по региону на 01.04.2023"/>
    <n v="130.65454545454546"/>
    <s v="Среднее по РФ на 01.04.2023"/>
    <m/>
    <s v="Среднее по ФО на 01.04.2023"/>
    <m/>
    <n v="46"/>
    <s v="F$1212"/>
    <s v="F$1212:F$1266"/>
    <n v="1212"/>
    <n v="1266"/>
  </r>
  <r>
    <m/>
    <m/>
    <x v="8"/>
    <x v="11"/>
    <x v="0"/>
    <n v="190"/>
    <n v="10"/>
    <s v="Среднее по региону на 01.04.2023"/>
    <n v="130.65454545454546"/>
    <s v="Среднее по РФ на 01.04.2023"/>
    <m/>
    <s v="Среднее по ФО на 01.04.2023"/>
    <m/>
    <n v="10"/>
    <s v="F$1212"/>
    <s v="F$1212:F$1266"/>
    <n v="1212"/>
    <n v="1266"/>
  </r>
  <r>
    <m/>
    <m/>
    <x v="9"/>
    <x v="11"/>
    <x v="0"/>
    <n v="208"/>
    <n v="6"/>
    <s v="Среднее по региону на 01.04.2023"/>
    <n v="130.65454545454546"/>
    <s v="Среднее по РФ на 01.04.2023"/>
    <m/>
    <s v="Среднее по ФО на 01.04.2023"/>
    <m/>
    <n v="6"/>
    <s v="F$1212"/>
    <s v="F$1212:F$1266"/>
    <n v="1212"/>
    <n v="1266"/>
  </r>
  <r>
    <m/>
    <m/>
    <x v="10"/>
    <x v="11"/>
    <x v="0"/>
    <n v="158"/>
    <n v="12"/>
    <s v="Среднее по региону на 01.04.2023"/>
    <n v="130.65454545454546"/>
    <s v="Среднее по РФ на 01.04.2023"/>
    <m/>
    <s v="Среднее по ФО на 01.04.2023"/>
    <m/>
    <n v="12"/>
    <s v="F$1212"/>
    <s v="F$1212:F$1266"/>
    <n v="1212"/>
    <n v="1266"/>
  </r>
  <r>
    <m/>
    <m/>
    <x v="11"/>
    <x v="11"/>
    <x v="0"/>
    <n v="137"/>
    <n v="18"/>
    <s v="Среднее по региону на 01.04.2023"/>
    <n v="130.65454545454546"/>
    <s v="Среднее по РФ на 01.04.2023"/>
    <m/>
    <s v="Среднее по ФО на 01.04.2023"/>
    <m/>
    <n v="18"/>
    <s v="F$1212"/>
    <s v="F$1212:F$1266"/>
    <n v="1212"/>
    <n v="1266"/>
  </r>
  <r>
    <m/>
    <m/>
    <x v="12"/>
    <x v="11"/>
    <x v="0"/>
    <n v="123"/>
    <n v="20"/>
    <s v="Среднее по региону на 01.04.2023"/>
    <n v="130.65454545454546"/>
    <s v="Среднее по РФ на 01.04.2023"/>
    <m/>
    <s v="Среднее по ФО на 01.04.2023"/>
    <m/>
    <n v="20"/>
    <s v="F$1212"/>
    <s v="F$1212:F$1266"/>
    <n v="1212"/>
    <n v="1266"/>
  </r>
  <r>
    <m/>
    <m/>
    <x v="13"/>
    <x v="11"/>
    <x v="0"/>
    <n v="74"/>
    <n v="28"/>
    <s v="Среднее по региону на 01.04.2023"/>
    <n v="130.65454545454546"/>
    <s v="Среднее по РФ на 01.04.2023"/>
    <m/>
    <s v="Среднее по ФО на 01.04.2023"/>
    <m/>
    <n v="28"/>
    <s v="F$1212"/>
    <s v="F$1212:F$1266"/>
    <n v="1212"/>
    <n v="1266"/>
  </r>
  <r>
    <m/>
    <m/>
    <x v="14"/>
    <x v="11"/>
    <x v="0"/>
    <n v="157"/>
    <n v="13"/>
    <s v="Среднее по региону на 01.04.2023"/>
    <n v="130.65454545454546"/>
    <s v="Среднее по РФ на 01.04.2023"/>
    <m/>
    <s v="Среднее по ФО на 01.04.2023"/>
    <m/>
    <n v="13"/>
    <s v="F$1212"/>
    <s v="F$1212:F$1266"/>
    <n v="1212"/>
    <n v="1266"/>
  </r>
  <r>
    <m/>
    <m/>
    <x v="15"/>
    <x v="11"/>
    <x v="0"/>
    <n v="171"/>
    <n v="11"/>
    <s v="Среднее по региону на 01.04.2023"/>
    <n v="130.65454545454546"/>
    <s v="Среднее по РФ на 01.04.2023"/>
    <m/>
    <s v="Среднее по ФО на 01.04.2023"/>
    <m/>
    <n v="11"/>
    <s v="F$1212"/>
    <s v="F$1212:F$1266"/>
    <n v="1212"/>
    <n v="1266"/>
  </r>
  <r>
    <m/>
    <m/>
    <x v="16"/>
    <x v="11"/>
    <x v="0"/>
    <n v="195"/>
    <n v="9"/>
    <s v="Среднее по региону на 01.04.2023"/>
    <n v="130.65454545454546"/>
    <s v="Среднее по РФ на 01.04.2023"/>
    <m/>
    <s v="Среднее по ФО на 01.04.2023"/>
    <m/>
    <n v="9"/>
    <s v="F$1212"/>
    <s v="F$1212:F$1266"/>
    <n v="1212"/>
    <n v="1266"/>
  </r>
  <r>
    <m/>
    <m/>
    <x v="17"/>
    <x v="11"/>
    <x v="0"/>
    <n v="1480"/>
    <n v="1"/>
    <s v="Среднее по региону на 01.04.2023"/>
    <n v="130.65454545454546"/>
    <s v="Среднее по РФ на 01.04.2023"/>
    <m/>
    <s v="Среднее по ФО на 01.04.2023"/>
    <m/>
    <n v="1"/>
    <s v="F$1212"/>
    <s v="F$1212:F$1266"/>
    <n v="1212"/>
    <n v="1266"/>
  </r>
  <r>
    <m/>
    <m/>
    <x v="18"/>
    <x v="11"/>
    <x v="0"/>
    <n v="375"/>
    <n v="3"/>
    <s v="Среднее по региону на 01.04.2023"/>
    <n v="130.65454545454546"/>
    <s v="Среднее по РФ на 01.04.2023"/>
    <m/>
    <s v="Среднее по ФО на 01.04.2023"/>
    <m/>
    <n v="3"/>
    <s v="F$1212"/>
    <s v="F$1212:F$1266"/>
    <n v="1212"/>
    <n v="1266"/>
  </r>
  <r>
    <m/>
    <m/>
    <x v="19"/>
    <x v="11"/>
    <x v="0"/>
    <n v="441"/>
    <n v="2"/>
    <s v="Среднее по региону на 01.04.2023"/>
    <n v="130.65454545454546"/>
    <s v="Среднее по РФ на 01.04.2023"/>
    <m/>
    <s v="Среднее по ФО на 01.04.2023"/>
    <m/>
    <n v="2"/>
    <s v="F$1212"/>
    <s v="F$1212:F$1266"/>
    <n v="1212"/>
    <n v="1266"/>
  </r>
  <r>
    <m/>
    <m/>
    <x v="20"/>
    <x v="11"/>
    <x v="0"/>
    <n v="36"/>
    <n v="44"/>
    <s v="Среднее по региону на 01.04.2023"/>
    <n v="130.65454545454546"/>
    <s v="Среднее по РФ на 01.04.2023"/>
    <m/>
    <s v="Среднее по ФО на 01.04.2023"/>
    <m/>
    <n v="44"/>
    <s v="F$1212"/>
    <s v="F$1212:F$1266"/>
    <n v="1212"/>
    <n v="1266"/>
  </r>
  <r>
    <m/>
    <m/>
    <x v="21"/>
    <x v="11"/>
    <x v="0"/>
    <n v="91"/>
    <n v="26"/>
    <s v="Среднее по региону на 01.04.2023"/>
    <n v="130.65454545454546"/>
    <s v="Среднее по РФ на 01.04.2023"/>
    <m/>
    <s v="Среднее по ФО на 01.04.2023"/>
    <m/>
    <n v="26"/>
    <s v="F$1212"/>
    <s v="F$1212:F$1266"/>
    <n v="1212"/>
    <n v="1266"/>
  </r>
  <r>
    <m/>
    <m/>
    <x v="22"/>
    <x v="11"/>
    <x v="0"/>
    <n v="14"/>
    <n v="52"/>
    <s v="Среднее по региону на 01.04.2023"/>
    <n v="130.65454545454546"/>
    <s v="Среднее по РФ на 01.04.2023"/>
    <m/>
    <s v="Среднее по ФО на 01.04.2023"/>
    <m/>
    <n v="52"/>
    <s v="F$1212"/>
    <s v="F$1212:F$1266"/>
    <n v="1212"/>
    <n v="1266"/>
  </r>
  <r>
    <m/>
    <m/>
    <x v="23"/>
    <x v="11"/>
    <x v="0"/>
    <n v="156"/>
    <n v="14"/>
    <s v="Среднее по региону на 01.04.2023"/>
    <n v="130.65454545454546"/>
    <s v="Среднее по РФ на 01.04.2023"/>
    <m/>
    <s v="Среднее по ФО на 01.04.2023"/>
    <m/>
    <n v="14"/>
    <s v="F$1212"/>
    <s v="F$1212:F$1266"/>
    <n v="1212"/>
    <n v="1266"/>
  </r>
  <r>
    <m/>
    <m/>
    <x v="24"/>
    <x v="11"/>
    <x v="0"/>
    <n v="49"/>
    <n v="37"/>
    <s v="Среднее по региону на 01.04.2023"/>
    <n v="130.65454545454546"/>
    <s v="Среднее по РФ на 01.04.2023"/>
    <m/>
    <s v="Среднее по ФО на 01.04.2023"/>
    <m/>
    <n v="37"/>
    <s v="F$1212"/>
    <s v="F$1212:F$1266"/>
    <n v="1212"/>
    <n v="1266"/>
  </r>
  <r>
    <m/>
    <m/>
    <x v="25"/>
    <x v="11"/>
    <x v="0"/>
    <n v="140"/>
    <n v="17"/>
    <s v="Среднее по региону на 01.04.2023"/>
    <n v="130.65454545454546"/>
    <s v="Среднее по РФ на 01.04.2023"/>
    <m/>
    <s v="Среднее по ФО на 01.04.2023"/>
    <m/>
    <n v="17"/>
    <s v="F$1212"/>
    <s v="F$1212:F$1266"/>
    <n v="1212"/>
    <n v="1266"/>
  </r>
  <r>
    <m/>
    <m/>
    <x v="26"/>
    <x v="11"/>
    <x v="0"/>
    <n v="61"/>
    <n v="33"/>
    <s v="Среднее по региону на 01.04.2023"/>
    <n v="130.65454545454546"/>
    <s v="Среднее по РФ на 01.04.2023"/>
    <m/>
    <s v="Среднее по ФО на 01.04.2023"/>
    <m/>
    <n v="33"/>
    <s v="F$1212"/>
    <s v="F$1212:F$1266"/>
    <n v="1212"/>
    <n v="1266"/>
  </r>
  <r>
    <m/>
    <m/>
    <x v="27"/>
    <x v="11"/>
    <x v="0"/>
    <n v="28"/>
    <n v="47"/>
    <s v="Среднее по региону на 01.04.2023"/>
    <n v="130.65454545454546"/>
    <s v="Среднее по РФ на 01.04.2023"/>
    <m/>
    <s v="Среднее по ФО на 01.04.2023"/>
    <m/>
    <n v="47"/>
    <s v="F$1212"/>
    <s v="F$1212:F$1266"/>
    <n v="1212"/>
    <n v="1266"/>
  </r>
  <r>
    <m/>
    <m/>
    <x v="28"/>
    <x v="11"/>
    <x v="0"/>
    <n v="53"/>
    <n v="36"/>
    <s v="Среднее по региону на 01.04.2023"/>
    <n v="130.65454545454546"/>
    <s v="Среднее по РФ на 01.04.2023"/>
    <m/>
    <s v="Среднее по ФО на 01.04.2023"/>
    <m/>
    <n v="36"/>
    <s v="F$1212"/>
    <s v="F$1212:F$1266"/>
    <n v="1212"/>
    <n v="1266"/>
  </r>
  <r>
    <m/>
    <m/>
    <x v="29"/>
    <x v="11"/>
    <x v="0"/>
    <n v="280"/>
    <n v="4"/>
    <s v="Среднее по региону на 01.04.2023"/>
    <n v="130.65454545454546"/>
    <s v="Среднее по РФ на 01.04.2023"/>
    <m/>
    <s v="Среднее по ФО на 01.04.2023"/>
    <m/>
    <n v="4"/>
    <s v="F$1212"/>
    <s v="F$1212:F$1266"/>
    <n v="1212"/>
    <n v="1266"/>
  </r>
  <r>
    <m/>
    <m/>
    <x v="30"/>
    <x v="11"/>
    <x v="0"/>
    <n v="56"/>
    <n v="35"/>
    <s v="Среднее по региону на 01.04.2023"/>
    <n v="130.65454545454546"/>
    <s v="Среднее по РФ на 01.04.2023"/>
    <m/>
    <s v="Среднее по ФО на 01.04.2023"/>
    <m/>
    <n v="35"/>
    <s v="F$1212"/>
    <s v="F$1212:F$1266"/>
    <n v="1212"/>
    <n v="1266"/>
  </r>
  <r>
    <m/>
    <m/>
    <x v="31"/>
    <x v="11"/>
    <x v="0"/>
    <n v="43"/>
    <n v="40"/>
    <s v="Среднее по региону на 01.04.2023"/>
    <n v="130.65454545454546"/>
    <s v="Среднее по РФ на 01.04.2023"/>
    <m/>
    <s v="Среднее по ФО на 01.04.2023"/>
    <m/>
    <n v="40"/>
    <s v="F$1212"/>
    <s v="F$1212:F$1266"/>
    <n v="1212"/>
    <n v="1266"/>
  </r>
  <r>
    <m/>
    <m/>
    <x v="32"/>
    <x v="11"/>
    <x v="0"/>
    <n v="115"/>
    <n v="23"/>
    <s v="Среднее по региону на 01.04.2023"/>
    <n v="130.65454545454546"/>
    <s v="Среднее по РФ на 01.04.2023"/>
    <m/>
    <s v="Среднее по ФО на 01.04.2023"/>
    <m/>
    <n v="23"/>
    <s v="F$1212"/>
    <s v="F$1212:F$1266"/>
    <n v="1212"/>
    <n v="1266"/>
  </r>
  <r>
    <m/>
    <m/>
    <x v="33"/>
    <x v="11"/>
    <x v="0"/>
    <n v="105"/>
    <n v="24"/>
    <s v="Среднее по региону на 01.04.2023"/>
    <n v="130.65454545454546"/>
    <s v="Среднее по РФ на 01.04.2023"/>
    <m/>
    <s v="Среднее по ФО на 01.04.2023"/>
    <m/>
    <n v="24"/>
    <s v="F$1212"/>
    <s v="F$1212:F$1266"/>
    <n v="1212"/>
    <n v="1266"/>
  </r>
  <r>
    <m/>
    <m/>
    <x v="34"/>
    <x v="11"/>
    <x v="0"/>
    <n v="23"/>
    <n v="49"/>
    <s v="Среднее по региону на 01.04.2023"/>
    <n v="130.65454545454546"/>
    <s v="Среднее по РФ на 01.04.2023"/>
    <m/>
    <s v="Среднее по ФО на 01.04.2023"/>
    <m/>
    <n v="49"/>
    <s v="F$1212"/>
    <s v="F$1212:F$1266"/>
    <n v="1212"/>
    <n v="1266"/>
  </r>
  <r>
    <m/>
    <m/>
    <x v="35"/>
    <x v="11"/>
    <x v="0"/>
    <n v="71"/>
    <n v="30"/>
    <s v="Среднее по региону на 01.04.2023"/>
    <n v="130.65454545454546"/>
    <s v="Среднее по РФ на 01.04.2023"/>
    <m/>
    <s v="Среднее по ФО на 01.04.2023"/>
    <m/>
    <n v="30"/>
    <s v="F$1212"/>
    <s v="F$1212:F$1266"/>
    <n v="1212"/>
    <n v="1266"/>
  </r>
  <r>
    <m/>
    <m/>
    <x v="36"/>
    <x v="11"/>
    <x v="0"/>
    <n v="117"/>
    <n v="22"/>
    <s v="Среднее по региону на 01.04.2023"/>
    <n v="130.65454545454546"/>
    <s v="Среднее по РФ на 01.04.2023"/>
    <m/>
    <s v="Среднее по ФО на 01.04.2023"/>
    <m/>
    <n v="22"/>
    <s v="F$1212"/>
    <s v="F$1212:F$1266"/>
    <n v="1212"/>
    <n v="1266"/>
  </r>
  <r>
    <m/>
    <m/>
    <x v="37"/>
    <x v="11"/>
    <x v="0"/>
    <n v="201"/>
    <n v="7"/>
    <s v="Среднее по региону на 01.04.2023"/>
    <n v="130.65454545454546"/>
    <s v="Среднее по РФ на 01.04.2023"/>
    <m/>
    <s v="Среднее по ФО на 01.04.2023"/>
    <m/>
    <n v="7"/>
    <s v="F$1212"/>
    <s v="F$1212:F$1266"/>
    <n v="1212"/>
    <n v="1266"/>
  </r>
  <r>
    <m/>
    <m/>
    <x v="38"/>
    <x v="11"/>
    <x v="0"/>
    <n v="22"/>
    <n v="50"/>
    <s v="Среднее по региону на 01.04.2023"/>
    <n v="130.65454545454546"/>
    <s v="Среднее по РФ на 01.04.2023"/>
    <m/>
    <s v="Среднее по ФО на 01.04.2023"/>
    <m/>
    <n v="50"/>
    <s v="F$1212"/>
    <s v="F$1212:F$1266"/>
    <n v="1212"/>
    <n v="1266"/>
  </r>
  <r>
    <m/>
    <m/>
    <x v="39"/>
    <x v="11"/>
    <x v="0"/>
    <n v="151"/>
    <n v="15"/>
    <s v="Среднее по региону на 01.04.2023"/>
    <n v="130.65454545454546"/>
    <s v="Среднее по РФ на 01.04.2023"/>
    <m/>
    <s v="Среднее по ФО на 01.04.2023"/>
    <m/>
    <n v="15"/>
    <s v="F$1212"/>
    <s v="F$1212:F$1266"/>
    <n v="1212"/>
    <n v="1266"/>
  </r>
  <r>
    <m/>
    <m/>
    <x v="40"/>
    <x v="11"/>
    <x v="0"/>
    <n v="35"/>
    <n v="45"/>
    <s v="Среднее по региону на 01.04.2023"/>
    <n v="130.65454545454546"/>
    <s v="Среднее по РФ на 01.04.2023"/>
    <m/>
    <s v="Среднее по ФО на 01.04.2023"/>
    <m/>
    <n v="45"/>
    <s v="F$1212"/>
    <s v="F$1212:F$1266"/>
    <n v="1212"/>
    <n v="1266"/>
  </r>
  <r>
    <m/>
    <m/>
    <x v="41"/>
    <x v="11"/>
    <x v="0"/>
    <n v="46"/>
    <n v="38"/>
    <s v="Среднее по региону на 01.04.2023"/>
    <n v="130.65454545454546"/>
    <s v="Среднее по РФ на 01.04.2023"/>
    <m/>
    <s v="Среднее по ФО на 01.04.2023"/>
    <m/>
    <n v="38"/>
    <s v="F$1212"/>
    <s v="F$1212:F$1266"/>
    <n v="1212"/>
    <n v="1266"/>
  </r>
  <r>
    <m/>
    <m/>
    <x v="42"/>
    <x v="11"/>
    <x v="0"/>
    <n v="38"/>
    <n v="42"/>
    <s v="Среднее по региону на 01.04.2023"/>
    <n v="130.65454545454546"/>
    <s v="Среднее по РФ на 01.04.2023"/>
    <m/>
    <s v="Среднее по ФО на 01.04.2023"/>
    <m/>
    <n v="42"/>
    <s v="F$1212"/>
    <s v="F$1212:F$1266"/>
    <n v="1212"/>
    <n v="1266"/>
  </r>
  <r>
    <m/>
    <m/>
    <x v="43"/>
    <x v="11"/>
    <x v="0"/>
    <n v="13"/>
    <n v="53"/>
    <s v="Среднее по региону на 01.04.2023"/>
    <n v="130.65454545454546"/>
    <s v="Среднее по РФ на 01.04.2023"/>
    <m/>
    <s v="Среднее по ФО на 01.04.2023"/>
    <m/>
    <n v="53"/>
    <s v="F$1212"/>
    <s v="F$1212:F$1266"/>
    <n v="1212"/>
    <n v="1266"/>
  </r>
  <r>
    <m/>
    <m/>
    <x v="44"/>
    <x v="11"/>
    <x v="0"/>
    <n v="98"/>
    <n v="25"/>
    <s v="Среднее по региону на 01.04.2023"/>
    <n v="130.65454545454546"/>
    <s v="Среднее по РФ на 01.04.2023"/>
    <m/>
    <s v="Среднее по ФО на 01.04.2023"/>
    <m/>
    <n v="25"/>
    <s v="F$1212"/>
    <s v="F$1212:F$1266"/>
    <n v="1212"/>
    <n v="1266"/>
  </r>
  <r>
    <m/>
    <m/>
    <x v="45"/>
    <x v="11"/>
    <x v="0"/>
    <n v="144"/>
    <n v="16"/>
    <s v="Среднее по региону на 01.04.2023"/>
    <n v="130.65454545454546"/>
    <s v="Среднее по РФ на 01.04.2023"/>
    <m/>
    <s v="Среднее по ФО на 01.04.2023"/>
    <m/>
    <n v="16"/>
    <s v="F$1212"/>
    <s v="F$1212:F$1266"/>
    <n v="1212"/>
    <n v="1266"/>
  </r>
  <r>
    <m/>
    <m/>
    <x v="46"/>
    <x v="11"/>
    <x v="0"/>
    <n v="120"/>
    <n v="21"/>
    <s v="Среднее по региону на 01.04.2023"/>
    <n v="130.65454545454546"/>
    <s v="Среднее по РФ на 01.04.2023"/>
    <m/>
    <s v="Среднее по ФО на 01.04.2023"/>
    <m/>
    <n v="21"/>
    <s v="F$1212"/>
    <s v="F$1212:F$1266"/>
    <n v="1212"/>
    <n v="1266"/>
  </r>
  <r>
    <m/>
    <m/>
    <x v="47"/>
    <x v="11"/>
    <x v="0"/>
    <n v="10"/>
    <n v="54"/>
    <s v="Среднее по региону на 01.04.2023"/>
    <n v="130.65454545454546"/>
    <s v="Среднее по РФ на 01.04.2023"/>
    <m/>
    <s v="Среднее по ФО на 01.04.2023"/>
    <m/>
    <n v="54"/>
    <s v="F$1212"/>
    <s v="F$1212:F$1266"/>
    <n v="1212"/>
    <n v="1266"/>
  </r>
  <r>
    <m/>
    <m/>
    <x v="48"/>
    <x v="11"/>
    <x v="0"/>
    <n v="42"/>
    <n v="41"/>
    <s v="Среднее по региону на 01.04.2023"/>
    <n v="130.65454545454546"/>
    <s v="Среднее по РФ на 01.04.2023"/>
    <m/>
    <s v="Среднее по ФО на 01.04.2023"/>
    <m/>
    <n v="41"/>
    <s v="F$1212"/>
    <s v="F$1212:F$1266"/>
    <n v="1212"/>
    <n v="1266"/>
  </r>
  <r>
    <m/>
    <m/>
    <x v="49"/>
    <x v="11"/>
    <x v="0"/>
    <n v="45"/>
    <n v="39"/>
    <s v="Среднее по региону на 01.04.2023"/>
    <n v="130.65454545454546"/>
    <s v="Среднее по РФ на 01.04.2023"/>
    <m/>
    <s v="Среднее по ФО на 01.04.2023"/>
    <m/>
    <n v="39"/>
    <s v="F$1212"/>
    <s v="F$1212:F$1266"/>
    <n v="1212"/>
    <n v="1266"/>
  </r>
  <r>
    <m/>
    <m/>
    <x v="50"/>
    <x v="11"/>
    <x v="0"/>
    <n v="72"/>
    <n v="29"/>
    <s v="Среднее по региону на 01.04.2023"/>
    <n v="130.65454545454546"/>
    <s v="Среднее по РФ на 01.04.2023"/>
    <m/>
    <s v="Среднее по ФО на 01.04.2023"/>
    <m/>
    <n v="29"/>
    <s v="F$1212"/>
    <s v="F$1212:F$1266"/>
    <n v="1212"/>
    <n v="1266"/>
  </r>
  <r>
    <m/>
    <m/>
    <x v="51"/>
    <x v="11"/>
    <x v="0"/>
    <n v="58"/>
    <n v="34"/>
    <s v="Среднее по региону на 01.04.2023"/>
    <n v="130.65454545454546"/>
    <s v="Среднее по РФ на 01.04.2023"/>
    <m/>
    <s v="Среднее по ФО на 01.04.2023"/>
    <m/>
    <n v="34"/>
    <s v="F$1212"/>
    <s v="F$1212:F$1266"/>
    <n v="1212"/>
    <n v="1266"/>
  </r>
  <r>
    <m/>
    <m/>
    <x v="52"/>
    <x v="11"/>
    <x v="0"/>
    <n v="70"/>
    <n v="31"/>
    <s v="Среднее по региону на 01.04.2023"/>
    <n v="130.65454545454546"/>
    <s v="Среднее по РФ на 01.04.2023"/>
    <m/>
    <s v="Среднее по ФО на 01.04.2023"/>
    <m/>
    <n v="31"/>
    <s v="F$1212"/>
    <s v="F$1212:F$1266"/>
    <n v="1212"/>
    <n v="1266"/>
  </r>
  <r>
    <m/>
    <m/>
    <x v="53"/>
    <x v="11"/>
    <x v="0"/>
    <n v="37"/>
    <n v="43"/>
    <s v="Среднее по региону на 01.04.2023"/>
    <n v="130.65454545454546"/>
    <s v="Среднее по РФ на 01.04.2023"/>
    <m/>
    <s v="Среднее по ФО на 01.04.2023"/>
    <m/>
    <n v="43"/>
    <s v="F$1212"/>
    <s v="F$1212:F$1266"/>
    <n v="1212"/>
    <n v="1266"/>
  </r>
  <r>
    <m/>
    <m/>
    <x v="54"/>
    <x v="11"/>
    <x v="0"/>
    <n v="22"/>
    <n v="50"/>
    <s v="Среднее по региону на 01.04.2023"/>
    <n v="130.65454545454546"/>
    <s v="Среднее по РФ на 01.04.2023"/>
    <m/>
    <s v="Среднее по ФО на 01.04.2023"/>
    <m/>
    <n v="50"/>
    <s v="F$1212"/>
    <s v="F$1212:F$1266"/>
    <n v="1212"/>
    <n v="1266"/>
  </r>
  <r>
    <m/>
    <m/>
    <x v="0"/>
    <x v="11"/>
    <x v="1"/>
    <n v="145"/>
    <n v="10"/>
    <s v="Среднее по региону на 01.04.2024"/>
    <n v="101.2"/>
    <s v="Среднее по РФ на 01.04.2024"/>
    <m/>
    <s v="Среднее по ФО на 01.04.2024"/>
    <m/>
    <n v="10"/>
    <s v="F$1267"/>
    <s v="F$1267:F$1321"/>
    <n v="1267"/>
    <n v="1321"/>
  </r>
  <r>
    <m/>
    <m/>
    <x v="1"/>
    <x v="11"/>
    <x v="1"/>
    <n v="180"/>
    <n v="8"/>
    <s v="Среднее по региону на 01.04.2024"/>
    <n v="101.2"/>
    <s v="Среднее по РФ на 01.04.2024"/>
    <m/>
    <s v="Среднее по ФО на 01.04.2024"/>
    <m/>
    <n v="8"/>
    <s v="F$1267"/>
    <s v="F$1267:F$1321"/>
    <n v="1267"/>
    <n v="1321"/>
  </r>
  <r>
    <m/>
    <m/>
    <x v="2"/>
    <x v="11"/>
    <x v="1"/>
    <n v="36"/>
    <n v="30"/>
    <s v="Среднее по региону на 01.04.2024"/>
    <n v="101.2"/>
    <s v="Среднее по РФ на 01.04.2024"/>
    <m/>
    <s v="Среднее по ФО на 01.04.2024"/>
    <m/>
    <n v="30"/>
    <s v="F$1267"/>
    <s v="F$1267:F$1321"/>
    <n v="1267"/>
    <n v="1321"/>
  </r>
  <r>
    <m/>
    <m/>
    <x v="3"/>
    <x v="11"/>
    <x v="1"/>
    <n v="61"/>
    <n v="23"/>
    <s v="Среднее по региону на 01.04.2024"/>
    <n v="101.2"/>
    <s v="Среднее по РФ на 01.04.2024"/>
    <m/>
    <s v="Среднее по ФО на 01.04.2024"/>
    <m/>
    <n v="23"/>
    <s v="F$1267"/>
    <s v="F$1267:F$1321"/>
    <n v="1267"/>
    <n v="1321"/>
  </r>
  <r>
    <m/>
    <m/>
    <x v="4"/>
    <x v="11"/>
    <x v="1"/>
    <n v="12"/>
    <n v="45"/>
    <s v="Среднее по региону на 01.04.2024"/>
    <n v="101.2"/>
    <s v="Среднее по РФ на 01.04.2024"/>
    <m/>
    <s v="Среднее по ФО на 01.04.2024"/>
    <m/>
    <n v="45"/>
    <s v="F$1267"/>
    <s v="F$1267:F$1321"/>
    <n v="1267"/>
    <n v="1321"/>
  </r>
  <r>
    <m/>
    <m/>
    <x v="5"/>
    <x v="11"/>
    <x v="1"/>
    <n v="20"/>
    <n v="40"/>
    <s v="Среднее по региону на 01.04.2024"/>
    <n v="101.2"/>
    <s v="Среднее по РФ на 01.04.2024"/>
    <m/>
    <s v="Среднее по ФО на 01.04.2024"/>
    <m/>
    <n v="40"/>
    <s v="F$1267"/>
    <s v="F$1267:F$1321"/>
    <n v="1267"/>
    <n v="1321"/>
  </r>
  <r>
    <m/>
    <m/>
    <x v="6"/>
    <x v="11"/>
    <x v="1"/>
    <n v="17"/>
    <n v="42"/>
    <s v="Среднее по региону на 01.04.2024"/>
    <n v="101.2"/>
    <s v="Среднее по РФ на 01.04.2024"/>
    <m/>
    <s v="Среднее по ФО на 01.04.2024"/>
    <m/>
    <n v="42"/>
    <s v="F$1267"/>
    <s v="F$1267:F$1321"/>
    <n v="1267"/>
    <n v="1321"/>
  </r>
  <r>
    <m/>
    <m/>
    <x v="7"/>
    <x v="11"/>
    <x v="1"/>
    <n v="20"/>
    <n v="40"/>
    <s v="Среднее по региону на 01.04.2024"/>
    <n v="101.2"/>
    <s v="Среднее по РФ на 01.04.2024"/>
    <m/>
    <s v="Среднее по ФО на 01.04.2024"/>
    <m/>
    <n v="40"/>
    <s v="F$1267"/>
    <s v="F$1267:F$1321"/>
    <n v="1267"/>
    <n v="1321"/>
  </r>
  <r>
    <m/>
    <m/>
    <x v="8"/>
    <x v="11"/>
    <x v="1"/>
    <n v="115"/>
    <n v="13"/>
    <s v="Среднее по региону на 01.04.2024"/>
    <n v="101.2"/>
    <s v="Среднее по РФ на 01.04.2024"/>
    <m/>
    <s v="Среднее по ФО на 01.04.2024"/>
    <m/>
    <n v="13"/>
    <s v="F$1267"/>
    <s v="F$1267:F$1321"/>
    <n v="1267"/>
    <n v="1321"/>
  </r>
  <r>
    <m/>
    <m/>
    <x v="9"/>
    <x v="11"/>
    <x v="1"/>
    <n v="182"/>
    <n v="7"/>
    <s v="Среднее по региону на 01.04.2024"/>
    <n v="101.2"/>
    <s v="Среднее по РФ на 01.04.2024"/>
    <m/>
    <s v="Среднее по ФО на 01.04.2024"/>
    <m/>
    <n v="7"/>
    <s v="F$1267"/>
    <s v="F$1267:F$1321"/>
    <n v="1267"/>
    <n v="1321"/>
  </r>
  <r>
    <m/>
    <m/>
    <x v="10"/>
    <x v="11"/>
    <x v="1"/>
    <n v="68"/>
    <n v="20"/>
    <s v="Среднее по региону на 01.04.2024"/>
    <n v="101.2"/>
    <s v="Среднее по РФ на 01.04.2024"/>
    <m/>
    <s v="Среднее по ФО на 01.04.2024"/>
    <m/>
    <n v="20"/>
    <s v="F$1267"/>
    <s v="F$1267:F$1321"/>
    <n v="1267"/>
    <n v="1321"/>
  </r>
  <r>
    <m/>
    <m/>
    <x v="11"/>
    <x v="11"/>
    <x v="1"/>
    <n v="85"/>
    <n v="16"/>
    <s v="Среднее по региону на 01.04.2024"/>
    <n v="101.2"/>
    <s v="Среднее по РФ на 01.04.2024"/>
    <m/>
    <s v="Среднее по ФО на 01.04.2024"/>
    <m/>
    <n v="16"/>
    <s v="F$1267"/>
    <s v="F$1267:F$1321"/>
    <n v="1267"/>
    <n v="1321"/>
  </r>
  <r>
    <m/>
    <m/>
    <x v="12"/>
    <x v="11"/>
    <x v="1"/>
    <n v="65"/>
    <n v="22"/>
    <s v="Среднее по региону на 01.04.2024"/>
    <n v="101.2"/>
    <s v="Среднее по РФ на 01.04.2024"/>
    <m/>
    <s v="Среднее по ФО на 01.04.2024"/>
    <m/>
    <n v="22"/>
    <s v="F$1267"/>
    <s v="F$1267:F$1321"/>
    <n v="1267"/>
    <n v="1321"/>
  </r>
  <r>
    <m/>
    <m/>
    <x v="13"/>
    <x v="11"/>
    <x v="1"/>
    <n v="44"/>
    <n v="28"/>
    <s v="Среднее по региону на 01.04.2024"/>
    <n v="101.2"/>
    <s v="Среднее по РФ на 01.04.2024"/>
    <m/>
    <s v="Среднее по ФО на 01.04.2024"/>
    <m/>
    <n v="28"/>
    <s v="F$1267"/>
    <s v="F$1267:F$1321"/>
    <n v="1267"/>
    <n v="1321"/>
  </r>
  <r>
    <m/>
    <m/>
    <x v="14"/>
    <x v="11"/>
    <x v="1"/>
    <n v="78"/>
    <n v="18"/>
    <s v="Среднее по региону на 01.04.2024"/>
    <n v="101.2"/>
    <s v="Среднее по РФ на 01.04.2024"/>
    <m/>
    <s v="Среднее по ФО на 01.04.2024"/>
    <m/>
    <n v="18"/>
    <s v="F$1267"/>
    <s v="F$1267:F$1321"/>
    <n v="1267"/>
    <n v="1321"/>
  </r>
  <r>
    <m/>
    <m/>
    <x v="15"/>
    <x v="11"/>
    <x v="1"/>
    <n v="194"/>
    <n v="6"/>
    <s v="Среднее по региону на 01.04.2024"/>
    <n v="101.2"/>
    <s v="Среднее по РФ на 01.04.2024"/>
    <m/>
    <s v="Среднее по ФО на 01.04.2024"/>
    <m/>
    <n v="6"/>
    <s v="F$1267"/>
    <s v="F$1267:F$1321"/>
    <n v="1267"/>
    <n v="1321"/>
  </r>
  <r>
    <m/>
    <m/>
    <x v="16"/>
    <x v="11"/>
    <x v="1"/>
    <n v="151"/>
    <n v="9"/>
    <s v="Среднее по региону на 01.04.2024"/>
    <n v="101.2"/>
    <s v="Среднее по РФ на 01.04.2024"/>
    <m/>
    <s v="Среднее по ФО на 01.04.2024"/>
    <m/>
    <n v="9"/>
    <s v="F$1267"/>
    <s v="F$1267:F$1321"/>
    <n v="1267"/>
    <n v="1321"/>
  </r>
  <r>
    <m/>
    <m/>
    <x v="17"/>
    <x v="11"/>
    <x v="1"/>
    <n v="1391"/>
    <n v="1"/>
    <s v="Среднее по региону на 01.04.2024"/>
    <n v="101.2"/>
    <s v="Среднее по РФ на 01.04.2024"/>
    <m/>
    <s v="Среднее по ФО на 01.04.2024"/>
    <m/>
    <n v="1"/>
    <s v="F$1267"/>
    <s v="F$1267:F$1321"/>
    <n v="1267"/>
    <n v="1321"/>
  </r>
  <r>
    <m/>
    <m/>
    <x v="18"/>
    <x v="11"/>
    <x v="1"/>
    <n v="375"/>
    <n v="3"/>
    <s v="Среднее по региону на 01.04.2024"/>
    <n v="101.2"/>
    <s v="Среднее по РФ на 01.04.2024"/>
    <m/>
    <s v="Среднее по ФО на 01.04.2024"/>
    <m/>
    <n v="3"/>
    <s v="F$1267"/>
    <s v="F$1267:F$1321"/>
    <n v="1267"/>
    <n v="1321"/>
  </r>
  <r>
    <m/>
    <m/>
    <x v="19"/>
    <x v="11"/>
    <x v="1"/>
    <n v="442"/>
    <n v="2"/>
    <s v="Среднее по региону на 01.04.2024"/>
    <n v="101.2"/>
    <s v="Среднее по РФ на 01.04.2024"/>
    <m/>
    <s v="Среднее по ФО на 01.04.2024"/>
    <m/>
    <n v="2"/>
    <s v="F$1267"/>
    <s v="F$1267:F$1321"/>
    <n v="1267"/>
    <n v="1321"/>
  </r>
  <r>
    <m/>
    <m/>
    <x v="20"/>
    <x v="11"/>
    <x v="1"/>
    <n v="24"/>
    <n v="38"/>
    <s v="Среднее по региону на 01.04.2024"/>
    <n v="101.2"/>
    <s v="Среднее по РФ на 01.04.2024"/>
    <m/>
    <s v="Среднее по ФО на 01.04.2024"/>
    <m/>
    <n v="38"/>
    <s v="F$1267"/>
    <s v="F$1267:F$1321"/>
    <n v="1267"/>
    <n v="1321"/>
  </r>
  <r>
    <m/>
    <m/>
    <x v="21"/>
    <x v="11"/>
    <x v="1"/>
    <n v="47"/>
    <n v="26"/>
    <s v="Среднее по региону на 01.04.2024"/>
    <n v="101.2"/>
    <s v="Среднее по РФ на 01.04.2024"/>
    <m/>
    <s v="Среднее по ФО на 01.04.2024"/>
    <m/>
    <n v="26"/>
    <s v="F$1267"/>
    <s v="F$1267:F$1321"/>
    <n v="1267"/>
    <n v="1321"/>
  </r>
  <r>
    <m/>
    <m/>
    <x v="22"/>
    <x v="11"/>
    <x v="1"/>
    <n v="9"/>
    <n v="47"/>
    <s v="Среднее по региону на 01.04.2024"/>
    <n v="101.2"/>
    <s v="Среднее по РФ на 01.04.2024"/>
    <m/>
    <s v="Среднее по ФО на 01.04.2024"/>
    <m/>
    <n v="47"/>
    <s v="F$1267"/>
    <s v="F$1267:F$1321"/>
    <n v="1267"/>
    <n v="1321"/>
  </r>
  <r>
    <m/>
    <m/>
    <x v="23"/>
    <x v="11"/>
    <x v="1"/>
    <n v="76"/>
    <n v="19"/>
    <s v="Среднее по региону на 01.04.2024"/>
    <n v="101.2"/>
    <s v="Среднее по РФ на 01.04.2024"/>
    <m/>
    <s v="Среднее по ФО на 01.04.2024"/>
    <m/>
    <n v="19"/>
    <s v="F$1267"/>
    <s v="F$1267:F$1321"/>
    <n v="1267"/>
    <n v="1321"/>
  </r>
  <r>
    <m/>
    <m/>
    <x v="24"/>
    <x v="11"/>
    <x v="1"/>
    <n v="40"/>
    <n v="29"/>
    <s v="Среднее по региону на 01.04.2024"/>
    <n v="101.2"/>
    <s v="Среднее по РФ на 01.04.2024"/>
    <m/>
    <s v="Среднее по ФО на 01.04.2024"/>
    <m/>
    <n v="29"/>
    <s v="F$1267"/>
    <s v="F$1267:F$1321"/>
    <n v="1267"/>
    <n v="1321"/>
  </r>
  <r>
    <m/>
    <m/>
    <x v="25"/>
    <x v="11"/>
    <x v="1"/>
    <n v="85"/>
    <n v="16"/>
    <s v="Среднее по региону на 01.04.2024"/>
    <n v="101.2"/>
    <s v="Среднее по РФ на 01.04.2024"/>
    <m/>
    <s v="Среднее по ФО на 01.04.2024"/>
    <m/>
    <n v="16"/>
    <s v="F$1267"/>
    <s v="F$1267:F$1321"/>
    <n v="1267"/>
    <n v="1321"/>
  </r>
  <r>
    <m/>
    <m/>
    <x v="26"/>
    <x v="11"/>
    <x v="1"/>
    <n v="35"/>
    <n v="31"/>
    <s v="Среднее по региону на 01.04.2024"/>
    <n v="101.2"/>
    <s v="Среднее по РФ на 01.04.2024"/>
    <m/>
    <s v="Среднее по ФО на 01.04.2024"/>
    <m/>
    <n v="31"/>
    <s v="F$1267"/>
    <s v="F$1267:F$1321"/>
    <n v="1267"/>
    <n v="1321"/>
  </r>
  <r>
    <m/>
    <m/>
    <x v="27"/>
    <x v="11"/>
    <x v="1"/>
    <n v="26"/>
    <n v="36"/>
    <s v="Среднее по региону на 01.04.2024"/>
    <n v="101.2"/>
    <s v="Среднее по РФ на 01.04.2024"/>
    <m/>
    <s v="Среднее по ФО на 01.04.2024"/>
    <m/>
    <n v="36"/>
    <s v="F$1267"/>
    <s v="F$1267:F$1321"/>
    <n v="1267"/>
    <n v="1321"/>
  </r>
  <r>
    <m/>
    <m/>
    <x v="28"/>
    <x v="11"/>
    <x v="1"/>
    <n v="32"/>
    <n v="32"/>
    <s v="Среднее по региону на 01.04.2024"/>
    <n v="101.2"/>
    <s v="Среднее по РФ на 01.04.2024"/>
    <m/>
    <s v="Среднее по ФО на 01.04.2024"/>
    <m/>
    <n v="32"/>
    <s v="F$1267"/>
    <s v="F$1267:F$1321"/>
    <n v="1267"/>
    <n v="1321"/>
  </r>
  <r>
    <m/>
    <m/>
    <x v="29"/>
    <x v="11"/>
    <x v="1"/>
    <n v="200"/>
    <n v="5"/>
    <s v="Среднее по региону на 01.04.2024"/>
    <n v="101.2"/>
    <s v="Среднее по РФ на 01.04.2024"/>
    <m/>
    <s v="Среднее по ФО на 01.04.2024"/>
    <m/>
    <n v="5"/>
    <s v="F$1267"/>
    <s v="F$1267:F$1321"/>
    <n v="1267"/>
    <n v="1321"/>
  </r>
  <r>
    <m/>
    <m/>
    <x v="30"/>
    <x v="11"/>
    <x v="1"/>
    <n v="50"/>
    <n v="25"/>
    <s v="Среднее по региону на 01.04.2024"/>
    <n v="101.2"/>
    <s v="Среднее по РФ на 01.04.2024"/>
    <m/>
    <s v="Среднее по ФО на 01.04.2024"/>
    <m/>
    <n v="25"/>
    <s v="F$1267"/>
    <s v="F$1267:F$1321"/>
    <n v="1267"/>
    <n v="1321"/>
  </r>
  <r>
    <m/>
    <m/>
    <x v="31"/>
    <x v="11"/>
    <x v="1"/>
    <n v="26"/>
    <n v="36"/>
    <s v="Среднее по региону на 01.04.2024"/>
    <n v="101.2"/>
    <s v="Среднее по РФ на 01.04.2024"/>
    <m/>
    <s v="Среднее по ФО на 01.04.2024"/>
    <m/>
    <n v="36"/>
    <s v="F$1267"/>
    <s v="F$1267:F$1321"/>
    <n v="1267"/>
    <n v="1321"/>
  </r>
  <r>
    <m/>
    <m/>
    <x v="32"/>
    <x v="11"/>
    <x v="1"/>
    <n v="105"/>
    <n v="15"/>
    <s v="Среднее по региону на 01.04.2024"/>
    <n v="101.2"/>
    <s v="Среднее по РФ на 01.04.2024"/>
    <m/>
    <s v="Среднее по ФО на 01.04.2024"/>
    <m/>
    <n v="15"/>
    <s v="F$1267"/>
    <s v="F$1267:F$1321"/>
    <n v="1267"/>
    <n v="1321"/>
  </r>
  <r>
    <m/>
    <m/>
    <x v="33"/>
    <x v="11"/>
    <x v="1"/>
    <n v="66"/>
    <n v="21"/>
    <s v="Среднее по региону на 01.04.2024"/>
    <n v="101.2"/>
    <s v="Среднее по РФ на 01.04.2024"/>
    <m/>
    <s v="Среднее по ФО на 01.04.2024"/>
    <m/>
    <n v="21"/>
    <s v="F$1267"/>
    <s v="F$1267:F$1321"/>
    <n v="1267"/>
    <n v="1321"/>
  </r>
  <r>
    <m/>
    <m/>
    <x v="34"/>
    <x v="11"/>
    <x v="1"/>
    <n v="18"/>
    <n v="41"/>
    <s v="Среднее по региону на 01.04.2024"/>
    <n v="101.2"/>
    <s v="Среднее по РФ на 01.04.2024"/>
    <m/>
    <s v="Среднее по ФО на 01.04.2024"/>
    <m/>
    <n v="41"/>
    <s v="F$1267"/>
    <s v="F$1267:F$1321"/>
    <n v="1267"/>
    <n v="1321"/>
  </r>
  <r>
    <m/>
    <m/>
    <x v="35"/>
    <x v="11"/>
    <x v="1"/>
    <n v="46"/>
    <n v="27"/>
    <s v="Среднее по региону на 01.04.2024"/>
    <n v="101.2"/>
    <s v="Среднее по РФ на 01.04.2024"/>
    <m/>
    <s v="Среднее по ФО на 01.04.2024"/>
    <m/>
    <n v="27"/>
    <s v="F$1267"/>
    <s v="F$1267:F$1321"/>
    <n v="1267"/>
    <n v="1321"/>
  </r>
  <r>
    <m/>
    <m/>
    <x v="36"/>
    <x v="11"/>
    <x v="1"/>
    <n v="139"/>
    <n v="11"/>
    <s v="Среднее по региону на 01.04.2024"/>
    <n v="101.2"/>
    <s v="Среднее по РФ на 01.04.2024"/>
    <m/>
    <s v="Среднее по ФО на 01.04.2024"/>
    <m/>
    <n v="11"/>
    <s v="F$1267"/>
    <s v="F$1267:F$1321"/>
    <n v="1267"/>
    <n v="1321"/>
  </r>
  <r>
    <m/>
    <m/>
    <x v="37"/>
    <x v="11"/>
    <x v="1"/>
    <n v="203"/>
    <n v="4"/>
    <s v="Среднее по региону на 01.04.2024"/>
    <n v="101.2"/>
    <s v="Среднее по РФ на 01.04.2024"/>
    <m/>
    <s v="Среднее по ФО на 01.04.2024"/>
    <m/>
    <n v="4"/>
    <s v="F$1267"/>
    <s v="F$1267:F$1321"/>
    <n v="1267"/>
    <n v="1321"/>
  </r>
  <r>
    <m/>
    <m/>
    <x v="38"/>
    <x v="11"/>
    <x v="1"/>
    <n v="16"/>
    <n v="43"/>
    <s v="Среднее по региону на 01.04.2024"/>
    <n v="101.2"/>
    <s v="Среднее по РФ на 01.04.2024"/>
    <m/>
    <s v="Среднее по ФО на 01.04.2024"/>
    <m/>
    <n v="43"/>
    <s v="F$1267"/>
    <s v="F$1267:F$1321"/>
    <n v="1267"/>
    <n v="1321"/>
  </r>
  <r>
    <m/>
    <m/>
    <x v="39"/>
    <x v="11"/>
    <x v="1"/>
    <n v="113"/>
    <n v="14"/>
    <s v="Среднее по региону на 01.04.2024"/>
    <n v="101.2"/>
    <s v="Среднее по РФ на 01.04.2024"/>
    <m/>
    <s v="Среднее по ФО на 01.04.2024"/>
    <m/>
    <n v="14"/>
    <s v="F$1267"/>
    <s v="F$1267:F$1321"/>
    <n v="1267"/>
    <n v="1321"/>
  </r>
  <r>
    <m/>
    <m/>
    <x v="40"/>
    <x v="11"/>
    <x v="1"/>
    <n v="15"/>
    <n v="44"/>
    <s v="Среднее по региону на 01.04.2024"/>
    <n v="101.2"/>
    <s v="Среднее по РФ на 01.04.2024"/>
    <m/>
    <s v="Среднее по ФО на 01.04.2024"/>
    <m/>
    <n v="44"/>
    <s v="F$1267"/>
    <s v="F$1267:F$1321"/>
    <n v="1267"/>
    <n v="1321"/>
  </r>
  <r>
    <m/>
    <m/>
    <x v="41"/>
    <x v="11"/>
    <x v="1"/>
    <n v="28"/>
    <n v="34"/>
    <s v="Среднее по региону на 01.04.2024"/>
    <n v="101.2"/>
    <s v="Среднее по РФ на 01.04.2024"/>
    <m/>
    <s v="Среднее по ФО на 01.04.2024"/>
    <m/>
    <n v="34"/>
    <s v="F$1267"/>
    <s v="F$1267:F$1321"/>
    <n v="1267"/>
    <n v="1321"/>
  </r>
  <r>
    <m/>
    <m/>
    <x v="42"/>
    <x v="11"/>
    <x v="1"/>
    <n v="15"/>
    <n v="44"/>
    <s v="Среднее по региону на 01.04.2024"/>
    <n v="101.2"/>
    <s v="Среднее по РФ на 01.04.2024"/>
    <m/>
    <s v="Среднее по ФО на 01.04.2024"/>
    <m/>
    <n v="44"/>
    <s v="F$1267"/>
    <s v="F$1267:F$1321"/>
    <n v="1267"/>
    <n v="1321"/>
  </r>
  <r>
    <m/>
    <m/>
    <x v="43"/>
    <x v="11"/>
    <x v="1"/>
    <n v="11"/>
    <n v="46"/>
    <s v="Среднее по региону на 01.04.2024"/>
    <n v="101.2"/>
    <s v="Среднее по РФ на 01.04.2024"/>
    <m/>
    <s v="Среднее по ФО на 01.04.2024"/>
    <m/>
    <n v="46"/>
    <s v="F$1267"/>
    <s v="F$1267:F$1321"/>
    <n v="1267"/>
    <n v="1321"/>
  </r>
  <r>
    <m/>
    <m/>
    <x v="44"/>
    <x v="11"/>
    <x v="1"/>
    <n v="58"/>
    <n v="24"/>
    <s v="Среднее по региону на 01.04.2024"/>
    <n v="101.2"/>
    <s v="Среднее по РФ на 01.04.2024"/>
    <m/>
    <s v="Среднее по ФО на 01.04.2024"/>
    <m/>
    <n v="24"/>
    <s v="F$1267"/>
    <s v="F$1267:F$1321"/>
    <n v="1267"/>
    <n v="1321"/>
  </r>
  <r>
    <m/>
    <m/>
    <x v="45"/>
    <x v="11"/>
    <x v="1"/>
    <n v="121"/>
    <n v="12"/>
    <s v="Среднее по региону на 01.04.2024"/>
    <n v="101.2"/>
    <s v="Среднее по РФ на 01.04.2024"/>
    <m/>
    <s v="Среднее по ФО на 01.04.2024"/>
    <m/>
    <n v="12"/>
    <s v="F$1267"/>
    <s v="F$1267:F$1321"/>
    <n v="1267"/>
    <n v="1321"/>
  </r>
  <r>
    <m/>
    <m/>
    <x v="46"/>
    <x v="11"/>
    <x v="1"/>
    <n v="79"/>
    <n v="17"/>
    <s v="Среднее по региону на 01.04.2024"/>
    <n v="101.2"/>
    <s v="Среднее по РФ на 01.04.2024"/>
    <m/>
    <s v="Среднее по ФО на 01.04.2024"/>
    <m/>
    <n v="17"/>
    <s v="F$1267"/>
    <s v="F$1267:F$1321"/>
    <n v="1267"/>
    <n v="1321"/>
  </r>
  <r>
    <m/>
    <m/>
    <x v="47"/>
    <x v="11"/>
    <x v="1"/>
    <n v="8"/>
    <n v="48"/>
    <s v="Среднее по региону на 01.04.2024"/>
    <n v="101.2"/>
    <s v="Среднее по РФ на 01.04.2024"/>
    <m/>
    <s v="Среднее по ФО на 01.04.2024"/>
    <m/>
    <n v="48"/>
    <s v="F$1267"/>
    <s v="F$1267:F$1321"/>
    <n v="1267"/>
    <n v="1321"/>
  </r>
  <r>
    <m/>
    <m/>
    <x v="48"/>
    <x v="11"/>
    <x v="1"/>
    <n v="30"/>
    <n v="33"/>
    <s v="Среднее по региону на 01.04.2024"/>
    <n v="101.2"/>
    <s v="Среднее по РФ на 01.04.2024"/>
    <m/>
    <s v="Среднее по ФО на 01.04.2024"/>
    <m/>
    <n v="33"/>
    <s v="F$1267"/>
    <s v="F$1267:F$1321"/>
    <n v="1267"/>
    <n v="1321"/>
  </r>
  <r>
    <m/>
    <m/>
    <x v="49"/>
    <x v="11"/>
    <x v="1"/>
    <n v="30"/>
    <n v="33"/>
    <s v="Среднее по региону на 01.04.2024"/>
    <n v="101.2"/>
    <s v="Среднее по РФ на 01.04.2024"/>
    <m/>
    <s v="Среднее по ФО на 01.04.2024"/>
    <m/>
    <n v="33"/>
    <s v="F$1267"/>
    <s v="F$1267:F$1321"/>
    <n v="1267"/>
    <n v="1321"/>
  </r>
  <r>
    <m/>
    <m/>
    <x v="50"/>
    <x v="11"/>
    <x v="1"/>
    <n v="27"/>
    <n v="35"/>
    <s v="Среднее по региону на 01.04.2024"/>
    <n v="101.2"/>
    <s v="Среднее по РФ на 01.04.2024"/>
    <m/>
    <s v="Среднее по ФО на 01.04.2024"/>
    <m/>
    <n v="35"/>
    <s v="F$1267"/>
    <s v="F$1267:F$1321"/>
    <n v="1267"/>
    <n v="1321"/>
  </r>
  <r>
    <m/>
    <m/>
    <x v="51"/>
    <x v="11"/>
    <x v="1"/>
    <n v="35"/>
    <n v="31"/>
    <s v="Среднее по региону на 01.04.2024"/>
    <n v="101.2"/>
    <s v="Среднее по РФ на 01.04.2024"/>
    <m/>
    <s v="Среднее по ФО на 01.04.2024"/>
    <m/>
    <n v="31"/>
    <s v="F$1267"/>
    <s v="F$1267:F$1321"/>
    <n v="1267"/>
    <n v="1321"/>
  </r>
  <r>
    <m/>
    <m/>
    <x v="52"/>
    <x v="11"/>
    <x v="1"/>
    <n v="23"/>
    <n v="39"/>
    <s v="Среднее по региону на 01.04.2024"/>
    <n v="101.2"/>
    <s v="Среднее по РФ на 01.04.2024"/>
    <m/>
    <s v="Среднее по ФО на 01.04.2024"/>
    <m/>
    <n v="39"/>
    <s v="F$1267"/>
    <s v="F$1267:F$1321"/>
    <n v="1267"/>
    <n v="1321"/>
  </r>
  <r>
    <m/>
    <m/>
    <x v="53"/>
    <x v="11"/>
    <x v="1"/>
    <n v="25"/>
    <n v="37"/>
    <s v="Среднее по региону на 01.04.2024"/>
    <n v="101.2"/>
    <s v="Среднее по РФ на 01.04.2024"/>
    <m/>
    <s v="Среднее по ФО на 01.04.2024"/>
    <m/>
    <n v="37"/>
    <s v="F$1267"/>
    <s v="F$1267:F$1321"/>
    <n v="1267"/>
    <n v="1321"/>
  </r>
  <r>
    <m/>
    <m/>
    <x v="54"/>
    <x v="11"/>
    <x v="1"/>
    <n v="24"/>
    <n v="38"/>
    <s v="Среднее по региону на 01.04.2024"/>
    <n v="101.2"/>
    <s v="Среднее по РФ на 01.04.2024"/>
    <m/>
    <s v="Среднее по ФО на 01.04.2024"/>
    <m/>
    <n v="38"/>
    <s v="F$1267"/>
    <s v="F$1267:F$1321"/>
    <n v="1267"/>
    <n v="1321"/>
  </r>
  <r>
    <m/>
    <m/>
    <x v="0"/>
    <x v="12"/>
    <x v="0"/>
    <n v="39"/>
    <n v="10"/>
    <s v="Среднее по региону на 01.04.2023"/>
    <n v="29.636363636363637"/>
    <s v="Среднее по РФ на 01.04.2023"/>
    <m/>
    <s v="Среднее по ФО на 01.04.2023"/>
    <m/>
    <n v="10"/>
    <s v="F$1322"/>
    <s v="F$1322:F$1376"/>
    <n v="1322"/>
    <n v="1376"/>
  </r>
  <r>
    <m/>
    <m/>
    <x v="1"/>
    <x v="12"/>
    <x v="0"/>
    <n v="57"/>
    <n v="4"/>
    <s v="Среднее по региону на 01.04.2023"/>
    <n v="29.636363636363637"/>
    <s v="Среднее по РФ на 01.04.2023"/>
    <m/>
    <s v="Среднее по ФО на 01.04.2023"/>
    <m/>
    <n v="4"/>
    <s v="F$1322"/>
    <s v="F$1322:F$1376"/>
    <n v="1322"/>
    <n v="1376"/>
  </r>
  <r>
    <m/>
    <m/>
    <x v="2"/>
    <x v="12"/>
    <x v="0"/>
    <n v="18"/>
    <n v="25"/>
    <s v="Среднее по региону на 01.04.2023"/>
    <n v="29.636363636363637"/>
    <s v="Среднее по РФ на 01.04.2023"/>
    <m/>
    <s v="Среднее по ФО на 01.04.2023"/>
    <m/>
    <n v="25"/>
    <s v="F$1322"/>
    <s v="F$1322:F$1376"/>
    <n v="1322"/>
    <n v="1376"/>
  </r>
  <r>
    <m/>
    <m/>
    <x v="3"/>
    <x v="12"/>
    <x v="0"/>
    <n v="49"/>
    <n v="5"/>
    <s v="Среднее по региону на 01.04.2023"/>
    <n v="29.636363636363637"/>
    <s v="Среднее по РФ на 01.04.2023"/>
    <m/>
    <s v="Среднее по ФО на 01.04.2023"/>
    <m/>
    <n v="5"/>
    <s v="F$1322"/>
    <s v="F$1322:F$1376"/>
    <n v="1322"/>
    <n v="1376"/>
  </r>
  <r>
    <m/>
    <m/>
    <x v="4"/>
    <x v="12"/>
    <x v="0"/>
    <n v="12"/>
    <n v="30"/>
    <s v="Среднее по региону на 01.04.2023"/>
    <n v="29.636363636363637"/>
    <s v="Среднее по РФ на 01.04.2023"/>
    <m/>
    <s v="Среднее по ФО на 01.04.2023"/>
    <m/>
    <n v="30"/>
    <s v="F$1322"/>
    <s v="F$1322:F$1376"/>
    <n v="1322"/>
    <n v="1376"/>
  </r>
  <r>
    <m/>
    <m/>
    <x v="5"/>
    <x v="12"/>
    <x v="0"/>
    <n v="23"/>
    <n v="20"/>
    <s v="Среднее по региону на 01.04.2023"/>
    <n v="29.636363636363637"/>
    <s v="Среднее по РФ на 01.04.2023"/>
    <m/>
    <s v="Среднее по ФО на 01.04.2023"/>
    <m/>
    <n v="20"/>
    <s v="F$1322"/>
    <s v="F$1322:F$1376"/>
    <n v="1322"/>
    <n v="1376"/>
  </r>
  <r>
    <m/>
    <m/>
    <x v="6"/>
    <x v="12"/>
    <x v="0"/>
    <n v="13"/>
    <n v="29"/>
    <s v="Среднее по региону на 01.04.2023"/>
    <n v="29.636363636363637"/>
    <s v="Среднее по РФ на 01.04.2023"/>
    <m/>
    <s v="Среднее по ФО на 01.04.2023"/>
    <m/>
    <n v="29"/>
    <s v="F$1322"/>
    <s v="F$1322:F$1376"/>
    <n v="1322"/>
    <n v="1376"/>
  </r>
  <r>
    <m/>
    <m/>
    <x v="7"/>
    <x v="12"/>
    <x v="0"/>
    <n v="20"/>
    <n v="23"/>
    <s v="Среднее по региону на 01.04.2023"/>
    <n v="29.636363636363637"/>
    <s v="Среднее по РФ на 01.04.2023"/>
    <m/>
    <s v="Среднее по ФО на 01.04.2023"/>
    <m/>
    <n v="23"/>
    <s v="F$1322"/>
    <s v="F$1322:F$1376"/>
    <n v="1322"/>
    <n v="1376"/>
  </r>
  <r>
    <m/>
    <m/>
    <x v="8"/>
    <x v="12"/>
    <x v="0"/>
    <n v="19"/>
    <n v="24"/>
    <s v="Среднее по региону на 01.04.2023"/>
    <n v="29.636363636363637"/>
    <s v="Среднее по РФ на 01.04.2023"/>
    <m/>
    <s v="Среднее по ФО на 01.04.2023"/>
    <m/>
    <n v="24"/>
    <s v="F$1322"/>
    <s v="F$1322:F$1376"/>
    <n v="1322"/>
    <n v="1376"/>
  </r>
  <r>
    <m/>
    <m/>
    <x v="9"/>
    <x v="12"/>
    <x v="0"/>
    <n v="25"/>
    <n v="18"/>
    <s v="Среднее по региону на 01.04.2023"/>
    <n v="29.636363636363637"/>
    <s v="Среднее по РФ на 01.04.2023"/>
    <m/>
    <s v="Среднее по ФО на 01.04.2023"/>
    <m/>
    <n v="18"/>
    <s v="F$1322"/>
    <s v="F$1322:F$1376"/>
    <n v="1322"/>
    <n v="1376"/>
  </r>
  <r>
    <m/>
    <m/>
    <x v="10"/>
    <x v="12"/>
    <x v="0"/>
    <n v="48"/>
    <n v="6"/>
    <s v="Среднее по региону на 01.04.2023"/>
    <n v="29.636363636363637"/>
    <s v="Среднее по РФ на 01.04.2023"/>
    <m/>
    <s v="Среднее по ФО на 01.04.2023"/>
    <m/>
    <n v="6"/>
    <s v="F$1322"/>
    <s v="F$1322:F$1376"/>
    <n v="1322"/>
    <n v="1376"/>
  </r>
  <r>
    <m/>
    <m/>
    <x v="11"/>
    <x v="12"/>
    <x v="0"/>
    <n v="23"/>
    <n v="20"/>
    <s v="Среднее по региону на 01.04.2023"/>
    <n v="29.636363636363637"/>
    <s v="Среднее по РФ на 01.04.2023"/>
    <m/>
    <s v="Среднее по ФО на 01.04.2023"/>
    <m/>
    <n v="20"/>
    <s v="F$1322"/>
    <s v="F$1322:F$1376"/>
    <n v="1322"/>
    <n v="1376"/>
  </r>
  <r>
    <m/>
    <m/>
    <x v="12"/>
    <x v="12"/>
    <x v="0"/>
    <n v="14"/>
    <n v="28"/>
    <s v="Среднее по региону на 01.04.2023"/>
    <n v="29.636363636363637"/>
    <s v="Среднее по РФ на 01.04.2023"/>
    <m/>
    <s v="Среднее по ФО на 01.04.2023"/>
    <m/>
    <n v="28"/>
    <s v="F$1322"/>
    <s v="F$1322:F$1376"/>
    <n v="1322"/>
    <n v="1376"/>
  </r>
  <r>
    <m/>
    <m/>
    <x v="13"/>
    <x v="12"/>
    <x v="0"/>
    <n v="6"/>
    <n v="34"/>
    <s v="Среднее по региону на 01.04.2023"/>
    <n v="29.636363636363637"/>
    <s v="Среднее по РФ на 01.04.2023"/>
    <m/>
    <s v="Среднее по ФО на 01.04.2023"/>
    <m/>
    <n v="34"/>
    <s v="F$1322"/>
    <s v="F$1322:F$1376"/>
    <n v="1322"/>
    <n v="1376"/>
  </r>
  <r>
    <m/>
    <m/>
    <x v="14"/>
    <x v="12"/>
    <x v="0"/>
    <n v="26"/>
    <n v="17"/>
    <s v="Среднее по региону на 01.04.2023"/>
    <n v="29.636363636363637"/>
    <s v="Среднее по РФ на 01.04.2023"/>
    <m/>
    <s v="Среднее по ФО на 01.04.2023"/>
    <m/>
    <n v="17"/>
    <s v="F$1322"/>
    <s v="F$1322:F$1376"/>
    <n v="1322"/>
    <n v="1376"/>
  </r>
  <r>
    <m/>
    <m/>
    <x v="15"/>
    <x v="12"/>
    <x v="0"/>
    <n v="43"/>
    <n v="8"/>
    <s v="Среднее по региону на 01.04.2023"/>
    <n v="29.636363636363637"/>
    <s v="Среднее по РФ на 01.04.2023"/>
    <m/>
    <s v="Среднее по ФО на 01.04.2023"/>
    <m/>
    <n v="8"/>
    <s v="F$1322"/>
    <s v="F$1322:F$1376"/>
    <n v="1322"/>
    <n v="1376"/>
  </r>
  <r>
    <m/>
    <m/>
    <x v="16"/>
    <x v="12"/>
    <x v="0"/>
    <n v="43"/>
    <n v="8"/>
    <s v="Среднее по региону на 01.04.2023"/>
    <n v="29.636363636363637"/>
    <s v="Среднее по РФ на 01.04.2023"/>
    <m/>
    <s v="Среднее по ФО на 01.04.2023"/>
    <m/>
    <n v="8"/>
    <s v="F$1322"/>
    <s v="F$1322:F$1376"/>
    <n v="1322"/>
    <n v="1376"/>
  </r>
  <r>
    <m/>
    <m/>
    <x v="17"/>
    <x v="12"/>
    <x v="0"/>
    <n v="222"/>
    <n v="1"/>
    <s v="Среднее по региону на 01.04.2023"/>
    <n v="29.636363636363637"/>
    <s v="Среднее по РФ на 01.04.2023"/>
    <m/>
    <s v="Среднее по ФО на 01.04.2023"/>
    <m/>
    <n v="1"/>
    <s v="F$1322"/>
    <s v="F$1322:F$1376"/>
    <n v="1322"/>
    <n v="1376"/>
  </r>
  <r>
    <m/>
    <m/>
    <x v="18"/>
    <x v="12"/>
    <x v="0"/>
    <n v="62"/>
    <n v="2"/>
    <s v="Среднее по региону на 01.04.2023"/>
    <n v="29.636363636363637"/>
    <s v="Среднее по РФ на 01.04.2023"/>
    <m/>
    <s v="Среднее по ФО на 01.04.2023"/>
    <m/>
    <n v="2"/>
    <s v="F$1322"/>
    <s v="F$1322:F$1376"/>
    <n v="1322"/>
    <n v="1376"/>
  </r>
  <r>
    <m/>
    <m/>
    <x v="19"/>
    <x v="12"/>
    <x v="0"/>
    <n v="47"/>
    <n v="7"/>
    <s v="Среднее по региону на 01.04.2023"/>
    <n v="29.636363636363637"/>
    <s v="Среднее по РФ на 01.04.2023"/>
    <m/>
    <s v="Среднее по ФО на 01.04.2023"/>
    <m/>
    <n v="7"/>
    <s v="F$1322"/>
    <s v="F$1322:F$1376"/>
    <n v="1322"/>
    <n v="1376"/>
  </r>
  <r>
    <m/>
    <m/>
    <x v="20"/>
    <x v="12"/>
    <x v="0"/>
    <n v="16"/>
    <n v="27"/>
    <s v="Среднее по региону на 01.04.2023"/>
    <n v="29.636363636363637"/>
    <s v="Среднее по РФ на 01.04.2023"/>
    <m/>
    <s v="Среднее по ФО на 01.04.2023"/>
    <m/>
    <n v="27"/>
    <s v="F$1322"/>
    <s v="F$1322:F$1376"/>
    <n v="1322"/>
    <n v="1376"/>
  </r>
  <r>
    <m/>
    <m/>
    <x v="21"/>
    <x v="12"/>
    <x v="0"/>
    <n v="22"/>
    <n v="21"/>
    <s v="Среднее по региону на 01.04.2023"/>
    <n v="29.636363636363637"/>
    <s v="Среднее по РФ на 01.04.2023"/>
    <m/>
    <s v="Среднее по ФО на 01.04.2023"/>
    <m/>
    <n v="21"/>
    <s v="F$1322"/>
    <s v="F$1322:F$1376"/>
    <n v="1322"/>
    <n v="1376"/>
  </r>
  <r>
    <m/>
    <m/>
    <x v="22"/>
    <x v="12"/>
    <x v="0"/>
    <n v="11"/>
    <n v="31"/>
    <s v="Среднее по региону на 01.04.2023"/>
    <n v="29.636363636363637"/>
    <s v="Среднее по РФ на 01.04.2023"/>
    <m/>
    <s v="Среднее по ФО на 01.04.2023"/>
    <m/>
    <n v="31"/>
    <s v="F$1322"/>
    <s v="F$1322:F$1376"/>
    <n v="1322"/>
    <n v="1376"/>
  </r>
  <r>
    <m/>
    <m/>
    <x v="23"/>
    <x v="12"/>
    <x v="0"/>
    <n v="27"/>
    <n v="16"/>
    <s v="Среднее по региону на 01.04.2023"/>
    <n v="29.636363636363637"/>
    <s v="Среднее по РФ на 01.04.2023"/>
    <m/>
    <s v="Среднее по ФО на 01.04.2023"/>
    <m/>
    <n v="16"/>
    <s v="F$1322"/>
    <s v="F$1322:F$1376"/>
    <n v="1322"/>
    <n v="1376"/>
  </r>
  <r>
    <m/>
    <m/>
    <x v="24"/>
    <x v="12"/>
    <x v="0"/>
    <n v="17"/>
    <n v="26"/>
    <s v="Среднее по региону на 01.04.2023"/>
    <n v="29.636363636363637"/>
    <s v="Среднее по РФ на 01.04.2023"/>
    <m/>
    <s v="Среднее по ФО на 01.04.2023"/>
    <m/>
    <n v="26"/>
    <s v="F$1322"/>
    <s v="F$1322:F$1376"/>
    <n v="1322"/>
    <n v="1376"/>
  </r>
  <r>
    <m/>
    <m/>
    <x v="25"/>
    <x v="12"/>
    <x v="0"/>
    <n v="17"/>
    <n v="26"/>
    <s v="Среднее по региону на 01.04.2023"/>
    <n v="29.636363636363637"/>
    <s v="Среднее по РФ на 01.04.2023"/>
    <m/>
    <s v="Среднее по ФО на 01.04.2023"/>
    <m/>
    <n v="26"/>
    <s v="F$1322"/>
    <s v="F$1322:F$1376"/>
    <n v="1322"/>
    <n v="1376"/>
  </r>
  <r>
    <m/>
    <m/>
    <x v="26"/>
    <x v="12"/>
    <x v="0"/>
    <n v="33"/>
    <n v="11"/>
    <s v="Среднее по региону на 01.04.2023"/>
    <n v="29.636363636363637"/>
    <s v="Среднее по РФ на 01.04.2023"/>
    <m/>
    <s v="Среднее по ФО на 01.04.2023"/>
    <m/>
    <n v="11"/>
    <s v="F$1322"/>
    <s v="F$1322:F$1376"/>
    <n v="1322"/>
    <n v="1376"/>
  </r>
  <r>
    <m/>
    <m/>
    <x v="27"/>
    <x v="12"/>
    <x v="0"/>
    <n v="24"/>
    <n v="19"/>
    <s v="Среднее по региону на 01.04.2023"/>
    <n v="29.636363636363637"/>
    <s v="Среднее по РФ на 01.04.2023"/>
    <m/>
    <s v="Среднее по ФО на 01.04.2023"/>
    <m/>
    <n v="19"/>
    <s v="F$1322"/>
    <s v="F$1322:F$1376"/>
    <n v="1322"/>
    <n v="1376"/>
  </r>
  <r>
    <m/>
    <m/>
    <x v="28"/>
    <x v="12"/>
    <x v="0"/>
    <n v="28"/>
    <n v="15"/>
    <s v="Среднее по региону на 01.04.2023"/>
    <n v="29.636363636363637"/>
    <s v="Среднее по РФ на 01.04.2023"/>
    <m/>
    <s v="Среднее по ФО на 01.04.2023"/>
    <m/>
    <n v="15"/>
    <s v="F$1322"/>
    <s v="F$1322:F$1376"/>
    <n v="1322"/>
    <n v="1376"/>
  </r>
  <r>
    <m/>
    <m/>
    <x v="29"/>
    <x v="12"/>
    <x v="0"/>
    <n v="41"/>
    <n v="9"/>
    <s v="Среднее по региону на 01.04.2023"/>
    <n v="29.636363636363637"/>
    <s v="Среднее по РФ на 01.04.2023"/>
    <m/>
    <s v="Среднее по ФО на 01.04.2023"/>
    <m/>
    <n v="9"/>
    <s v="F$1322"/>
    <s v="F$1322:F$1376"/>
    <n v="1322"/>
    <n v="1376"/>
  </r>
  <r>
    <m/>
    <m/>
    <x v="30"/>
    <x v="12"/>
    <x v="0"/>
    <n v="9"/>
    <n v="32"/>
    <s v="Среднее по региону на 01.04.2023"/>
    <n v="29.636363636363637"/>
    <s v="Среднее по РФ на 01.04.2023"/>
    <m/>
    <s v="Среднее по ФО на 01.04.2023"/>
    <m/>
    <n v="32"/>
    <s v="F$1322"/>
    <s v="F$1322:F$1376"/>
    <n v="1322"/>
    <n v="1376"/>
  </r>
  <r>
    <m/>
    <m/>
    <x v="31"/>
    <x v="12"/>
    <x v="0"/>
    <n v="12"/>
    <n v="30"/>
    <s v="Среднее по региону на 01.04.2023"/>
    <n v="29.636363636363637"/>
    <s v="Среднее по РФ на 01.04.2023"/>
    <m/>
    <s v="Среднее по ФО на 01.04.2023"/>
    <m/>
    <n v="30"/>
    <s v="F$1322"/>
    <s v="F$1322:F$1376"/>
    <n v="1322"/>
    <n v="1376"/>
  </r>
  <r>
    <m/>
    <m/>
    <x v="32"/>
    <x v="12"/>
    <x v="0"/>
    <n v="31"/>
    <n v="13"/>
    <s v="Среднее по региону на 01.04.2023"/>
    <n v="29.636363636363637"/>
    <s v="Среднее по РФ на 01.04.2023"/>
    <m/>
    <s v="Среднее по ФО на 01.04.2023"/>
    <m/>
    <n v="13"/>
    <s v="F$1322"/>
    <s v="F$1322:F$1376"/>
    <n v="1322"/>
    <n v="1376"/>
  </r>
  <r>
    <m/>
    <m/>
    <x v="33"/>
    <x v="12"/>
    <x v="0"/>
    <n v="43"/>
    <n v="8"/>
    <s v="Среднее по региону на 01.04.2023"/>
    <n v="29.636363636363637"/>
    <s v="Среднее по РФ на 01.04.2023"/>
    <m/>
    <s v="Среднее по ФО на 01.04.2023"/>
    <m/>
    <n v="8"/>
    <s v="F$1322"/>
    <s v="F$1322:F$1376"/>
    <n v="1322"/>
    <n v="1376"/>
  </r>
  <r>
    <m/>
    <m/>
    <x v="34"/>
    <x v="12"/>
    <x v="0"/>
    <n v="17"/>
    <n v="26"/>
    <s v="Среднее по региону на 01.04.2023"/>
    <n v="29.636363636363637"/>
    <s v="Среднее по РФ на 01.04.2023"/>
    <m/>
    <s v="Среднее по ФО на 01.04.2023"/>
    <m/>
    <n v="26"/>
    <s v="F$1322"/>
    <s v="F$1322:F$1376"/>
    <n v="1322"/>
    <n v="1376"/>
  </r>
  <r>
    <m/>
    <m/>
    <x v="35"/>
    <x v="12"/>
    <x v="0"/>
    <n v="26"/>
    <n v="17"/>
    <s v="Среднее по региону на 01.04.2023"/>
    <n v="29.636363636363637"/>
    <s v="Среднее по РФ на 01.04.2023"/>
    <m/>
    <s v="Среднее по ФО на 01.04.2023"/>
    <m/>
    <n v="17"/>
    <s v="F$1322"/>
    <s v="F$1322:F$1376"/>
    <n v="1322"/>
    <n v="1376"/>
  </r>
  <r>
    <m/>
    <m/>
    <x v="36"/>
    <x v="12"/>
    <x v="0"/>
    <n v="17"/>
    <n v="26"/>
    <s v="Среднее по региону на 01.04.2023"/>
    <n v="29.636363636363637"/>
    <s v="Среднее по РФ на 01.04.2023"/>
    <m/>
    <s v="Среднее по ФО на 01.04.2023"/>
    <m/>
    <n v="26"/>
    <s v="F$1322"/>
    <s v="F$1322:F$1376"/>
    <n v="1322"/>
    <n v="1376"/>
  </r>
  <r>
    <m/>
    <m/>
    <x v="37"/>
    <x v="12"/>
    <x v="0"/>
    <n v="41"/>
    <n v="9"/>
    <s v="Среднее по региону на 01.04.2023"/>
    <n v="29.636363636363637"/>
    <s v="Среднее по РФ на 01.04.2023"/>
    <m/>
    <s v="Среднее по ФО на 01.04.2023"/>
    <m/>
    <n v="9"/>
    <s v="F$1322"/>
    <s v="F$1322:F$1376"/>
    <n v="1322"/>
    <n v="1376"/>
  </r>
  <r>
    <m/>
    <m/>
    <x v="38"/>
    <x v="12"/>
    <x v="0"/>
    <n v="21"/>
    <n v="22"/>
    <s v="Среднее по региону на 01.04.2023"/>
    <n v="29.636363636363637"/>
    <s v="Среднее по РФ на 01.04.2023"/>
    <m/>
    <s v="Среднее по ФО на 01.04.2023"/>
    <m/>
    <n v="22"/>
    <s v="F$1322"/>
    <s v="F$1322:F$1376"/>
    <n v="1322"/>
    <n v="1376"/>
  </r>
  <r>
    <m/>
    <m/>
    <x v="39"/>
    <x v="12"/>
    <x v="0"/>
    <n v="32"/>
    <n v="12"/>
    <s v="Среднее по региону на 01.04.2023"/>
    <n v="29.636363636363637"/>
    <s v="Среднее по РФ на 01.04.2023"/>
    <m/>
    <s v="Среднее по ФО на 01.04.2023"/>
    <m/>
    <n v="12"/>
    <s v="F$1322"/>
    <s v="F$1322:F$1376"/>
    <n v="1322"/>
    <n v="1376"/>
  </r>
  <r>
    <m/>
    <m/>
    <x v="40"/>
    <x v="12"/>
    <x v="0"/>
    <n v="18"/>
    <n v="25"/>
    <s v="Среднее по региону на 01.04.2023"/>
    <n v="29.636363636363637"/>
    <s v="Среднее по РФ на 01.04.2023"/>
    <m/>
    <s v="Среднее по ФО на 01.04.2023"/>
    <m/>
    <n v="25"/>
    <s v="F$1322"/>
    <s v="F$1322:F$1376"/>
    <n v="1322"/>
    <n v="1376"/>
  </r>
  <r>
    <m/>
    <m/>
    <x v="41"/>
    <x v="12"/>
    <x v="0"/>
    <n v="18"/>
    <n v="25"/>
    <s v="Среднее по региону на 01.04.2023"/>
    <n v="29.636363636363637"/>
    <s v="Среднее по РФ на 01.04.2023"/>
    <m/>
    <s v="Среднее по ФО на 01.04.2023"/>
    <m/>
    <n v="25"/>
    <s v="F$1322"/>
    <s v="F$1322:F$1376"/>
    <n v="1322"/>
    <n v="1376"/>
  </r>
  <r>
    <m/>
    <m/>
    <x v="42"/>
    <x v="12"/>
    <x v="0"/>
    <n v="17"/>
    <n v="26"/>
    <s v="Среднее по региону на 01.04.2023"/>
    <n v="29.636363636363637"/>
    <s v="Среднее по РФ на 01.04.2023"/>
    <m/>
    <s v="Среднее по ФО на 01.04.2023"/>
    <m/>
    <n v="26"/>
    <s v="F$1322"/>
    <s v="F$1322:F$1376"/>
    <n v="1322"/>
    <n v="1376"/>
  </r>
  <r>
    <m/>
    <m/>
    <x v="43"/>
    <x v="12"/>
    <x v="0"/>
    <n v="14"/>
    <n v="28"/>
    <s v="Среднее по региону на 01.04.2023"/>
    <n v="29.636363636363637"/>
    <s v="Среднее по РФ на 01.04.2023"/>
    <m/>
    <s v="Среднее по ФО на 01.04.2023"/>
    <m/>
    <n v="28"/>
    <s v="F$1322"/>
    <s v="F$1322:F$1376"/>
    <n v="1322"/>
    <n v="1376"/>
  </r>
  <r>
    <m/>
    <m/>
    <x v="44"/>
    <x v="12"/>
    <x v="0"/>
    <n v="17"/>
    <n v="26"/>
    <s v="Среднее по региону на 01.04.2023"/>
    <n v="29.636363636363637"/>
    <s v="Среднее по РФ на 01.04.2023"/>
    <m/>
    <s v="Среднее по ФО на 01.04.2023"/>
    <m/>
    <n v="26"/>
    <s v="F$1322"/>
    <s v="F$1322:F$1376"/>
    <n v="1322"/>
    <n v="1376"/>
  </r>
  <r>
    <m/>
    <m/>
    <x v="45"/>
    <x v="12"/>
    <x v="0"/>
    <n v="60"/>
    <n v="3"/>
    <s v="Среднее по региону на 01.04.2023"/>
    <n v="29.636363636363637"/>
    <s v="Среднее по РФ на 01.04.2023"/>
    <m/>
    <s v="Среднее по ФО на 01.04.2023"/>
    <m/>
    <n v="3"/>
    <s v="F$1322"/>
    <s v="F$1322:F$1376"/>
    <n v="1322"/>
    <n v="1376"/>
  </r>
  <r>
    <m/>
    <m/>
    <x v="46"/>
    <x v="12"/>
    <x v="0"/>
    <n v="30"/>
    <n v="14"/>
    <s v="Среднее по региону на 01.04.2023"/>
    <n v="29.636363636363637"/>
    <s v="Среднее по РФ на 01.04.2023"/>
    <m/>
    <s v="Среднее по ФО на 01.04.2023"/>
    <m/>
    <n v="14"/>
    <s v="F$1322"/>
    <s v="F$1322:F$1376"/>
    <n v="1322"/>
    <n v="1376"/>
  </r>
  <r>
    <m/>
    <m/>
    <x v="47"/>
    <x v="12"/>
    <x v="0"/>
    <n v="8"/>
    <n v="33"/>
    <s v="Среднее по региону на 01.04.2023"/>
    <n v="29.636363636363637"/>
    <s v="Среднее по РФ на 01.04.2023"/>
    <m/>
    <s v="Среднее по ФО на 01.04.2023"/>
    <m/>
    <n v="33"/>
    <s v="F$1322"/>
    <s v="F$1322:F$1376"/>
    <n v="1322"/>
    <n v="1376"/>
  </r>
  <r>
    <m/>
    <m/>
    <x v="48"/>
    <x v="12"/>
    <x v="0"/>
    <n v="25"/>
    <n v="18"/>
    <s v="Среднее по региону на 01.04.2023"/>
    <n v="29.636363636363637"/>
    <s v="Среднее по РФ на 01.04.2023"/>
    <m/>
    <s v="Среднее по ФО на 01.04.2023"/>
    <m/>
    <n v="18"/>
    <s v="F$1322"/>
    <s v="F$1322:F$1376"/>
    <n v="1322"/>
    <n v="1376"/>
  </r>
  <r>
    <m/>
    <m/>
    <x v="49"/>
    <x v="12"/>
    <x v="0"/>
    <n v="24"/>
    <n v="19"/>
    <s v="Среднее по региону на 01.04.2023"/>
    <n v="29.636363636363637"/>
    <s v="Среднее по РФ на 01.04.2023"/>
    <m/>
    <s v="Среднее по ФО на 01.04.2023"/>
    <m/>
    <n v="19"/>
    <s v="F$1322"/>
    <s v="F$1322:F$1376"/>
    <n v="1322"/>
    <n v="1376"/>
  </r>
  <r>
    <m/>
    <m/>
    <x v="50"/>
    <x v="12"/>
    <x v="0"/>
    <n v="17"/>
    <n v="26"/>
    <s v="Среднее по региону на 01.04.2023"/>
    <n v="29.636363636363637"/>
    <s v="Среднее по РФ на 01.04.2023"/>
    <m/>
    <s v="Среднее по ФО на 01.04.2023"/>
    <m/>
    <n v="26"/>
    <s v="F$1322"/>
    <s v="F$1322:F$1376"/>
    <n v="1322"/>
    <n v="1376"/>
  </r>
  <r>
    <m/>
    <m/>
    <x v="51"/>
    <x v="12"/>
    <x v="0"/>
    <n v="14"/>
    <n v="28"/>
    <s v="Среднее по региону на 01.04.2023"/>
    <n v="29.636363636363637"/>
    <s v="Среднее по РФ на 01.04.2023"/>
    <m/>
    <s v="Среднее по ФО на 01.04.2023"/>
    <m/>
    <n v="28"/>
    <s v="F$1322"/>
    <s v="F$1322:F$1376"/>
    <n v="1322"/>
    <n v="1376"/>
  </r>
  <r>
    <m/>
    <m/>
    <x v="52"/>
    <x v="12"/>
    <x v="0"/>
    <n v="24"/>
    <n v="19"/>
    <s v="Среднее по региону на 01.04.2023"/>
    <n v="29.636363636363637"/>
    <s v="Среднее по РФ на 01.04.2023"/>
    <m/>
    <s v="Среднее по ФО на 01.04.2023"/>
    <m/>
    <n v="19"/>
    <s v="F$1322"/>
    <s v="F$1322:F$1376"/>
    <n v="1322"/>
    <n v="1376"/>
  </r>
  <r>
    <m/>
    <m/>
    <x v="53"/>
    <x v="12"/>
    <x v="0"/>
    <n v="28"/>
    <n v="15"/>
    <s v="Среднее по региону на 01.04.2023"/>
    <n v="29.636363636363637"/>
    <s v="Среднее по РФ на 01.04.2023"/>
    <m/>
    <s v="Среднее по ФО на 01.04.2023"/>
    <m/>
    <n v="15"/>
    <s v="F$1322"/>
    <s v="F$1322:F$1376"/>
    <n v="1322"/>
    <n v="1376"/>
  </r>
  <r>
    <m/>
    <m/>
    <x v="54"/>
    <x v="12"/>
    <x v="0"/>
    <n v="22"/>
    <n v="21"/>
    <s v="Среднее по региону на 01.04.2023"/>
    <n v="29.636363636363637"/>
    <s v="Среднее по РФ на 01.04.2023"/>
    <m/>
    <s v="Среднее по ФО на 01.04.2023"/>
    <m/>
    <n v="21"/>
    <s v="F$1322"/>
    <s v="F$1322:F$1376"/>
    <n v="1322"/>
    <n v="1376"/>
  </r>
  <r>
    <m/>
    <m/>
    <x v="0"/>
    <x v="12"/>
    <x v="1"/>
    <n v="33"/>
    <n v="11"/>
    <s v="Среднее по региону на 01.04.2024"/>
    <n v="25.890909090909091"/>
    <s v="Среднее по РФ на 01.04.2024"/>
    <m/>
    <s v="Среднее по ФО на 01.04.2024"/>
    <m/>
    <n v="11"/>
    <s v="F$1377"/>
    <s v="F$1377:F$1431"/>
    <n v="1377"/>
    <n v="1431"/>
  </r>
  <r>
    <m/>
    <m/>
    <x v="1"/>
    <x v="12"/>
    <x v="1"/>
    <n v="50"/>
    <n v="4"/>
    <s v="Среднее по региону на 01.04.2024"/>
    <n v="25.890909090909091"/>
    <s v="Среднее по РФ на 01.04.2024"/>
    <m/>
    <s v="Среднее по ФО на 01.04.2024"/>
    <m/>
    <n v="4"/>
    <s v="F$1377"/>
    <s v="F$1377:F$1431"/>
    <n v="1377"/>
    <n v="1431"/>
  </r>
  <r>
    <m/>
    <m/>
    <x v="2"/>
    <x v="12"/>
    <x v="1"/>
    <n v="13"/>
    <n v="24"/>
    <s v="Среднее по региону на 01.04.2024"/>
    <n v="25.890909090909091"/>
    <s v="Среднее по РФ на 01.04.2024"/>
    <m/>
    <s v="Среднее по ФО на 01.04.2024"/>
    <m/>
    <n v="24"/>
    <s v="F$1377"/>
    <s v="F$1377:F$1431"/>
    <n v="1377"/>
    <n v="1431"/>
  </r>
  <r>
    <m/>
    <m/>
    <x v="3"/>
    <x v="12"/>
    <x v="1"/>
    <n v="47"/>
    <n v="5"/>
    <s v="Среднее по региону на 01.04.2024"/>
    <n v="25.890909090909091"/>
    <s v="Среднее по РФ на 01.04.2024"/>
    <m/>
    <s v="Среднее по ФО на 01.04.2024"/>
    <m/>
    <n v="5"/>
    <s v="F$1377"/>
    <s v="F$1377:F$1431"/>
    <n v="1377"/>
    <n v="1431"/>
  </r>
  <r>
    <m/>
    <m/>
    <x v="4"/>
    <x v="12"/>
    <x v="1"/>
    <n v="12"/>
    <n v="25"/>
    <s v="Среднее по региону на 01.04.2024"/>
    <n v="25.890909090909091"/>
    <s v="Среднее по РФ на 01.04.2024"/>
    <m/>
    <s v="Среднее по ФО на 01.04.2024"/>
    <m/>
    <n v="25"/>
    <s v="F$1377"/>
    <s v="F$1377:F$1431"/>
    <n v="1377"/>
    <n v="1431"/>
  </r>
  <r>
    <m/>
    <m/>
    <x v="5"/>
    <x v="12"/>
    <x v="1"/>
    <n v="22"/>
    <n v="17"/>
    <s v="Среднее по региону на 01.04.2024"/>
    <n v="25.890909090909091"/>
    <s v="Среднее по РФ на 01.04.2024"/>
    <m/>
    <s v="Среднее по ФО на 01.04.2024"/>
    <m/>
    <n v="17"/>
    <s v="F$1377"/>
    <s v="F$1377:F$1431"/>
    <n v="1377"/>
    <n v="1431"/>
  </r>
  <r>
    <m/>
    <m/>
    <x v="6"/>
    <x v="12"/>
    <x v="1"/>
    <n v="11"/>
    <n v="26"/>
    <s v="Среднее по региону на 01.04.2024"/>
    <n v="25.890909090909091"/>
    <s v="Среднее по РФ на 01.04.2024"/>
    <m/>
    <s v="Среднее по ФО на 01.04.2024"/>
    <m/>
    <n v="26"/>
    <s v="F$1377"/>
    <s v="F$1377:F$1431"/>
    <n v="1377"/>
    <n v="1431"/>
  </r>
  <r>
    <m/>
    <m/>
    <x v="7"/>
    <x v="12"/>
    <x v="1"/>
    <n v="16"/>
    <n v="21"/>
    <s v="Среднее по региону на 01.04.2024"/>
    <n v="25.890909090909091"/>
    <s v="Среднее по РФ на 01.04.2024"/>
    <m/>
    <s v="Среднее по ФО на 01.04.2024"/>
    <m/>
    <n v="21"/>
    <s v="F$1377"/>
    <s v="F$1377:F$1431"/>
    <n v="1377"/>
    <n v="1431"/>
  </r>
  <r>
    <m/>
    <m/>
    <x v="8"/>
    <x v="12"/>
    <x v="1"/>
    <n v="14"/>
    <n v="23"/>
    <s v="Среднее по региону на 01.04.2024"/>
    <n v="25.890909090909091"/>
    <s v="Среднее по РФ на 01.04.2024"/>
    <m/>
    <s v="Среднее по ФО на 01.04.2024"/>
    <m/>
    <n v="23"/>
    <s v="F$1377"/>
    <s v="F$1377:F$1431"/>
    <n v="1377"/>
    <n v="1431"/>
  </r>
  <r>
    <m/>
    <m/>
    <x v="9"/>
    <x v="12"/>
    <x v="1"/>
    <n v="24"/>
    <n v="15"/>
    <s v="Среднее по региону на 01.04.2024"/>
    <n v="25.890909090909091"/>
    <s v="Среднее по РФ на 01.04.2024"/>
    <m/>
    <s v="Среднее по ФО на 01.04.2024"/>
    <m/>
    <n v="15"/>
    <s v="F$1377"/>
    <s v="F$1377:F$1431"/>
    <n v="1377"/>
    <n v="1431"/>
  </r>
  <r>
    <m/>
    <m/>
    <x v="10"/>
    <x v="12"/>
    <x v="1"/>
    <n v="43"/>
    <n v="6"/>
    <s v="Среднее по региону на 01.04.2024"/>
    <n v="25.890909090909091"/>
    <s v="Среднее по РФ на 01.04.2024"/>
    <m/>
    <s v="Среднее по ФО на 01.04.2024"/>
    <m/>
    <n v="6"/>
    <s v="F$1377"/>
    <s v="F$1377:F$1431"/>
    <n v="1377"/>
    <n v="1431"/>
  </r>
  <r>
    <m/>
    <m/>
    <x v="11"/>
    <x v="12"/>
    <x v="1"/>
    <n v="22"/>
    <n v="17"/>
    <s v="Среднее по региону на 01.04.2024"/>
    <n v="25.890909090909091"/>
    <s v="Среднее по РФ на 01.04.2024"/>
    <m/>
    <s v="Среднее по ФО на 01.04.2024"/>
    <m/>
    <n v="17"/>
    <s v="F$1377"/>
    <s v="F$1377:F$1431"/>
    <n v="1377"/>
    <n v="1431"/>
  </r>
  <r>
    <m/>
    <m/>
    <x v="12"/>
    <x v="12"/>
    <x v="1"/>
    <n v="14"/>
    <n v="23"/>
    <s v="Среднее по региону на 01.04.2024"/>
    <n v="25.890909090909091"/>
    <s v="Среднее по РФ на 01.04.2024"/>
    <m/>
    <s v="Среднее по ФО на 01.04.2024"/>
    <m/>
    <n v="23"/>
    <s v="F$1377"/>
    <s v="F$1377:F$1431"/>
    <n v="1377"/>
    <n v="1431"/>
  </r>
  <r>
    <m/>
    <m/>
    <x v="13"/>
    <x v="12"/>
    <x v="1"/>
    <n v="7"/>
    <n v="30"/>
    <s v="Среднее по региону на 01.04.2024"/>
    <n v="25.890909090909091"/>
    <s v="Среднее по РФ на 01.04.2024"/>
    <m/>
    <s v="Среднее по ФО на 01.04.2024"/>
    <m/>
    <n v="30"/>
    <s v="F$1377"/>
    <s v="F$1377:F$1431"/>
    <n v="1377"/>
    <n v="1431"/>
  </r>
  <r>
    <m/>
    <m/>
    <x v="14"/>
    <x v="12"/>
    <x v="1"/>
    <n v="15"/>
    <n v="22"/>
    <s v="Среднее по региону на 01.04.2024"/>
    <n v="25.890909090909091"/>
    <s v="Среднее по РФ на 01.04.2024"/>
    <m/>
    <s v="Среднее по ФО на 01.04.2024"/>
    <m/>
    <n v="22"/>
    <s v="F$1377"/>
    <s v="F$1377:F$1431"/>
    <n v="1377"/>
    <n v="1431"/>
  </r>
  <r>
    <m/>
    <m/>
    <x v="15"/>
    <x v="12"/>
    <x v="1"/>
    <n v="35"/>
    <n v="9"/>
    <s v="Среднее по региону на 01.04.2024"/>
    <n v="25.890909090909091"/>
    <s v="Среднее по РФ на 01.04.2024"/>
    <m/>
    <s v="Среднее по ФО на 01.04.2024"/>
    <m/>
    <n v="9"/>
    <s v="F$1377"/>
    <s v="F$1377:F$1431"/>
    <n v="1377"/>
    <n v="1431"/>
  </r>
  <r>
    <m/>
    <m/>
    <x v="16"/>
    <x v="12"/>
    <x v="1"/>
    <n v="31"/>
    <n v="12"/>
    <s v="Среднее по региону на 01.04.2024"/>
    <n v="25.890909090909091"/>
    <s v="Среднее по РФ на 01.04.2024"/>
    <m/>
    <s v="Среднее по ФО на 01.04.2024"/>
    <m/>
    <n v="12"/>
    <s v="F$1377"/>
    <s v="F$1377:F$1431"/>
    <n v="1377"/>
    <n v="1431"/>
  </r>
  <r>
    <m/>
    <m/>
    <x v="17"/>
    <x v="12"/>
    <x v="1"/>
    <n v="206"/>
    <n v="1"/>
    <s v="Среднее по региону на 01.04.2024"/>
    <n v="25.890909090909091"/>
    <s v="Среднее по РФ на 01.04.2024"/>
    <m/>
    <s v="Среднее по ФО на 01.04.2024"/>
    <m/>
    <n v="1"/>
    <s v="F$1377"/>
    <s v="F$1377:F$1431"/>
    <n v="1377"/>
    <n v="1431"/>
  </r>
  <r>
    <m/>
    <m/>
    <x v="18"/>
    <x v="12"/>
    <x v="1"/>
    <n v="62"/>
    <n v="2"/>
    <s v="Среднее по региону на 01.04.2024"/>
    <n v="25.890909090909091"/>
    <s v="Среднее по РФ на 01.04.2024"/>
    <m/>
    <s v="Среднее по ФО на 01.04.2024"/>
    <m/>
    <n v="2"/>
    <s v="F$1377"/>
    <s v="F$1377:F$1431"/>
    <n v="1377"/>
    <n v="1431"/>
  </r>
  <r>
    <m/>
    <m/>
    <x v="19"/>
    <x v="12"/>
    <x v="1"/>
    <n v="37"/>
    <n v="7"/>
    <s v="Среднее по региону на 01.04.2024"/>
    <n v="25.890909090909091"/>
    <s v="Среднее по РФ на 01.04.2024"/>
    <m/>
    <s v="Среднее по ФО на 01.04.2024"/>
    <m/>
    <n v="7"/>
    <s v="F$1377"/>
    <s v="F$1377:F$1431"/>
    <n v="1377"/>
    <n v="1431"/>
  </r>
  <r>
    <m/>
    <m/>
    <x v="20"/>
    <x v="12"/>
    <x v="1"/>
    <n v="11"/>
    <n v="26"/>
    <s v="Среднее по региону на 01.04.2024"/>
    <n v="25.890909090909091"/>
    <s v="Среднее по РФ на 01.04.2024"/>
    <m/>
    <s v="Среднее по ФО на 01.04.2024"/>
    <m/>
    <n v="26"/>
    <s v="F$1377"/>
    <s v="F$1377:F$1431"/>
    <n v="1377"/>
    <n v="1431"/>
  </r>
  <r>
    <m/>
    <m/>
    <x v="21"/>
    <x v="12"/>
    <x v="1"/>
    <n v="19"/>
    <n v="19"/>
    <s v="Среднее по региону на 01.04.2024"/>
    <n v="25.890909090909091"/>
    <s v="Среднее по РФ на 01.04.2024"/>
    <m/>
    <s v="Среднее по ФО на 01.04.2024"/>
    <m/>
    <n v="19"/>
    <s v="F$1377"/>
    <s v="F$1377:F$1431"/>
    <n v="1377"/>
    <n v="1431"/>
  </r>
  <r>
    <m/>
    <m/>
    <x v="22"/>
    <x v="12"/>
    <x v="1"/>
    <n v="8"/>
    <n v="29"/>
    <s v="Среднее по региону на 01.04.2024"/>
    <n v="25.890909090909091"/>
    <s v="Среднее по РФ на 01.04.2024"/>
    <m/>
    <s v="Среднее по ФО на 01.04.2024"/>
    <m/>
    <n v="29"/>
    <s v="F$1377"/>
    <s v="F$1377:F$1431"/>
    <n v="1377"/>
    <n v="1431"/>
  </r>
  <r>
    <m/>
    <m/>
    <x v="23"/>
    <x v="12"/>
    <x v="1"/>
    <n v="22"/>
    <n v="17"/>
    <s v="Среднее по региону на 01.04.2024"/>
    <n v="25.890909090909091"/>
    <s v="Среднее по РФ на 01.04.2024"/>
    <m/>
    <s v="Среднее по ФО на 01.04.2024"/>
    <m/>
    <n v="17"/>
    <s v="F$1377"/>
    <s v="F$1377:F$1431"/>
    <n v="1377"/>
    <n v="1431"/>
  </r>
  <r>
    <m/>
    <m/>
    <x v="24"/>
    <x v="12"/>
    <x v="1"/>
    <n v="15"/>
    <n v="22"/>
    <s v="Среднее по региону на 01.04.2024"/>
    <n v="25.890909090909091"/>
    <s v="Среднее по РФ на 01.04.2024"/>
    <m/>
    <s v="Среднее по ФО на 01.04.2024"/>
    <m/>
    <n v="22"/>
    <s v="F$1377"/>
    <s v="F$1377:F$1431"/>
    <n v="1377"/>
    <n v="1431"/>
  </r>
  <r>
    <m/>
    <m/>
    <x v="25"/>
    <x v="12"/>
    <x v="1"/>
    <n v="16"/>
    <n v="21"/>
    <s v="Среднее по региону на 01.04.2024"/>
    <n v="25.890909090909091"/>
    <s v="Среднее по РФ на 01.04.2024"/>
    <m/>
    <s v="Среднее по ФО на 01.04.2024"/>
    <m/>
    <n v="21"/>
    <s v="F$1377"/>
    <s v="F$1377:F$1431"/>
    <n v="1377"/>
    <n v="1431"/>
  </r>
  <r>
    <m/>
    <m/>
    <x v="26"/>
    <x v="12"/>
    <x v="1"/>
    <n v="23"/>
    <n v="16"/>
    <s v="Среднее по региону на 01.04.2024"/>
    <n v="25.890909090909091"/>
    <s v="Среднее по РФ на 01.04.2024"/>
    <m/>
    <s v="Среднее по ФО на 01.04.2024"/>
    <m/>
    <n v="16"/>
    <s v="F$1377"/>
    <s v="F$1377:F$1431"/>
    <n v="1377"/>
    <n v="1431"/>
  </r>
  <r>
    <m/>
    <m/>
    <x v="27"/>
    <x v="12"/>
    <x v="1"/>
    <n v="22"/>
    <n v="17"/>
    <s v="Среднее по региону на 01.04.2024"/>
    <n v="25.890909090909091"/>
    <s v="Среднее по РФ на 01.04.2024"/>
    <m/>
    <s v="Среднее по ФО на 01.04.2024"/>
    <m/>
    <n v="17"/>
    <s v="F$1377"/>
    <s v="F$1377:F$1431"/>
    <n v="1377"/>
    <n v="1431"/>
  </r>
  <r>
    <m/>
    <m/>
    <x v="28"/>
    <x v="12"/>
    <x v="1"/>
    <n v="23"/>
    <n v="16"/>
    <s v="Среднее по региону на 01.04.2024"/>
    <n v="25.890909090909091"/>
    <s v="Среднее по РФ на 01.04.2024"/>
    <m/>
    <s v="Среднее по ФО на 01.04.2024"/>
    <m/>
    <n v="16"/>
    <s v="F$1377"/>
    <s v="F$1377:F$1431"/>
    <n v="1377"/>
    <n v="1431"/>
  </r>
  <r>
    <m/>
    <m/>
    <x v="29"/>
    <x v="12"/>
    <x v="1"/>
    <n v="36"/>
    <n v="8"/>
    <s v="Среднее по региону на 01.04.2024"/>
    <n v="25.890909090909091"/>
    <s v="Среднее по РФ на 01.04.2024"/>
    <m/>
    <s v="Среднее по ФО на 01.04.2024"/>
    <m/>
    <n v="8"/>
    <s v="F$1377"/>
    <s v="F$1377:F$1431"/>
    <n v="1377"/>
    <n v="1431"/>
  </r>
  <r>
    <m/>
    <m/>
    <x v="30"/>
    <x v="12"/>
    <x v="1"/>
    <n v="9"/>
    <n v="28"/>
    <s v="Среднее по региону на 01.04.2024"/>
    <n v="25.890909090909091"/>
    <s v="Среднее по РФ на 01.04.2024"/>
    <m/>
    <s v="Среднее по ФО на 01.04.2024"/>
    <m/>
    <n v="28"/>
    <s v="F$1377"/>
    <s v="F$1377:F$1431"/>
    <n v="1377"/>
    <n v="1431"/>
  </r>
  <r>
    <m/>
    <m/>
    <x v="31"/>
    <x v="12"/>
    <x v="1"/>
    <n v="8"/>
    <n v="29"/>
    <s v="Среднее по региону на 01.04.2024"/>
    <n v="25.890909090909091"/>
    <s v="Среднее по РФ на 01.04.2024"/>
    <m/>
    <s v="Среднее по ФО на 01.04.2024"/>
    <m/>
    <n v="29"/>
    <s v="F$1377"/>
    <s v="F$1377:F$1431"/>
    <n v="1377"/>
    <n v="1431"/>
  </r>
  <r>
    <m/>
    <m/>
    <x v="32"/>
    <x v="12"/>
    <x v="1"/>
    <n v="28"/>
    <n v="14"/>
    <s v="Среднее по региону на 01.04.2024"/>
    <n v="25.890909090909091"/>
    <s v="Среднее по РФ на 01.04.2024"/>
    <m/>
    <s v="Среднее по ФО на 01.04.2024"/>
    <m/>
    <n v="14"/>
    <s v="F$1377"/>
    <s v="F$1377:F$1431"/>
    <n v="1377"/>
    <n v="1431"/>
  </r>
  <r>
    <m/>
    <m/>
    <x v="33"/>
    <x v="12"/>
    <x v="1"/>
    <n v="35"/>
    <n v="9"/>
    <s v="Среднее по региону на 01.04.2024"/>
    <n v="25.890909090909091"/>
    <s v="Среднее по РФ на 01.04.2024"/>
    <m/>
    <s v="Среднее по ФО на 01.04.2024"/>
    <m/>
    <n v="9"/>
    <s v="F$1377"/>
    <s v="F$1377:F$1431"/>
    <n v="1377"/>
    <n v="1431"/>
  </r>
  <r>
    <m/>
    <m/>
    <x v="34"/>
    <x v="12"/>
    <x v="1"/>
    <n v="17"/>
    <n v="20"/>
    <s v="Среднее по региону на 01.04.2024"/>
    <n v="25.890909090909091"/>
    <s v="Среднее по РФ на 01.04.2024"/>
    <m/>
    <s v="Среднее по ФО на 01.04.2024"/>
    <m/>
    <n v="20"/>
    <s v="F$1377"/>
    <s v="F$1377:F$1431"/>
    <n v="1377"/>
    <n v="1431"/>
  </r>
  <r>
    <m/>
    <m/>
    <x v="35"/>
    <x v="12"/>
    <x v="1"/>
    <n v="23"/>
    <n v="16"/>
    <s v="Среднее по региону на 01.04.2024"/>
    <n v="25.890909090909091"/>
    <s v="Среднее по РФ на 01.04.2024"/>
    <m/>
    <s v="Среднее по ФО на 01.04.2024"/>
    <m/>
    <n v="16"/>
    <s v="F$1377"/>
    <s v="F$1377:F$1431"/>
    <n v="1377"/>
    <n v="1431"/>
  </r>
  <r>
    <m/>
    <m/>
    <x v="36"/>
    <x v="12"/>
    <x v="1"/>
    <n v="16"/>
    <n v="21"/>
    <s v="Среднее по региону на 01.04.2024"/>
    <n v="25.890909090909091"/>
    <s v="Среднее по РФ на 01.04.2024"/>
    <m/>
    <s v="Среднее по ФО на 01.04.2024"/>
    <m/>
    <n v="21"/>
    <s v="F$1377"/>
    <s v="F$1377:F$1431"/>
    <n v="1377"/>
    <n v="1431"/>
  </r>
  <r>
    <m/>
    <m/>
    <x v="37"/>
    <x v="12"/>
    <x v="1"/>
    <n v="34"/>
    <n v="10"/>
    <s v="Среднее по региону на 01.04.2024"/>
    <n v="25.890909090909091"/>
    <s v="Среднее по РФ на 01.04.2024"/>
    <m/>
    <s v="Среднее по ФО на 01.04.2024"/>
    <m/>
    <n v="10"/>
    <s v="F$1377"/>
    <s v="F$1377:F$1431"/>
    <n v="1377"/>
    <n v="1431"/>
  </r>
  <r>
    <m/>
    <m/>
    <x v="38"/>
    <x v="12"/>
    <x v="1"/>
    <n v="19"/>
    <n v="19"/>
    <s v="Среднее по региону на 01.04.2024"/>
    <n v="25.890909090909091"/>
    <s v="Среднее по РФ на 01.04.2024"/>
    <m/>
    <s v="Среднее по ФО на 01.04.2024"/>
    <m/>
    <n v="19"/>
    <s v="F$1377"/>
    <s v="F$1377:F$1431"/>
    <n v="1377"/>
    <n v="1431"/>
  </r>
  <r>
    <m/>
    <m/>
    <x v="39"/>
    <x v="12"/>
    <x v="1"/>
    <n v="30"/>
    <n v="13"/>
    <s v="Среднее по региону на 01.04.2024"/>
    <n v="25.890909090909091"/>
    <s v="Среднее по РФ на 01.04.2024"/>
    <m/>
    <s v="Среднее по ФО на 01.04.2024"/>
    <m/>
    <n v="13"/>
    <s v="F$1377"/>
    <s v="F$1377:F$1431"/>
    <n v="1377"/>
    <n v="1431"/>
  </r>
  <r>
    <m/>
    <m/>
    <x v="40"/>
    <x v="12"/>
    <x v="1"/>
    <n v="16"/>
    <n v="21"/>
    <s v="Среднее по региону на 01.04.2024"/>
    <n v="25.890909090909091"/>
    <s v="Среднее по РФ на 01.04.2024"/>
    <m/>
    <s v="Среднее по ФО на 01.04.2024"/>
    <m/>
    <n v="21"/>
    <s v="F$1377"/>
    <s v="F$1377:F$1431"/>
    <n v="1377"/>
    <n v="1431"/>
  </r>
  <r>
    <m/>
    <m/>
    <x v="41"/>
    <x v="12"/>
    <x v="1"/>
    <n v="14"/>
    <n v="23"/>
    <s v="Среднее по региону на 01.04.2024"/>
    <n v="25.890909090909091"/>
    <s v="Среднее по РФ на 01.04.2024"/>
    <m/>
    <s v="Среднее по ФО на 01.04.2024"/>
    <m/>
    <n v="23"/>
    <s v="F$1377"/>
    <s v="F$1377:F$1431"/>
    <n v="1377"/>
    <n v="1431"/>
  </r>
  <r>
    <m/>
    <m/>
    <x v="42"/>
    <x v="12"/>
    <x v="1"/>
    <n v="14"/>
    <n v="23"/>
    <s v="Среднее по региону на 01.04.2024"/>
    <n v="25.890909090909091"/>
    <s v="Среднее по РФ на 01.04.2024"/>
    <m/>
    <s v="Среднее по ФО на 01.04.2024"/>
    <m/>
    <n v="23"/>
    <s v="F$1377"/>
    <s v="F$1377:F$1431"/>
    <n v="1377"/>
    <n v="1431"/>
  </r>
  <r>
    <m/>
    <m/>
    <x v="43"/>
    <x v="12"/>
    <x v="1"/>
    <n v="10"/>
    <n v="27"/>
    <s v="Среднее по региону на 01.04.2024"/>
    <n v="25.890909090909091"/>
    <s v="Среднее по РФ на 01.04.2024"/>
    <m/>
    <s v="Среднее по ФО на 01.04.2024"/>
    <m/>
    <n v="27"/>
    <s v="F$1377"/>
    <s v="F$1377:F$1431"/>
    <n v="1377"/>
    <n v="1431"/>
  </r>
  <r>
    <m/>
    <m/>
    <x v="44"/>
    <x v="12"/>
    <x v="1"/>
    <n v="12"/>
    <n v="25"/>
    <s v="Среднее по региону на 01.04.2024"/>
    <n v="25.890909090909091"/>
    <s v="Среднее по РФ на 01.04.2024"/>
    <m/>
    <s v="Среднее по ФО на 01.04.2024"/>
    <m/>
    <n v="25"/>
    <s v="F$1377"/>
    <s v="F$1377:F$1431"/>
    <n v="1377"/>
    <n v="1431"/>
  </r>
  <r>
    <m/>
    <m/>
    <x v="45"/>
    <x v="12"/>
    <x v="1"/>
    <n v="53"/>
    <n v="3"/>
    <s v="Среднее по региону на 01.04.2024"/>
    <n v="25.890909090909091"/>
    <s v="Среднее по РФ на 01.04.2024"/>
    <m/>
    <s v="Среднее по ФО на 01.04.2024"/>
    <m/>
    <n v="3"/>
    <s v="F$1377"/>
    <s v="F$1377:F$1431"/>
    <n v="1377"/>
    <n v="1431"/>
  </r>
  <r>
    <m/>
    <m/>
    <x v="46"/>
    <x v="12"/>
    <x v="1"/>
    <n v="28"/>
    <n v="14"/>
    <s v="Среднее по региону на 01.04.2024"/>
    <n v="25.890909090909091"/>
    <s v="Среднее по РФ на 01.04.2024"/>
    <m/>
    <s v="Среднее по ФО на 01.04.2024"/>
    <m/>
    <n v="14"/>
    <s v="F$1377"/>
    <s v="F$1377:F$1431"/>
    <n v="1377"/>
    <n v="1431"/>
  </r>
  <r>
    <m/>
    <m/>
    <x v="47"/>
    <x v="12"/>
    <x v="1"/>
    <n v="7"/>
    <n v="30"/>
    <s v="Среднее по региону на 01.04.2024"/>
    <n v="25.890909090909091"/>
    <s v="Среднее по РФ на 01.04.2024"/>
    <m/>
    <s v="Среднее по ФО на 01.04.2024"/>
    <m/>
    <n v="30"/>
    <s v="F$1377"/>
    <s v="F$1377:F$1431"/>
    <n v="1377"/>
    <n v="1431"/>
  </r>
  <r>
    <m/>
    <m/>
    <x v="48"/>
    <x v="12"/>
    <x v="1"/>
    <n v="22"/>
    <n v="17"/>
    <s v="Среднее по региону на 01.04.2024"/>
    <n v="25.890909090909091"/>
    <s v="Среднее по РФ на 01.04.2024"/>
    <m/>
    <s v="Среднее по ФО на 01.04.2024"/>
    <m/>
    <n v="17"/>
    <s v="F$1377"/>
    <s v="F$1377:F$1431"/>
    <n v="1377"/>
    <n v="1431"/>
  </r>
  <r>
    <m/>
    <m/>
    <x v="49"/>
    <x v="12"/>
    <x v="1"/>
    <n v="20"/>
    <n v="18"/>
    <s v="Среднее по региону на 01.04.2024"/>
    <n v="25.890909090909091"/>
    <s v="Среднее по РФ на 01.04.2024"/>
    <m/>
    <s v="Среднее по ФО на 01.04.2024"/>
    <m/>
    <n v="18"/>
    <s v="F$1377"/>
    <s v="F$1377:F$1431"/>
    <n v="1377"/>
    <n v="1431"/>
  </r>
  <r>
    <m/>
    <m/>
    <x v="50"/>
    <x v="12"/>
    <x v="1"/>
    <n v="16"/>
    <n v="21"/>
    <s v="Среднее по региону на 01.04.2024"/>
    <n v="25.890909090909091"/>
    <s v="Среднее по РФ на 01.04.2024"/>
    <m/>
    <s v="Среднее по ФО на 01.04.2024"/>
    <m/>
    <n v="21"/>
    <s v="F$1377"/>
    <s v="F$1377:F$1431"/>
    <n v="1377"/>
    <n v="1431"/>
  </r>
  <r>
    <m/>
    <m/>
    <x v="51"/>
    <x v="12"/>
    <x v="1"/>
    <n v="13"/>
    <n v="24"/>
    <s v="Среднее по региону на 01.04.2024"/>
    <n v="25.890909090909091"/>
    <s v="Среднее по РФ на 01.04.2024"/>
    <m/>
    <s v="Среднее по ФО на 01.04.2024"/>
    <m/>
    <n v="24"/>
    <s v="F$1377"/>
    <s v="F$1377:F$1431"/>
    <n v="1377"/>
    <n v="1431"/>
  </r>
  <r>
    <m/>
    <m/>
    <x v="52"/>
    <x v="12"/>
    <x v="1"/>
    <n v="19"/>
    <n v="19"/>
    <s v="Среднее по региону на 01.04.2024"/>
    <n v="25.890909090909091"/>
    <s v="Среднее по РФ на 01.04.2024"/>
    <m/>
    <s v="Среднее по ФО на 01.04.2024"/>
    <m/>
    <n v="19"/>
    <s v="F$1377"/>
    <s v="F$1377:F$1431"/>
    <n v="1377"/>
    <n v="1431"/>
  </r>
  <r>
    <m/>
    <m/>
    <x v="53"/>
    <x v="12"/>
    <x v="1"/>
    <n v="22"/>
    <n v="17"/>
    <s v="Среднее по региону на 01.04.2024"/>
    <n v="25.890909090909091"/>
    <s v="Среднее по РФ на 01.04.2024"/>
    <m/>
    <s v="Среднее по ФО на 01.04.2024"/>
    <m/>
    <n v="17"/>
    <s v="F$1377"/>
    <s v="F$1377:F$1431"/>
    <n v="1377"/>
    <n v="1431"/>
  </r>
  <r>
    <m/>
    <m/>
    <x v="54"/>
    <x v="12"/>
    <x v="1"/>
    <n v="22"/>
    <n v="17"/>
    <s v="Среднее по региону на 01.04.2024"/>
    <n v="25.890909090909091"/>
    <s v="Среднее по РФ на 01.04.2024"/>
    <m/>
    <s v="Среднее по ФО на 01.04.2024"/>
    <m/>
    <n v="17"/>
    <s v="F$1377"/>
    <s v="F$1377:F$1431"/>
    <n v="1377"/>
    <n v="1431"/>
  </r>
  <r>
    <m/>
    <m/>
    <x v="0"/>
    <x v="13"/>
    <x v="0"/>
    <n v="23"/>
    <n v="12"/>
    <s v="Среднее по региону на 01.04.2023"/>
    <n v="24.233900465324218"/>
    <s v="Среднее по РФ на 01.04.2023"/>
    <m/>
    <s v="Среднее по ФО на 01.04.2023"/>
    <m/>
    <n v="12"/>
    <s v="F$1432"/>
    <s v="F$1432:F$1486"/>
    <n v="1432"/>
    <n v="1486"/>
  </r>
  <r>
    <m/>
    <m/>
    <x v="1"/>
    <x v="13"/>
    <x v="0"/>
    <n v="35"/>
    <n v="3"/>
    <s v="Среднее по региону на 01.04.2023"/>
    <n v="24.233900465324218"/>
    <s v="Среднее по РФ на 01.04.2023"/>
    <m/>
    <s v="Среднее по ФО на 01.04.2023"/>
    <m/>
    <n v="3"/>
    <s v="F$1432"/>
    <s v="F$1432:F$1486"/>
    <n v="1432"/>
    <n v="1486"/>
  </r>
  <r>
    <m/>
    <m/>
    <x v="2"/>
    <x v="13"/>
    <x v="0"/>
    <n v="21"/>
    <n v="14"/>
    <s v="Среднее по региону на 01.04.2023"/>
    <n v="24.233900465324218"/>
    <s v="Среднее по РФ на 01.04.2023"/>
    <m/>
    <s v="Среднее по ФО на 01.04.2023"/>
    <m/>
    <n v="14"/>
    <s v="F$1432"/>
    <s v="F$1432:F$1486"/>
    <n v="1432"/>
    <n v="1486"/>
  </r>
  <r>
    <m/>
    <m/>
    <x v="3"/>
    <x v="13"/>
    <x v="0"/>
    <n v="23"/>
    <n v="12"/>
    <s v="Среднее по региону на 01.04.2023"/>
    <n v="24.233900465324218"/>
    <s v="Среднее по РФ на 01.04.2023"/>
    <m/>
    <s v="Среднее по ФО на 01.04.2023"/>
    <m/>
    <n v="12"/>
    <s v="F$1432"/>
    <s v="F$1432:F$1486"/>
    <n v="1432"/>
    <n v="1486"/>
  </r>
  <r>
    <m/>
    <m/>
    <x v="4"/>
    <x v="13"/>
    <x v="0"/>
    <n v="15"/>
    <n v="19"/>
    <s v="Среднее по региону на 01.04.2023"/>
    <n v="24.233900465324218"/>
    <s v="Среднее по РФ на 01.04.2023"/>
    <m/>
    <s v="Среднее по ФО на 01.04.2023"/>
    <m/>
    <n v="19"/>
    <s v="F$1432"/>
    <s v="F$1432:F$1486"/>
    <n v="1432"/>
    <n v="1486"/>
  </r>
  <r>
    <m/>
    <m/>
    <x v="5"/>
    <x v="13"/>
    <x v="0"/>
    <n v="17"/>
    <n v="18"/>
    <s v="Среднее по региону на 01.04.2023"/>
    <n v="24.233900465324218"/>
    <s v="Среднее по РФ на 01.04.2023"/>
    <m/>
    <s v="Среднее по ФО на 01.04.2023"/>
    <m/>
    <n v="18"/>
    <s v="F$1432"/>
    <s v="F$1432:F$1486"/>
    <n v="1432"/>
    <n v="1486"/>
  </r>
  <r>
    <m/>
    <m/>
    <x v="6"/>
    <x v="13"/>
    <x v="0"/>
    <n v="15"/>
    <n v="19"/>
    <s v="Среднее по региону на 01.04.2023"/>
    <n v="24.233900465324218"/>
    <s v="Среднее по РФ на 01.04.2023"/>
    <m/>
    <s v="Среднее по ФО на 01.04.2023"/>
    <m/>
    <n v="19"/>
    <s v="F$1432"/>
    <s v="F$1432:F$1486"/>
    <n v="1432"/>
    <n v="1486"/>
  </r>
  <r>
    <m/>
    <m/>
    <x v="7"/>
    <x v="13"/>
    <x v="0"/>
    <n v="18"/>
    <n v="17"/>
    <s v="Среднее по региону на 01.04.2023"/>
    <n v="24.233900465324218"/>
    <s v="Среднее по РФ на 01.04.2023"/>
    <m/>
    <s v="Среднее по ФО на 01.04.2023"/>
    <m/>
    <n v="17"/>
    <s v="F$1432"/>
    <s v="F$1432:F$1486"/>
    <n v="1432"/>
    <n v="1486"/>
  </r>
  <r>
    <m/>
    <m/>
    <x v="8"/>
    <x v="13"/>
    <x v="0"/>
    <n v="29"/>
    <n v="7"/>
    <s v="Среднее по региону на 01.04.2023"/>
    <n v="24.233900465324218"/>
    <s v="Среднее по РФ на 01.04.2023"/>
    <m/>
    <s v="Среднее по ФО на 01.04.2023"/>
    <m/>
    <n v="7"/>
    <s v="F$1432"/>
    <s v="F$1432:F$1486"/>
    <n v="1432"/>
    <n v="1486"/>
  </r>
  <r>
    <m/>
    <m/>
    <x v="9"/>
    <x v="13"/>
    <x v="0"/>
    <n v="31"/>
    <n v="5"/>
    <s v="Среднее по региону на 01.04.2023"/>
    <n v="24.233900465324218"/>
    <s v="Среднее по РФ на 01.04.2023"/>
    <m/>
    <s v="Среднее по ФО на 01.04.2023"/>
    <m/>
    <n v="5"/>
    <s v="F$1432"/>
    <s v="F$1432:F$1486"/>
    <n v="1432"/>
    <n v="1486"/>
  </r>
  <r>
    <m/>
    <m/>
    <x v="10"/>
    <x v="13"/>
    <x v="0"/>
    <n v="30"/>
    <n v="6"/>
    <s v="Среднее по региону на 01.04.2023"/>
    <n v="24.233900465324218"/>
    <s v="Среднее по РФ на 01.04.2023"/>
    <m/>
    <s v="Среднее по ФО на 01.04.2023"/>
    <m/>
    <n v="6"/>
    <s v="F$1432"/>
    <s v="F$1432:F$1486"/>
    <n v="1432"/>
    <n v="1486"/>
  </r>
  <r>
    <m/>
    <m/>
    <x v="11"/>
    <x v="13"/>
    <x v="0"/>
    <n v="18"/>
    <n v="17"/>
    <s v="Среднее по региону на 01.04.2023"/>
    <n v="24.233900465324218"/>
    <s v="Среднее по РФ на 01.04.2023"/>
    <m/>
    <s v="Среднее по ФО на 01.04.2023"/>
    <m/>
    <n v="17"/>
    <s v="F$1432"/>
    <s v="F$1432:F$1486"/>
    <n v="1432"/>
    <n v="1486"/>
  </r>
  <r>
    <m/>
    <m/>
    <x v="12"/>
    <x v="13"/>
    <x v="0"/>
    <n v="26"/>
    <n v="9"/>
    <s v="Среднее по региону на 01.04.2023"/>
    <n v="24.233900465324218"/>
    <s v="Среднее по РФ на 01.04.2023"/>
    <m/>
    <s v="Среднее по ФО на 01.04.2023"/>
    <m/>
    <n v="9"/>
    <s v="F$1432"/>
    <s v="F$1432:F$1486"/>
    <n v="1432"/>
    <n v="1486"/>
  </r>
  <r>
    <m/>
    <m/>
    <x v="13"/>
    <x v="13"/>
    <x v="0"/>
    <n v="20"/>
    <n v="15"/>
    <s v="Среднее по региону на 01.04.2023"/>
    <n v="24.233900465324218"/>
    <s v="Среднее по РФ на 01.04.2023"/>
    <m/>
    <s v="Среднее по ФО на 01.04.2023"/>
    <m/>
    <n v="15"/>
    <s v="F$1432"/>
    <s v="F$1432:F$1486"/>
    <n v="1432"/>
    <n v="1486"/>
  </r>
  <r>
    <m/>
    <m/>
    <x v="14"/>
    <x v="13"/>
    <x v="0"/>
    <n v="37"/>
    <n v="2"/>
    <s v="Среднее по региону на 01.04.2023"/>
    <n v="24.233900465324218"/>
    <s v="Среднее по РФ на 01.04.2023"/>
    <m/>
    <s v="Среднее по ФО на 01.04.2023"/>
    <m/>
    <n v="2"/>
    <s v="F$1432"/>
    <s v="F$1432:F$1486"/>
    <n v="1432"/>
    <n v="1486"/>
  </r>
  <r>
    <m/>
    <m/>
    <x v="15"/>
    <x v="13"/>
    <x v="0"/>
    <n v="20"/>
    <n v="15"/>
    <s v="Среднее по региону на 01.04.2023"/>
    <n v="24.233900465324218"/>
    <s v="Среднее по РФ на 01.04.2023"/>
    <m/>
    <s v="Среднее по ФО на 01.04.2023"/>
    <m/>
    <n v="15"/>
    <s v="F$1432"/>
    <s v="F$1432:F$1486"/>
    <n v="1432"/>
    <n v="1486"/>
  </r>
  <r>
    <m/>
    <m/>
    <x v="16"/>
    <x v="13"/>
    <x v="0"/>
    <n v="17"/>
    <n v="18"/>
    <s v="Среднее по региону на 01.04.2023"/>
    <n v="24.233900465324218"/>
    <s v="Среднее по РФ на 01.04.2023"/>
    <m/>
    <s v="Среднее по ФО на 01.04.2023"/>
    <m/>
    <n v="18"/>
    <s v="F$1432"/>
    <s v="F$1432:F$1486"/>
    <n v="1432"/>
    <n v="1486"/>
  </r>
  <r>
    <m/>
    <m/>
    <x v="17"/>
    <x v="13"/>
    <x v="0"/>
    <n v="24"/>
    <n v="11"/>
    <s v="Среднее по региону на 01.04.2023"/>
    <n v="24.233900465324218"/>
    <s v="Среднее по РФ на 01.04.2023"/>
    <m/>
    <s v="Среднее по ФО на 01.04.2023"/>
    <m/>
    <n v="11"/>
    <s v="F$1432"/>
    <s v="F$1432:F$1486"/>
    <n v="1432"/>
    <n v="1486"/>
  </r>
  <r>
    <m/>
    <m/>
    <x v="18"/>
    <x v="13"/>
    <x v="0"/>
    <n v="28"/>
    <n v="8"/>
    <s v="Среднее по региону на 01.04.2023"/>
    <n v="24.233900465324218"/>
    <s v="Среднее по РФ на 01.04.2023"/>
    <m/>
    <s v="Среднее по ФО на 01.04.2023"/>
    <m/>
    <n v="8"/>
    <s v="F$1432"/>
    <s v="F$1432:F$1486"/>
    <n v="1432"/>
    <n v="1486"/>
  </r>
  <r>
    <m/>
    <m/>
    <x v="19"/>
    <x v="13"/>
    <x v="0"/>
    <n v="26"/>
    <n v="9"/>
    <s v="Среднее по региону на 01.04.2023"/>
    <n v="24.233900465324218"/>
    <s v="Среднее по РФ на 01.04.2023"/>
    <m/>
    <s v="Среднее по ФО на 01.04.2023"/>
    <m/>
    <n v="9"/>
    <s v="F$1432"/>
    <s v="F$1432:F$1486"/>
    <n v="1432"/>
    <n v="1486"/>
  </r>
  <r>
    <m/>
    <m/>
    <x v="20"/>
    <x v="13"/>
    <x v="0"/>
    <n v="5"/>
    <n v="25"/>
    <s v="Среднее по региону на 01.04.2023"/>
    <n v="24.233900465324218"/>
    <s v="Среднее по РФ на 01.04.2023"/>
    <m/>
    <s v="Среднее по ФО на 01.04.2023"/>
    <m/>
    <n v="25"/>
    <s v="F$1432"/>
    <s v="F$1432:F$1486"/>
    <n v="1432"/>
    <n v="1486"/>
  </r>
  <r>
    <m/>
    <m/>
    <x v="21"/>
    <x v="13"/>
    <x v="0"/>
    <n v="19"/>
    <n v="16"/>
    <s v="Среднее по региону на 01.04.2023"/>
    <n v="24.233900465324218"/>
    <s v="Среднее по РФ на 01.04.2023"/>
    <m/>
    <s v="Среднее по ФО на 01.04.2023"/>
    <m/>
    <n v="16"/>
    <s v="F$1432"/>
    <s v="F$1432:F$1486"/>
    <n v="1432"/>
    <n v="1486"/>
  </r>
  <r>
    <m/>
    <m/>
    <x v="22"/>
    <x v="13"/>
    <x v="0"/>
    <n v="6"/>
    <n v="24"/>
    <s v="Среднее по региону на 01.04.2023"/>
    <n v="24.233900465324218"/>
    <s v="Среднее по РФ на 01.04.2023"/>
    <m/>
    <s v="Среднее по ФО на 01.04.2023"/>
    <m/>
    <n v="24"/>
    <s v="F$1432"/>
    <s v="F$1432:F$1486"/>
    <n v="1432"/>
    <n v="1486"/>
  </r>
  <r>
    <m/>
    <m/>
    <x v="23"/>
    <x v="13"/>
    <x v="0"/>
    <n v="30"/>
    <n v="6"/>
    <s v="Среднее по региону на 01.04.2023"/>
    <n v="24.233900465324218"/>
    <s v="Среднее по РФ на 01.04.2023"/>
    <m/>
    <s v="Среднее по ФО на 01.04.2023"/>
    <m/>
    <n v="6"/>
    <s v="F$1432"/>
    <s v="F$1432:F$1486"/>
    <n v="1432"/>
    <n v="1486"/>
  </r>
  <r>
    <m/>
    <m/>
    <x v="24"/>
    <x v="13"/>
    <x v="0"/>
    <n v="25"/>
    <n v="10"/>
    <s v="Среднее по региону на 01.04.2023"/>
    <n v="24.233900465324218"/>
    <s v="Среднее по РФ на 01.04.2023"/>
    <m/>
    <s v="Среднее по ФО на 01.04.2023"/>
    <m/>
    <n v="10"/>
    <s v="F$1432"/>
    <s v="F$1432:F$1486"/>
    <n v="1432"/>
    <n v="1486"/>
  </r>
  <r>
    <m/>
    <m/>
    <x v="25"/>
    <x v="13"/>
    <x v="0"/>
    <n v="21"/>
    <n v="14"/>
    <s v="Среднее по региону на 01.04.2023"/>
    <n v="24.233900465324218"/>
    <s v="Среднее по РФ на 01.04.2023"/>
    <m/>
    <s v="Среднее по ФО на 01.04.2023"/>
    <m/>
    <n v="14"/>
    <s v="F$1432"/>
    <s v="F$1432:F$1486"/>
    <n v="1432"/>
    <n v="1486"/>
  </r>
  <r>
    <m/>
    <m/>
    <x v="26"/>
    <x v="13"/>
    <x v="0"/>
    <n v="26"/>
    <n v="9"/>
    <s v="Среднее по региону на 01.04.2023"/>
    <n v="24.233900465324218"/>
    <s v="Среднее по РФ на 01.04.2023"/>
    <m/>
    <s v="Среднее по ФО на 01.04.2023"/>
    <m/>
    <n v="9"/>
    <s v="F$1432"/>
    <s v="F$1432:F$1486"/>
    <n v="1432"/>
    <n v="1486"/>
  </r>
  <r>
    <m/>
    <m/>
    <x v="27"/>
    <x v="13"/>
    <x v="0"/>
    <n v="15"/>
    <n v="19"/>
    <s v="Среднее по региону на 01.04.2023"/>
    <n v="24.233900465324218"/>
    <s v="Среднее по РФ на 01.04.2023"/>
    <m/>
    <s v="Среднее по ФО на 01.04.2023"/>
    <m/>
    <n v="19"/>
    <s v="F$1432"/>
    <s v="F$1432:F$1486"/>
    <n v="1432"/>
    <n v="1486"/>
  </r>
  <r>
    <m/>
    <m/>
    <x v="28"/>
    <x v="13"/>
    <x v="0"/>
    <n v="23"/>
    <n v="12"/>
    <s v="Среднее по региону на 01.04.2023"/>
    <n v="24.233900465324218"/>
    <s v="Среднее по РФ на 01.04.2023"/>
    <m/>
    <s v="Среднее по ФО на 01.04.2023"/>
    <m/>
    <n v="12"/>
    <s v="F$1432"/>
    <s v="F$1432:F$1486"/>
    <n v="1432"/>
    <n v="1486"/>
  </r>
  <r>
    <m/>
    <m/>
    <x v="29"/>
    <x v="13"/>
    <x v="0"/>
    <n v="29"/>
    <n v="7"/>
    <s v="Среднее по региону на 01.04.2023"/>
    <n v="24.233900465324218"/>
    <s v="Среднее по РФ на 01.04.2023"/>
    <m/>
    <s v="Среднее по ФО на 01.04.2023"/>
    <m/>
    <n v="7"/>
    <s v="F$1432"/>
    <s v="F$1432:F$1486"/>
    <n v="1432"/>
    <n v="1486"/>
  </r>
  <r>
    <m/>
    <m/>
    <x v="30"/>
    <x v="13"/>
    <x v="0"/>
    <n v="7"/>
    <n v="23"/>
    <s v="Среднее по региону на 01.04.2023"/>
    <n v="24.233900465324218"/>
    <s v="Среднее по РФ на 01.04.2023"/>
    <m/>
    <s v="Среднее по ФО на 01.04.2023"/>
    <m/>
    <n v="23"/>
    <s v="F$1432"/>
    <s v="F$1432:F$1486"/>
    <n v="1432"/>
    <n v="1486"/>
  </r>
  <r>
    <m/>
    <m/>
    <x v="31"/>
    <x v="13"/>
    <x v="0"/>
    <n v="14"/>
    <n v="20"/>
    <s v="Среднее по региону на 01.04.2023"/>
    <n v="24.233900465324218"/>
    <s v="Среднее по РФ на 01.04.2023"/>
    <m/>
    <s v="Среднее по ФО на 01.04.2023"/>
    <m/>
    <n v="20"/>
    <s v="F$1432"/>
    <s v="F$1432:F$1486"/>
    <n v="1432"/>
    <n v="1486"/>
  </r>
  <r>
    <m/>
    <m/>
    <x v="32"/>
    <x v="13"/>
    <x v="0"/>
    <n v="10"/>
    <n v="22"/>
    <s v="Среднее по региону на 01.04.2023"/>
    <n v="24.233900465324218"/>
    <s v="Среднее по РФ на 01.04.2023"/>
    <m/>
    <s v="Среднее по ФО на 01.04.2023"/>
    <m/>
    <n v="22"/>
    <s v="F$1432"/>
    <s v="F$1432:F$1486"/>
    <n v="1432"/>
    <n v="1486"/>
  </r>
  <r>
    <m/>
    <m/>
    <x v="33"/>
    <x v="13"/>
    <x v="0"/>
    <n v="29"/>
    <n v="7"/>
    <s v="Среднее по региону на 01.04.2023"/>
    <n v="24.233900465324218"/>
    <s v="Среднее по РФ на 01.04.2023"/>
    <m/>
    <s v="Среднее по ФО на 01.04.2023"/>
    <m/>
    <n v="7"/>
    <s v="F$1432"/>
    <s v="F$1432:F$1486"/>
    <n v="1432"/>
    <n v="1486"/>
  </r>
  <r>
    <m/>
    <m/>
    <x v="34"/>
    <x v="13"/>
    <x v="0"/>
    <n v="15"/>
    <n v="19"/>
    <s v="Среднее по региону на 01.04.2023"/>
    <n v="24.233900465324218"/>
    <s v="Среднее по РФ на 01.04.2023"/>
    <m/>
    <s v="Среднее по ФО на 01.04.2023"/>
    <m/>
    <n v="19"/>
    <s v="F$1432"/>
    <s v="F$1432:F$1486"/>
    <n v="1432"/>
    <n v="1486"/>
  </r>
  <r>
    <m/>
    <m/>
    <x v="35"/>
    <x v="13"/>
    <x v="0"/>
    <n v="22"/>
    <n v="13"/>
    <s v="Среднее по региону на 01.04.2023"/>
    <n v="24.233900465324218"/>
    <s v="Среднее по РФ на 01.04.2023"/>
    <m/>
    <s v="Среднее по ФО на 01.04.2023"/>
    <m/>
    <n v="13"/>
    <s v="F$1432"/>
    <s v="F$1432:F$1486"/>
    <n v="1432"/>
    <n v="1486"/>
  </r>
  <r>
    <m/>
    <m/>
    <x v="36"/>
    <x v="13"/>
    <x v="0"/>
    <n v="33"/>
    <n v="4"/>
    <s v="Среднее по региону на 01.04.2023"/>
    <n v="24.233900465324218"/>
    <s v="Среднее по РФ на 01.04.2023"/>
    <m/>
    <s v="Среднее по ФО на 01.04.2023"/>
    <m/>
    <n v="4"/>
    <s v="F$1432"/>
    <s v="F$1432:F$1486"/>
    <n v="1432"/>
    <n v="1486"/>
  </r>
  <r>
    <m/>
    <m/>
    <x v="37"/>
    <x v="13"/>
    <x v="0"/>
    <n v="28"/>
    <n v="8"/>
    <s v="Среднее по региону на 01.04.2023"/>
    <n v="24.233900465324218"/>
    <s v="Среднее по РФ на 01.04.2023"/>
    <m/>
    <s v="Среднее по ФО на 01.04.2023"/>
    <m/>
    <n v="8"/>
    <s v="F$1432"/>
    <s v="F$1432:F$1486"/>
    <n v="1432"/>
    <n v="1486"/>
  </r>
  <r>
    <m/>
    <m/>
    <x v="38"/>
    <x v="13"/>
    <x v="0"/>
    <n v="18"/>
    <n v="17"/>
    <s v="Среднее по региону на 01.04.2023"/>
    <n v="24.233900465324218"/>
    <s v="Среднее по РФ на 01.04.2023"/>
    <m/>
    <s v="Среднее по ФО на 01.04.2023"/>
    <m/>
    <n v="17"/>
    <s v="F$1432"/>
    <s v="F$1432:F$1486"/>
    <n v="1432"/>
    <n v="1486"/>
  </r>
  <r>
    <m/>
    <m/>
    <x v="39"/>
    <x v="13"/>
    <x v="0"/>
    <n v="23"/>
    <n v="12"/>
    <s v="Среднее по региону на 01.04.2023"/>
    <n v="24.233900465324218"/>
    <s v="Среднее по РФ на 01.04.2023"/>
    <m/>
    <s v="Среднее по ФО на 01.04.2023"/>
    <m/>
    <n v="12"/>
    <s v="F$1432"/>
    <s v="F$1432:F$1486"/>
    <n v="1432"/>
    <n v="1486"/>
  </r>
  <r>
    <m/>
    <m/>
    <x v="40"/>
    <x v="13"/>
    <x v="0"/>
    <n v="15"/>
    <n v="19"/>
    <s v="Среднее по региону на 01.04.2023"/>
    <n v="24.233900465324218"/>
    <s v="Среднее по РФ на 01.04.2023"/>
    <m/>
    <s v="Среднее по ФО на 01.04.2023"/>
    <m/>
    <n v="19"/>
    <s v="F$1432"/>
    <s v="F$1432:F$1486"/>
    <n v="1432"/>
    <n v="1486"/>
  </r>
  <r>
    <m/>
    <m/>
    <x v="41"/>
    <x v="13"/>
    <x v="0"/>
    <n v="19"/>
    <n v="16"/>
    <s v="Среднее по региону на 01.04.2023"/>
    <n v="24.233900465324218"/>
    <s v="Среднее по РФ на 01.04.2023"/>
    <m/>
    <s v="Среднее по ФО на 01.04.2023"/>
    <m/>
    <n v="16"/>
    <s v="F$1432"/>
    <s v="F$1432:F$1486"/>
    <n v="1432"/>
    <n v="1486"/>
  </r>
  <r>
    <m/>
    <m/>
    <x v="42"/>
    <x v="13"/>
    <x v="0"/>
    <n v="15"/>
    <n v="19"/>
    <s v="Среднее по региону на 01.04.2023"/>
    <n v="24.233900465324218"/>
    <s v="Среднее по РФ на 01.04.2023"/>
    <m/>
    <s v="Среднее по ФО на 01.04.2023"/>
    <m/>
    <n v="19"/>
    <s v="F$1432"/>
    <s v="F$1432:F$1486"/>
    <n v="1432"/>
    <n v="1486"/>
  </r>
  <r>
    <m/>
    <m/>
    <x v="43"/>
    <x v="13"/>
    <x v="0"/>
    <n v="18"/>
    <n v="17"/>
    <s v="Среднее по региону на 01.04.2023"/>
    <n v="24.233900465324218"/>
    <s v="Среднее по РФ на 01.04.2023"/>
    <m/>
    <s v="Среднее по ФО на 01.04.2023"/>
    <m/>
    <n v="17"/>
    <s v="F$1432"/>
    <s v="F$1432:F$1486"/>
    <n v="1432"/>
    <n v="1486"/>
  </r>
  <r>
    <m/>
    <m/>
    <x v="44"/>
    <x v="13"/>
    <x v="0"/>
    <n v="23"/>
    <n v="12"/>
    <s v="Среднее по региону на 01.04.2023"/>
    <n v="24.233900465324218"/>
    <s v="Среднее по РФ на 01.04.2023"/>
    <m/>
    <s v="Среднее по ФО на 01.04.2023"/>
    <m/>
    <n v="12"/>
    <s v="F$1432"/>
    <s v="F$1432:F$1486"/>
    <n v="1432"/>
    <n v="1486"/>
  </r>
  <r>
    <m/>
    <m/>
    <x v="45"/>
    <x v="13"/>
    <x v="0"/>
    <n v="17"/>
    <n v="18"/>
    <s v="Среднее по региону на 01.04.2023"/>
    <n v="24.233900465324218"/>
    <s v="Среднее по РФ на 01.04.2023"/>
    <m/>
    <s v="Среднее по ФО на 01.04.2023"/>
    <m/>
    <n v="18"/>
    <s v="F$1432"/>
    <s v="F$1432:F$1486"/>
    <n v="1432"/>
    <n v="1486"/>
  </r>
  <r>
    <m/>
    <m/>
    <x v="46"/>
    <x v="13"/>
    <x v="0"/>
    <n v="19"/>
    <n v="16"/>
    <s v="Среднее по региону на 01.04.2023"/>
    <n v="24.233900465324218"/>
    <s v="Среднее по РФ на 01.04.2023"/>
    <m/>
    <s v="Среднее по ФО на 01.04.2023"/>
    <m/>
    <n v="16"/>
    <s v="F$1432"/>
    <s v="F$1432:F$1486"/>
    <n v="1432"/>
    <n v="1486"/>
  </r>
  <r>
    <m/>
    <m/>
    <x v="47"/>
    <x v="13"/>
    <x v="0"/>
    <n v="17"/>
    <n v="18"/>
    <s v="Среднее по региону на 01.04.2023"/>
    <n v="24.233900465324218"/>
    <s v="Среднее по РФ на 01.04.2023"/>
    <m/>
    <s v="Среднее по ФО на 01.04.2023"/>
    <m/>
    <n v="18"/>
    <s v="F$1432"/>
    <s v="F$1432:F$1486"/>
    <n v="1432"/>
    <n v="1486"/>
  </r>
  <r>
    <m/>
    <m/>
    <x v="48"/>
    <x v="13"/>
    <x v="0"/>
    <n v="15"/>
    <n v="19"/>
    <s v="Среднее по региону на 01.04.2023"/>
    <n v="24.233900465324218"/>
    <s v="Среднее по РФ на 01.04.2023"/>
    <m/>
    <s v="Среднее по ФО на 01.04.2023"/>
    <m/>
    <n v="19"/>
    <s v="F$1432"/>
    <s v="F$1432:F$1486"/>
    <n v="1432"/>
    <n v="1486"/>
  </r>
  <r>
    <m/>
    <m/>
    <x v="49"/>
    <x v="13"/>
    <x v="0"/>
    <n v="35"/>
    <n v="3"/>
    <s v="Среднее по региону на 01.04.2023"/>
    <n v="24.233900465324218"/>
    <s v="Среднее по РФ на 01.04.2023"/>
    <m/>
    <s v="Среднее по ФО на 01.04.2023"/>
    <m/>
    <n v="3"/>
    <s v="F$1432"/>
    <s v="F$1432:F$1486"/>
    <n v="1432"/>
    <n v="1486"/>
  </r>
  <r>
    <m/>
    <m/>
    <x v="50"/>
    <x v="13"/>
    <x v="0"/>
    <n v="13"/>
    <n v="21"/>
    <s v="Среднее по региону на 01.04.2023"/>
    <n v="24.233900465324218"/>
    <s v="Среднее по РФ на 01.04.2023"/>
    <m/>
    <s v="Среднее по ФО на 01.04.2023"/>
    <m/>
    <n v="21"/>
    <s v="F$1432"/>
    <s v="F$1432:F$1486"/>
    <n v="1432"/>
    <n v="1486"/>
  </r>
  <r>
    <m/>
    <m/>
    <x v="51"/>
    <x v="13"/>
    <x v="0"/>
    <n v="13"/>
    <n v="21"/>
    <s v="Среднее по региону на 01.04.2023"/>
    <n v="24.233900465324218"/>
    <s v="Среднее по РФ на 01.04.2023"/>
    <m/>
    <s v="Среднее по ФО на 01.04.2023"/>
    <m/>
    <n v="21"/>
    <s v="F$1432"/>
    <s v="F$1432:F$1486"/>
    <n v="1432"/>
    <n v="1486"/>
  </r>
  <r>
    <m/>
    <m/>
    <x v="52"/>
    <x v="13"/>
    <x v="0"/>
    <n v="20"/>
    <n v="15"/>
    <s v="Среднее по региону на 01.04.2023"/>
    <n v="24.233900465324218"/>
    <s v="Среднее по РФ на 01.04.2023"/>
    <m/>
    <s v="Среднее по ФО на 01.04.2023"/>
    <m/>
    <n v="15"/>
    <s v="F$1432"/>
    <s v="F$1432:F$1486"/>
    <n v="1432"/>
    <n v="1486"/>
  </r>
  <r>
    <m/>
    <m/>
    <x v="53"/>
    <x v="13"/>
    <x v="0"/>
    <n v="43"/>
    <n v="1"/>
    <s v="Среднее по региону на 01.04.2023"/>
    <n v="24.233900465324218"/>
    <s v="Среднее по РФ на 01.04.2023"/>
    <m/>
    <s v="Среднее по ФО на 01.04.2023"/>
    <m/>
    <n v="1"/>
    <s v="F$1432"/>
    <s v="F$1432:F$1486"/>
    <n v="1432"/>
    <n v="1486"/>
  </r>
  <r>
    <m/>
    <m/>
    <x v="54"/>
    <x v="13"/>
    <x v="0"/>
    <n v="28"/>
    <n v="8"/>
    <s v="Среднее по региону на 01.04.2023"/>
    <n v="24.233900465324218"/>
    <s v="Среднее по РФ на 01.04.2023"/>
    <m/>
    <s v="Среднее по ФО на 01.04.2023"/>
    <m/>
    <n v="8"/>
    <s v="F$1432"/>
    <s v="F$1432:F$1486"/>
    <n v="1432"/>
    <n v="1486"/>
  </r>
  <r>
    <m/>
    <m/>
    <x v="0"/>
    <x v="13"/>
    <x v="1"/>
    <n v="22"/>
    <n v="14"/>
    <s v="Среднее по региону на 01.04.2024"/>
    <n v="26.257359737969168"/>
    <s v="Среднее по РФ на 01.04.2024"/>
    <m/>
    <s v="Среднее по ФО на 01.04.2024"/>
    <m/>
    <n v="14"/>
    <s v="F$1487"/>
    <s v="F$1487:F$1541"/>
    <n v="1487"/>
    <n v="1541"/>
  </r>
  <r>
    <m/>
    <m/>
    <x v="1"/>
    <x v="13"/>
    <x v="1"/>
    <n v="40"/>
    <n v="2"/>
    <s v="Среднее по региону на 01.04.2024"/>
    <n v="26.257359737969168"/>
    <s v="Среднее по РФ на 01.04.2024"/>
    <m/>
    <s v="Среднее по ФО на 01.04.2024"/>
    <m/>
    <n v="2"/>
    <s v="F$1487"/>
    <s v="F$1487:F$1541"/>
    <n v="1487"/>
    <n v="1541"/>
  </r>
  <r>
    <m/>
    <m/>
    <x v="2"/>
    <x v="13"/>
    <x v="1"/>
    <n v="18"/>
    <n v="17"/>
    <s v="Среднее по региону на 01.04.2024"/>
    <n v="26.257359737969168"/>
    <s v="Среднее по РФ на 01.04.2024"/>
    <m/>
    <s v="Среднее по ФО на 01.04.2024"/>
    <m/>
    <n v="17"/>
    <s v="F$1487"/>
    <s v="F$1487:F$1541"/>
    <n v="1487"/>
    <n v="1541"/>
  </r>
  <r>
    <m/>
    <m/>
    <x v="3"/>
    <x v="13"/>
    <x v="1"/>
    <n v="22"/>
    <n v="14"/>
    <s v="Среднее по региону на 01.04.2024"/>
    <n v="26.257359737969168"/>
    <s v="Среднее по РФ на 01.04.2024"/>
    <m/>
    <s v="Среднее по ФО на 01.04.2024"/>
    <m/>
    <n v="14"/>
    <s v="F$1487"/>
    <s v="F$1487:F$1541"/>
    <n v="1487"/>
    <n v="1541"/>
  </r>
  <r>
    <m/>
    <m/>
    <x v="4"/>
    <x v="13"/>
    <x v="1"/>
    <n v="15"/>
    <n v="19"/>
    <s v="Среднее по региону на 01.04.2024"/>
    <n v="26.257359737969168"/>
    <s v="Среднее по РФ на 01.04.2024"/>
    <m/>
    <s v="Среднее по ФО на 01.04.2024"/>
    <m/>
    <n v="19"/>
    <s v="F$1487"/>
    <s v="F$1487:F$1541"/>
    <n v="1487"/>
    <n v="1541"/>
  </r>
  <r>
    <m/>
    <m/>
    <x v="5"/>
    <x v="13"/>
    <x v="1"/>
    <n v="22"/>
    <n v="14"/>
    <s v="Среднее по региону на 01.04.2024"/>
    <n v="26.257359737969168"/>
    <s v="Среднее по РФ на 01.04.2024"/>
    <m/>
    <s v="Среднее по ФО на 01.04.2024"/>
    <m/>
    <n v="14"/>
    <s v="F$1487"/>
    <s v="F$1487:F$1541"/>
    <n v="1487"/>
    <n v="1541"/>
  </r>
  <r>
    <m/>
    <m/>
    <x v="6"/>
    <x v="13"/>
    <x v="1"/>
    <n v="19"/>
    <n v="16"/>
    <s v="Среднее по региону на 01.04.2024"/>
    <n v="26.257359737969168"/>
    <s v="Среднее по РФ на 01.04.2024"/>
    <m/>
    <s v="Среднее по ФО на 01.04.2024"/>
    <m/>
    <n v="16"/>
    <s v="F$1487"/>
    <s v="F$1487:F$1541"/>
    <n v="1487"/>
    <n v="1541"/>
  </r>
  <r>
    <m/>
    <m/>
    <x v="7"/>
    <x v="13"/>
    <x v="1"/>
    <n v="12"/>
    <n v="21"/>
    <s v="Среднее по региону на 01.04.2024"/>
    <n v="26.257359737969168"/>
    <s v="Среднее по РФ на 01.04.2024"/>
    <m/>
    <s v="Среднее по ФО на 01.04.2024"/>
    <m/>
    <n v="21"/>
    <s v="F$1487"/>
    <s v="F$1487:F$1541"/>
    <n v="1487"/>
    <n v="1541"/>
  </r>
  <r>
    <m/>
    <m/>
    <x v="8"/>
    <x v="13"/>
    <x v="1"/>
    <n v="29"/>
    <n v="8"/>
    <s v="Среднее по региону на 01.04.2024"/>
    <n v="26.257359737969168"/>
    <s v="Среднее по РФ на 01.04.2024"/>
    <m/>
    <s v="Среднее по ФО на 01.04.2024"/>
    <m/>
    <n v="8"/>
    <s v="F$1487"/>
    <s v="F$1487:F$1541"/>
    <n v="1487"/>
    <n v="1541"/>
  </r>
  <r>
    <m/>
    <m/>
    <x v="9"/>
    <x v="13"/>
    <x v="1"/>
    <n v="37"/>
    <n v="3"/>
    <s v="Среднее по региону на 01.04.2024"/>
    <n v="26.257359737969168"/>
    <s v="Среднее по РФ на 01.04.2024"/>
    <m/>
    <s v="Среднее по ФО на 01.04.2024"/>
    <m/>
    <n v="3"/>
    <s v="F$1487"/>
    <s v="F$1487:F$1541"/>
    <n v="1487"/>
    <n v="1541"/>
  </r>
  <r>
    <m/>
    <m/>
    <x v="10"/>
    <x v="13"/>
    <x v="1"/>
    <n v="29"/>
    <n v="8"/>
    <s v="Среднее по региону на 01.04.2024"/>
    <n v="26.257359737969168"/>
    <s v="Среднее по РФ на 01.04.2024"/>
    <m/>
    <s v="Среднее по ФО на 01.04.2024"/>
    <m/>
    <n v="8"/>
    <s v="F$1487"/>
    <s v="F$1487:F$1541"/>
    <n v="1487"/>
    <n v="1541"/>
  </r>
  <r>
    <m/>
    <m/>
    <x v="11"/>
    <x v="13"/>
    <x v="1"/>
    <n v="18"/>
    <n v="17"/>
    <s v="Среднее по региону на 01.04.2024"/>
    <n v="26.257359737969168"/>
    <s v="Среднее по РФ на 01.04.2024"/>
    <m/>
    <s v="Среднее по ФО на 01.04.2024"/>
    <m/>
    <n v="17"/>
    <s v="F$1487"/>
    <s v="F$1487:F$1541"/>
    <n v="1487"/>
    <n v="1541"/>
  </r>
  <r>
    <m/>
    <m/>
    <x v="12"/>
    <x v="13"/>
    <x v="1"/>
    <n v="28"/>
    <n v="9"/>
    <s v="Среднее по региону на 01.04.2024"/>
    <n v="26.257359737969168"/>
    <s v="Среднее по РФ на 01.04.2024"/>
    <m/>
    <s v="Среднее по ФО на 01.04.2024"/>
    <m/>
    <n v="9"/>
    <s v="F$1487"/>
    <s v="F$1487:F$1541"/>
    <n v="1487"/>
    <n v="1541"/>
  </r>
  <r>
    <m/>
    <m/>
    <x v="13"/>
    <x v="13"/>
    <x v="1"/>
    <n v="35"/>
    <n v="4"/>
    <s v="Среднее по региону на 01.04.2024"/>
    <n v="26.257359737969168"/>
    <s v="Среднее по РФ на 01.04.2024"/>
    <m/>
    <s v="Среднее по ФО на 01.04.2024"/>
    <m/>
    <n v="4"/>
    <s v="F$1487"/>
    <s v="F$1487:F$1541"/>
    <n v="1487"/>
    <n v="1541"/>
  </r>
  <r>
    <m/>
    <m/>
    <x v="14"/>
    <x v="13"/>
    <x v="1"/>
    <n v="37"/>
    <n v="3"/>
    <s v="Среднее по региону на 01.04.2024"/>
    <n v="26.257359737969168"/>
    <s v="Среднее по РФ на 01.04.2024"/>
    <m/>
    <s v="Среднее по ФО на 01.04.2024"/>
    <m/>
    <n v="3"/>
    <s v="F$1487"/>
    <s v="F$1487:F$1541"/>
    <n v="1487"/>
    <n v="1541"/>
  </r>
  <r>
    <m/>
    <m/>
    <x v="15"/>
    <x v="13"/>
    <x v="1"/>
    <n v="22"/>
    <n v="14"/>
    <s v="Среднее по региону на 01.04.2024"/>
    <n v="26.257359737969168"/>
    <s v="Среднее по РФ на 01.04.2024"/>
    <m/>
    <s v="Среднее по ФО на 01.04.2024"/>
    <m/>
    <n v="14"/>
    <s v="F$1487"/>
    <s v="F$1487:F$1541"/>
    <n v="1487"/>
    <n v="1541"/>
  </r>
  <r>
    <m/>
    <m/>
    <x v="16"/>
    <x v="13"/>
    <x v="1"/>
    <n v="18"/>
    <n v="17"/>
    <s v="Среднее по региону на 01.04.2024"/>
    <n v="26.257359737969168"/>
    <s v="Среднее по РФ на 01.04.2024"/>
    <m/>
    <s v="Среднее по ФО на 01.04.2024"/>
    <m/>
    <n v="17"/>
    <s v="F$1487"/>
    <s v="F$1487:F$1541"/>
    <n v="1487"/>
    <n v="1541"/>
  </r>
  <r>
    <m/>
    <m/>
    <x v="17"/>
    <x v="13"/>
    <x v="1"/>
    <n v="28"/>
    <n v="9"/>
    <s v="Среднее по региону на 01.04.2024"/>
    <n v="26.257359737969168"/>
    <s v="Среднее по РФ на 01.04.2024"/>
    <m/>
    <s v="Среднее по ФО на 01.04.2024"/>
    <m/>
    <n v="9"/>
    <s v="F$1487"/>
    <s v="F$1487:F$1541"/>
    <n v="1487"/>
    <n v="1541"/>
  </r>
  <r>
    <m/>
    <m/>
    <x v="18"/>
    <x v="13"/>
    <x v="1"/>
    <n v="31"/>
    <n v="7"/>
    <s v="Среднее по региону на 01.04.2024"/>
    <n v="26.257359737969168"/>
    <s v="Среднее по РФ на 01.04.2024"/>
    <m/>
    <s v="Среднее по ФО на 01.04.2024"/>
    <m/>
    <n v="7"/>
    <s v="F$1487"/>
    <s v="F$1487:F$1541"/>
    <n v="1487"/>
    <n v="1541"/>
  </r>
  <r>
    <m/>
    <m/>
    <x v="19"/>
    <x v="13"/>
    <x v="1"/>
    <n v="27"/>
    <n v="10"/>
    <s v="Среднее по региону на 01.04.2024"/>
    <n v="26.257359737969168"/>
    <s v="Среднее по РФ на 01.04.2024"/>
    <m/>
    <s v="Среднее по ФО на 01.04.2024"/>
    <m/>
    <n v="10"/>
    <s v="F$1487"/>
    <s v="F$1487:F$1541"/>
    <n v="1487"/>
    <n v="1541"/>
  </r>
  <r>
    <m/>
    <m/>
    <x v="20"/>
    <x v="13"/>
    <x v="1"/>
    <n v="5"/>
    <n v="25"/>
    <s v="Среднее по региону на 01.04.2024"/>
    <n v="26.257359737969168"/>
    <s v="Среднее по РФ на 01.04.2024"/>
    <m/>
    <s v="Среднее по ФО на 01.04.2024"/>
    <m/>
    <n v="25"/>
    <s v="F$1487"/>
    <s v="F$1487:F$1541"/>
    <n v="1487"/>
    <n v="1541"/>
  </r>
  <r>
    <m/>
    <m/>
    <x v="21"/>
    <x v="13"/>
    <x v="1"/>
    <n v="19"/>
    <n v="16"/>
    <s v="Среднее по региону на 01.04.2024"/>
    <n v="26.257359737969168"/>
    <s v="Среднее по РФ на 01.04.2024"/>
    <m/>
    <s v="Среднее по ФО на 01.04.2024"/>
    <m/>
    <n v="16"/>
    <s v="F$1487"/>
    <s v="F$1487:F$1541"/>
    <n v="1487"/>
    <n v="1541"/>
  </r>
  <r>
    <m/>
    <m/>
    <x v="22"/>
    <x v="13"/>
    <x v="1"/>
    <n v="6"/>
    <n v="24"/>
    <s v="Среднее по региону на 01.04.2024"/>
    <n v="26.257359737969168"/>
    <s v="Среднее по РФ на 01.04.2024"/>
    <m/>
    <s v="Среднее по ФО на 01.04.2024"/>
    <m/>
    <n v="24"/>
    <s v="F$1487"/>
    <s v="F$1487:F$1541"/>
    <n v="1487"/>
    <n v="1541"/>
  </r>
  <r>
    <m/>
    <m/>
    <x v="23"/>
    <x v="13"/>
    <x v="1"/>
    <n v="32"/>
    <n v="6"/>
    <s v="Среднее по региону на 01.04.2024"/>
    <n v="26.257359737969168"/>
    <s v="Среднее по РФ на 01.04.2024"/>
    <m/>
    <s v="Среднее по ФО на 01.04.2024"/>
    <m/>
    <n v="6"/>
    <s v="F$1487"/>
    <s v="F$1487:F$1541"/>
    <n v="1487"/>
    <n v="1541"/>
  </r>
  <r>
    <m/>
    <m/>
    <x v="24"/>
    <x v="13"/>
    <x v="1"/>
    <n v="25"/>
    <n v="12"/>
    <s v="Среднее по региону на 01.04.2024"/>
    <n v="26.257359737969168"/>
    <s v="Среднее по РФ на 01.04.2024"/>
    <m/>
    <s v="Среднее по ФО на 01.04.2024"/>
    <m/>
    <n v="12"/>
    <s v="F$1487"/>
    <s v="F$1487:F$1541"/>
    <n v="1487"/>
    <n v="1541"/>
  </r>
  <r>
    <m/>
    <m/>
    <x v="25"/>
    <x v="13"/>
    <x v="1"/>
    <n v="31"/>
    <n v="7"/>
    <s v="Среднее по региону на 01.04.2024"/>
    <n v="26.257359737969168"/>
    <s v="Среднее по РФ на 01.04.2024"/>
    <m/>
    <s v="Среднее по ФО на 01.04.2024"/>
    <m/>
    <n v="7"/>
    <s v="F$1487"/>
    <s v="F$1487:F$1541"/>
    <n v="1487"/>
    <n v="1541"/>
  </r>
  <r>
    <m/>
    <m/>
    <x v="26"/>
    <x v="13"/>
    <x v="1"/>
    <n v="26"/>
    <n v="11"/>
    <s v="Среднее по региону на 01.04.2024"/>
    <n v="26.257359737969168"/>
    <s v="Среднее по РФ на 01.04.2024"/>
    <m/>
    <s v="Среднее по ФО на 01.04.2024"/>
    <m/>
    <n v="11"/>
    <s v="F$1487"/>
    <s v="F$1487:F$1541"/>
    <n v="1487"/>
    <n v="1541"/>
  </r>
  <r>
    <m/>
    <m/>
    <x v="27"/>
    <x v="13"/>
    <x v="1"/>
    <n v="20"/>
    <n v="15"/>
    <s v="Среднее по региону на 01.04.2024"/>
    <n v="26.257359737969168"/>
    <s v="Среднее по РФ на 01.04.2024"/>
    <m/>
    <s v="Среднее по ФО на 01.04.2024"/>
    <m/>
    <n v="15"/>
    <s v="F$1487"/>
    <s v="F$1487:F$1541"/>
    <n v="1487"/>
    <n v="1541"/>
  </r>
  <r>
    <m/>
    <m/>
    <x v="28"/>
    <x v="13"/>
    <x v="1"/>
    <n v="26"/>
    <n v="11"/>
    <s v="Среднее по региону на 01.04.2024"/>
    <n v="26.257359737969168"/>
    <s v="Среднее по РФ на 01.04.2024"/>
    <m/>
    <s v="Среднее по ФО на 01.04.2024"/>
    <m/>
    <n v="11"/>
    <s v="F$1487"/>
    <s v="F$1487:F$1541"/>
    <n v="1487"/>
    <n v="1541"/>
  </r>
  <r>
    <m/>
    <m/>
    <x v="29"/>
    <x v="13"/>
    <x v="1"/>
    <n v="31"/>
    <n v="7"/>
    <s v="Среднее по региону на 01.04.2024"/>
    <n v="26.257359737969168"/>
    <s v="Среднее по РФ на 01.04.2024"/>
    <m/>
    <s v="Среднее по ФО на 01.04.2024"/>
    <m/>
    <n v="7"/>
    <s v="F$1487"/>
    <s v="F$1487:F$1541"/>
    <n v="1487"/>
    <n v="1541"/>
  </r>
  <r>
    <m/>
    <m/>
    <x v="30"/>
    <x v="13"/>
    <x v="1"/>
    <n v="15"/>
    <n v="19"/>
    <s v="Среднее по региону на 01.04.2024"/>
    <n v="26.257359737969168"/>
    <s v="Среднее по РФ на 01.04.2024"/>
    <m/>
    <s v="Среднее по ФО на 01.04.2024"/>
    <m/>
    <n v="19"/>
    <s v="F$1487"/>
    <s v="F$1487:F$1541"/>
    <n v="1487"/>
    <n v="1541"/>
  </r>
  <r>
    <m/>
    <m/>
    <x v="31"/>
    <x v="13"/>
    <x v="1"/>
    <n v="9"/>
    <n v="23"/>
    <s v="Среднее по региону на 01.04.2024"/>
    <n v="26.257359737969168"/>
    <s v="Среднее по РФ на 01.04.2024"/>
    <m/>
    <s v="Среднее по ФО на 01.04.2024"/>
    <m/>
    <n v="23"/>
    <s v="F$1487"/>
    <s v="F$1487:F$1541"/>
    <n v="1487"/>
    <n v="1541"/>
  </r>
  <r>
    <m/>
    <m/>
    <x v="32"/>
    <x v="13"/>
    <x v="1"/>
    <n v="10"/>
    <n v="22"/>
    <s v="Среднее по региону на 01.04.2024"/>
    <n v="26.257359737969168"/>
    <s v="Среднее по РФ на 01.04.2024"/>
    <m/>
    <s v="Среднее по ФО на 01.04.2024"/>
    <m/>
    <n v="22"/>
    <s v="F$1487"/>
    <s v="F$1487:F$1541"/>
    <n v="1487"/>
    <n v="1541"/>
  </r>
  <r>
    <m/>
    <m/>
    <x v="33"/>
    <x v="13"/>
    <x v="1"/>
    <n v="29"/>
    <n v="8"/>
    <s v="Среднее по региону на 01.04.2024"/>
    <n v="26.257359737969168"/>
    <s v="Среднее по РФ на 01.04.2024"/>
    <m/>
    <s v="Среднее по ФО на 01.04.2024"/>
    <m/>
    <n v="8"/>
    <s v="F$1487"/>
    <s v="F$1487:F$1541"/>
    <n v="1487"/>
    <n v="1541"/>
  </r>
  <r>
    <m/>
    <m/>
    <x v="34"/>
    <x v="13"/>
    <x v="1"/>
    <n v="15"/>
    <n v="19"/>
    <s v="Среднее по региону на 01.04.2024"/>
    <n v="26.257359737969168"/>
    <s v="Среднее по РФ на 01.04.2024"/>
    <m/>
    <s v="Среднее по ФО на 01.04.2024"/>
    <m/>
    <n v="19"/>
    <s v="F$1487"/>
    <s v="F$1487:F$1541"/>
    <n v="1487"/>
    <n v="1541"/>
  </r>
  <r>
    <m/>
    <m/>
    <x v="35"/>
    <x v="13"/>
    <x v="1"/>
    <n v="33"/>
    <n v="5"/>
    <s v="Среднее по региону на 01.04.2024"/>
    <n v="26.257359737969168"/>
    <s v="Среднее по РФ на 01.04.2024"/>
    <m/>
    <s v="Среднее по ФО на 01.04.2024"/>
    <m/>
    <n v="5"/>
    <s v="F$1487"/>
    <s v="F$1487:F$1541"/>
    <n v="1487"/>
    <n v="1541"/>
  </r>
  <r>
    <m/>
    <m/>
    <x v="36"/>
    <x v="13"/>
    <x v="1"/>
    <n v="33"/>
    <n v="5"/>
    <s v="Среднее по региону на 01.04.2024"/>
    <n v="26.257359737969168"/>
    <s v="Среднее по РФ на 01.04.2024"/>
    <m/>
    <s v="Среднее по ФО на 01.04.2024"/>
    <m/>
    <n v="5"/>
    <s v="F$1487"/>
    <s v="F$1487:F$1541"/>
    <n v="1487"/>
    <n v="1541"/>
  </r>
  <r>
    <m/>
    <m/>
    <x v="37"/>
    <x v="13"/>
    <x v="1"/>
    <n v="32"/>
    <n v="6"/>
    <s v="Среднее по региону на 01.04.2024"/>
    <n v="26.257359737969168"/>
    <s v="Среднее по РФ на 01.04.2024"/>
    <m/>
    <s v="Среднее по ФО на 01.04.2024"/>
    <m/>
    <n v="6"/>
    <s v="F$1487"/>
    <s v="F$1487:F$1541"/>
    <n v="1487"/>
    <n v="1541"/>
  </r>
  <r>
    <m/>
    <m/>
    <x v="38"/>
    <x v="13"/>
    <x v="1"/>
    <n v="18"/>
    <n v="17"/>
    <s v="Среднее по региону на 01.04.2024"/>
    <n v="26.257359737969168"/>
    <s v="Среднее по РФ на 01.04.2024"/>
    <m/>
    <s v="Среднее по ФО на 01.04.2024"/>
    <m/>
    <n v="17"/>
    <s v="F$1487"/>
    <s v="F$1487:F$1541"/>
    <n v="1487"/>
    <n v="1541"/>
  </r>
  <r>
    <m/>
    <m/>
    <x v="39"/>
    <x v="13"/>
    <x v="1"/>
    <n v="22"/>
    <n v="14"/>
    <s v="Среднее по региону на 01.04.2024"/>
    <n v="26.257359737969168"/>
    <s v="Среднее по РФ на 01.04.2024"/>
    <m/>
    <s v="Среднее по ФО на 01.04.2024"/>
    <m/>
    <n v="14"/>
    <s v="F$1487"/>
    <s v="F$1487:F$1541"/>
    <n v="1487"/>
    <n v="1541"/>
  </r>
  <r>
    <m/>
    <m/>
    <x v="40"/>
    <x v="13"/>
    <x v="1"/>
    <n v="15"/>
    <n v="19"/>
    <s v="Среднее по региону на 01.04.2024"/>
    <n v="26.257359737969168"/>
    <s v="Среднее по РФ на 01.04.2024"/>
    <m/>
    <s v="Среднее по ФО на 01.04.2024"/>
    <m/>
    <n v="19"/>
    <s v="F$1487"/>
    <s v="F$1487:F$1541"/>
    <n v="1487"/>
    <n v="1541"/>
  </r>
  <r>
    <m/>
    <m/>
    <x v="41"/>
    <x v="13"/>
    <x v="1"/>
    <n v="19"/>
    <n v="16"/>
    <s v="Среднее по региону на 01.04.2024"/>
    <n v="26.257359737969168"/>
    <s v="Среднее по РФ на 01.04.2024"/>
    <m/>
    <s v="Среднее по ФО на 01.04.2024"/>
    <m/>
    <n v="16"/>
    <s v="F$1487"/>
    <s v="F$1487:F$1541"/>
    <n v="1487"/>
    <n v="1541"/>
  </r>
  <r>
    <m/>
    <m/>
    <x v="42"/>
    <x v="13"/>
    <x v="1"/>
    <n v="15"/>
    <n v="19"/>
    <s v="Среднее по региону на 01.04.2024"/>
    <n v="26.257359737969168"/>
    <s v="Среднее по РФ на 01.04.2024"/>
    <m/>
    <s v="Среднее по ФО на 01.04.2024"/>
    <m/>
    <n v="19"/>
    <s v="F$1487"/>
    <s v="F$1487:F$1541"/>
    <n v="1487"/>
    <n v="1541"/>
  </r>
  <r>
    <m/>
    <m/>
    <x v="43"/>
    <x v="13"/>
    <x v="1"/>
    <n v="24"/>
    <n v="13"/>
    <s v="Среднее по региону на 01.04.2024"/>
    <n v="26.257359737969168"/>
    <s v="Среднее по РФ на 01.04.2024"/>
    <m/>
    <s v="Среднее по ФО на 01.04.2024"/>
    <m/>
    <n v="13"/>
    <s v="F$1487"/>
    <s v="F$1487:F$1541"/>
    <n v="1487"/>
    <n v="1541"/>
  </r>
  <r>
    <m/>
    <m/>
    <x v="44"/>
    <x v="13"/>
    <x v="1"/>
    <n v="27"/>
    <n v="10"/>
    <s v="Среднее по региону на 01.04.2024"/>
    <n v="26.257359737969168"/>
    <s v="Среднее по РФ на 01.04.2024"/>
    <m/>
    <s v="Среднее по ФО на 01.04.2024"/>
    <m/>
    <n v="10"/>
    <s v="F$1487"/>
    <s v="F$1487:F$1541"/>
    <n v="1487"/>
    <n v="1541"/>
  </r>
  <r>
    <m/>
    <m/>
    <x v="45"/>
    <x v="13"/>
    <x v="1"/>
    <n v="18"/>
    <n v="17"/>
    <s v="Среднее по региону на 01.04.2024"/>
    <n v="26.257359737969168"/>
    <s v="Среднее по РФ на 01.04.2024"/>
    <m/>
    <s v="Среднее по ФО на 01.04.2024"/>
    <m/>
    <n v="17"/>
    <s v="F$1487"/>
    <s v="F$1487:F$1541"/>
    <n v="1487"/>
    <n v="1541"/>
  </r>
  <r>
    <m/>
    <m/>
    <x v="46"/>
    <x v="13"/>
    <x v="1"/>
    <n v="19"/>
    <n v="16"/>
    <s v="Среднее по региону на 01.04.2024"/>
    <n v="26.257359737969168"/>
    <s v="Среднее по РФ на 01.04.2024"/>
    <m/>
    <s v="Среднее по ФО на 01.04.2024"/>
    <m/>
    <n v="16"/>
    <s v="F$1487"/>
    <s v="F$1487:F$1541"/>
    <n v="1487"/>
    <n v="1541"/>
  </r>
  <r>
    <m/>
    <m/>
    <x v="47"/>
    <x v="13"/>
    <x v="1"/>
    <n v="17"/>
    <n v="18"/>
    <s v="Среднее по региону на 01.04.2024"/>
    <n v="26.257359737969168"/>
    <s v="Среднее по РФ на 01.04.2024"/>
    <m/>
    <s v="Среднее по ФО на 01.04.2024"/>
    <m/>
    <n v="18"/>
    <s v="F$1487"/>
    <s v="F$1487:F$1541"/>
    <n v="1487"/>
    <n v="1541"/>
  </r>
  <r>
    <m/>
    <m/>
    <x v="48"/>
    <x v="13"/>
    <x v="1"/>
    <n v="15"/>
    <n v="19"/>
    <s v="Среднее по региону на 01.04.2024"/>
    <n v="26.257359737969168"/>
    <s v="Среднее по РФ на 01.04.2024"/>
    <m/>
    <s v="Среднее по ФО на 01.04.2024"/>
    <m/>
    <n v="19"/>
    <s v="F$1487"/>
    <s v="F$1487:F$1541"/>
    <n v="1487"/>
    <n v="1541"/>
  </r>
  <r>
    <m/>
    <m/>
    <x v="49"/>
    <x v="13"/>
    <x v="1"/>
    <n v="26"/>
    <n v="11"/>
    <s v="Среднее по региону на 01.04.2024"/>
    <n v="26.257359737969168"/>
    <s v="Среднее по РФ на 01.04.2024"/>
    <m/>
    <s v="Среднее по ФО на 01.04.2024"/>
    <m/>
    <n v="11"/>
    <s v="F$1487"/>
    <s v="F$1487:F$1541"/>
    <n v="1487"/>
    <n v="1541"/>
  </r>
  <r>
    <m/>
    <m/>
    <x v="50"/>
    <x v="13"/>
    <x v="1"/>
    <n v="13"/>
    <n v="20"/>
    <s v="Среднее по региону на 01.04.2024"/>
    <n v="26.257359737969168"/>
    <s v="Среднее по РФ на 01.04.2024"/>
    <m/>
    <s v="Среднее по ФО на 01.04.2024"/>
    <m/>
    <n v="20"/>
    <s v="F$1487"/>
    <s v="F$1487:F$1541"/>
    <n v="1487"/>
    <n v="1541"/>
  </r>
  <r>
    <m/>
    <m/>
    <x v="51"/>
    <x v="13"/>
    <x v="1"/>
    <n v="20"/>
    <n v="15"/>
    <s v="Среднее по региону на 01.04.2024"/>
    <n v="26.257359737969168"/>
    <s v="Среднее по РФ на 01.04.2024"/>
    <m/>
    <s v="Среднее по ФО на 01.04.2024"/>
    <m/>
    <n v="15"/>
    <s v="F$1487"/>
    <s v="F$1487:F$1541"/>
    <n v="1487"/>
    <n v="1541"/>
  </r>
  <r>
    <m/>
    <m/>
    <x v="52"/>
    <x v="13"/>
    <x v="1"/>
    <n v="20"/>
    <n v="15"/>
    <s v="Среднее по региону на 01.04.2024"/>
    <n v="26.257359737969168"/>
    <s v="Среднее по РФ на 01.04.2024"/>
    <m/>
    <s v="Среднее по ФО на 01.04.2024"/>
    <m/>
    <n v="15"/>
    <s v="F$1487"/>
    <s v="F$1487:F$1541"/>
    <n v="1487"/>
    <n v="1541"/>
  </r>
  <r>
    <m/>
    <m/>
    <x v="53"/>
    <x v="13"/>
    <x v="1"/>
    <n v="43"/>
    <n v="1"/>
    <s v="Среднее по региону на 01.04.2024"/>
    <n v="26.257359737969168"/>
    <s v="Среднее по РФ на 01.04.2024"/>
    <m/>
    <s v="Среднее по ФО на 01.04.2024"/>
    <m/>
    <n v="1"/>
    <s v="F$1487"/>
    <s v="F$1487:F$1541"/>
    <n v="1487"/>
    <n v="1541"/>
  </r>
  <r>
    <m/>
    <m/>
    <x v="54"/>
    <x v="13"/>
    <x v="1"/>
    <n v="28"/>
    <n v="9"/>
    <s v="Среднее по региону на 01.04.2024"/>
    <n v="26.257359737969168"/>
    <s v="Среднее по РФ на 01.04.2024"/>
    <m/>
    <s v="Среднее по ФО на 01.04.2024"/>
    <m/>
    <n v="9"/>
    <s v="F$1487"/>
    <s v="F$1487:F$1541"/>
    <n v="1487"/>
    <n v="1541"/>
  </r>
  <r>
    <m/>
    <m/>
    <x v="0"/>
    <x v="14"/>
    <x v="0"/>
    <n v="107.1"/>
    <n v="8"/>
    <s v="Среднее по региону на 01.04.2023"/>
    <n v="76.376854545454549"/>
    <s v="Среднее по РФ на 01.04.2023"/>
    <m/>
    <s v="Среднее по ФО на 01.04.2023"/>
    <m/>
    <n v="8"/>
    <s v="F$1542"/>
    <s v="F$1542:F$1596"/>
    <n v="1542"/>
    <n v="1596"/>
  </r>
  <r>
    <m/>
    <m/>
    <x v="1"/>
    <x v="14"/>
    <x v="0"/>
    <n v="121.5"/>
    <n v="7"/>
    <s v="Среднее по региону на 01.04.2023"/>
    <n v="76.376854545454549"/>
    <s v="Среднее по РФ на 01.04.2023"/>
    <m/>
    <s v="Среднее по ФО на 01.04.2023"/>
    <m/>
    <n v="7"/>
    <s v="F$1542"/>
    <s v="F$1542:F$1596"/>
    <n v="1542"/>
    <n v="1596"/>
  </r>
  <r>
    <m/>
    <m/>
    <x v="2"/>
    <x v="14"/>
    <x v="0"/>
    <n v="32.700000000000003"/>
    <n v="32"/>
    <s v="Среднее по региону на 01.04.2023"/>
    <n v="76.376854545454549"/>
    <s v="Среднее по РФ на 01.04.2023"/>
    <m/>
    <s v="Среднее по ФО на 01.04.2023"/>
    <m/>
    <n v="32"/>
    <s v="F$1542"/>
    <s v="F$1542:F$1596"/>
    <n v="1542"/>
    <n v="1596"/>
  </r>
  <r>
    <m/>
    <m/>
    <x v="3"/>
    <x v="14"/>
    <x v="0"/>
    <n v="91.7"/>
    <n v="11"/>
    <s v="Среднее по региону на 01.04.2023"/>
    <n v="76.376854545454549"/>
    <s v="Среднее по РФ на 01.04.2023"/>
    <m/>
    <s v="Среднее по ФО на 01.04.2023"/>
    <m/>
    <n v="11"/>
    <s v="F$1542"/>
    <s v="F$1542:F$1596"/>
    <n v="1542"/>
    <n v="1596"/>
  </r>
  <r>
    <m/>
    <m/>
    <x v="4"/>
    <x v="14"/>
    <x v="0"/>
    <n v="13.6"/>
    <n v="52"/>
    <s v="Среднее по региону на 01.04.2023"/>
    <n v="76.376854545454549"/>
    <s v="Среднее по РФ на 01.04.2023"/>
    <m/>
    <s v="Среднее по ФО на 01.04.2023"/>
    <m/>
    <n v="52"/>
    <s v="F$1542"/>
    <s v="F$1542:F$1596"/>
    <n v="1542"/>
    <n v="1596"/>
  </r>
  <r>
    <m/>
    <m/>
    <x v="5"/>
    <x v="14"/>
    <x v="0"/>
    <n v="18"/>
    <n v="48"/>
    <s v="Среднее по региону на 01.04.2023"/>
    <n v="76.376854545454549"/>
    <s v="Среднее по РФ на 01.04.2023"/>
    <m/>
    <s v="Среднее по ФО на 01.04.2023"/>
    <m/>
    <n v="48"/>
    <s v="F$1542"/>
    <s v="F$1542:F$1596"/>
    <n v="1542"/>
    <n v="1596"/>
  </r>
  <r>
    <m/>
    <m/>
    <x v="6"/>
    <x v="14"/>
    <x v="0"/>
    <n v="25.9"/>
    <n v="42"/>
    <s v="Среднее по региону на 01.04.2023"/>
    <n v="76.376854545454549"/>
    <s v="Среднее по РФ на 01.04.2023"/>
    <m/>
    <s v="Среднее по ФО на 01.04.2023"/>
    <m/>
    <n v="42"/>
    <s v="F$1542"/>
    <s v="F$1542:F$1596"/>
    <n v="1542"/>
    <n v="1596"/>
  </r>
  <r>
    <m/>
    <m/>
    <x v="7"/>
    <x v="14"/>
    <x v="0"/>
    <n v="34.1"/>
    <n v="29"/>
    <s v="Среднее по региону на 01.04.2023"/>
    <n v="76.376854545454549"/>
    <s v="Среднее по РФ на 01.04.2023"/>
    <m/>
    <s v="Среднее по ФО на 01.04.2023"/>
    <m/>
    <n v="29"/>
    <s v="F$1542"/>
    <s v="F$1542:F$1596"/>
    <n v="1542"/>
    <n v="1596"/>
  </r>
  <r>
    <m/>
    <m/>
    <x v="8"/>
    <x v="14"/>
    <x v="0"/>
    <n v="81.900000000000006"/>
    <n v="14"/>
    <s v="Среднее по региону на 01.04.2023"/>
    <n v="76.376854545454549"/>
    <s v="Среднее по РФ на 01.04.2023"/>
    <m/>
    <s v="Среднее по ФО на 01.04.2023"/>
    <m/>
    <n v="14"/>
    <s v="F$1542"/>
    <s v="F$1542:F$1596"/>
    <n v="1542"/>
    <n v="1596"/>
  </r>
  <r>
    <m/>
    <m/>
    <x v="9"/>
    <x v="14"/>
    <x v="0"/>
    <n v="127"/>
    <n v="6"/>
    <s v="Среднее по региону на 01.04.2023"/>
    <n v="76.376854545454549"/>
    <s v="Среднее по РФ на 01.04.2023"/>
    <m/>
    <s v="Среднее по ФО на 01.04.2023"/>
    <m/>
    <n v="6"/>
    <s v="F$1542"/>
    <s v="F$1542:F$1596"/>
    <n v="1542"/>
    <n v="1596"/>
  </r>
  <r>
    <m/>
    <m/>
    <x v="10"/>
    <x v="14"/>
    <x v="0"/>
    <n v="168.1"/>
    <n v="4"/>
    <s v="Среднее по региону на 01.04.2023"/>
    <n v="76.376854545454549"/>
    <s v="Среднее по РФ на 01.04.2023"/>
    <m/>
    <s v="Среднее по ФО на 01.04.2023"/>
    <m/>
    <n v="4"/>
    <s v="F$1542"/>
    <s v="F$1542:F$1596"/>
    <n v="1542"/>
    <n v="1596"/>
  </r>
  <r>
    <m/>
    <m/>
    <x v="11"/>
    <x v="14"/>
    <x v="0"/>
    <n v="60.4"/>
    <n v="18"/>
    <s v="Среднее по региону на 01.04.2023"/>
    <n v="76.376854545454549"/>
    <s v="Среднее по РФ на 01.04.2023"/>
    <m/>
    <s v="Среднее по ФО на 01.04.2023"/>
    <m/>
    <n v="18"/>
    <s v="F$1542"/>
    <s v="F$1542:F$1596"/>
    <n v="1542"/>
    <n v="1596"/>
  </r>
  <r>
    <m/>
    <m/>
    <x v="12"/>
    <x v="14"/>
    <x v="0"/>
    <n v="46.6"/>
    <n v="22"/>
    <s v="Среднее по региону на 01.04.2023"/>
    <n v="76.376854545454549"/>
    <s v="Среднее по РФ на 01.04.2023"/>
    <m/>
    <s v="Среднее по ФО на 01.04.2023"/>
    <m/>
    <n v="22"/>
    <s v="F$1542"/>
    <s v="F$1542:F$1596"/>
    <n v="1542"/>
    <n v="1596"/>
  </r>
  <r>
    <m/>
    <m/>
    <x v="13"/>
    <x v="14"/>
    <x v="0"/>
    <n v="20.2"/>
    <n v="46"/>
    <s v="Среднее по региону на 01.04.2023"/>
    <n v="76.376854545454549"/>
    <s v="Среднее по РФ на 01.04.2023"/>
    <m/>
    <s v="Среднее по ФО на 01.04.2023"/>
    <m/>
    <n v="46"/>
    <s v="F$1542"/>
    <s v="F$1542:F$1596"/>
    <n v="1542"/>
    <n v="1596"/>
  </r>
  <r>
    <m/>
    <m/>
    <x v="14"/>
    <x v="14"/>
    <x v="0"/>
    <n v="86.4"/>
    <n v="13"/>
    <s v="Среднее по региону на 01.04.2023"/>
    <n v="76.376854545454549"/>
    <s v="Среднее по РФ на 01.04.2023"/>
    <m/>
    <s v="Среднее по ФО на 01.04.2023"/>
    <m/>
    <n v="13"/>
    <s v="F$1542"/>
    <s v="F$1542:F$1596"/>
    <n v="1542"/>
    <n v="1596"/>
  </r>
  <r>
    <m/>
    <m/>
    <x v="15"/>
    <x v="14"/>
    <x v="0"/>
    <n v="163.69999999999999"/>
    <n v="5"/>
    <s v="Среднее по региону на 01.04.2023"/>
    <n v="76.376854545454549"/>
    <s v="Среднее по РФ на 01.04.2023"/>
    <m/>
    <s v="Среднее по ФО на 01.04.2023"/>
    <m/>
    <n v="5"/>
    <s v="F$1542"/>
    <s v="F$1542:F$1596"/>
    <n v="1542"/>
    <n v="1596"/>
  </r>
  <r>
    <m/>
    <m/>
    <x v="16"/>
    <x v="14"/>
    <x v="0"/>
    <n v="103.5"/>
    <n v="10"/>
    <s v="Среднее по региону на 01.04.2023"/>
    <n v="76.376854545454549"/>
    <s v="Среднее по РФ на 01.04.2023"/>
    <m/>
    <s v="Среднее по ФО на 01.04.2023"/>
    <m/>
    <n v="10"/>
    <s v="F$1542"/>
    <s v="F$1542:F$1596"/>
    <n v="1542"/>
    <n v="1596"/>
  </r>
  <r>
    <m/>
    <m/>
    <x v="17"/>
    <x v="14"/>
    <x v="0"/>
    <n v="1140.9000000000001"/>
    <n v="1"/>
    <s v="Среднее по региону на 01.04.2023"/>
    <n v="76.376854545454549"/>
    <s v="Среднее по РФ на 01.04.2023"/>
    <m/>
    <s v="Среднее по ФО на 01.04.2023"/>
    <m/>
    <n v="1"/>
    <s v="F$1542"/>
    <s v="F$1542:F$1596"/>
    <n v="1542"/>
    <n v="1596"/>
  </r>
  <r>
    <m/>
    <m/>
    <x v="18"/>
    <x v="14"/>
    <x v="0"/>
    <n v="245.1"/>
    <n v="2"/>
    <s v="Среднее по региону на 01.04.2023"/>
    <n v="76.376854545454549"/>
    <s v="Среднее по РФ на 01.04.2023"/>
    <m/>
    <s v="Среднее по ФО на 01.04.2023"/>
    <m/>
    <n v="2"/>
    <s v="F$1542"/>
    <s v="F$1542:F$1596"/>
    <n v="1542"/>
    <n v="1596"/>
  </r>
  <r>
    <m/>
    <m/>
    <x v="19"/>
    <x v="14"/>
    <x v="0"/>
    <n v="226.5"/>
    <n v="3"/>
    <s v="Среднее по региону на 01.04.2023"/>
    <n v="76.376854545454549"/>
    <s v="Среднее по РФ на 01.04.2023"/>
    <m/>
    <s v="Среднее по ФО на 01.04.2023"/>
    <m/>
    <n v="3"/>
    <s v="F$1542"/>
    <s v="F$1542:F$1596"/>
    <n v="1542"/>
    <n v="1596"/>
  </r>
  <r>
    <m/>
    <m/>
    <x v="20"/>
    <x v="14"/>
    <x v="0"/>
    <n v="20.6"/>
    <n v="45"/>
    <s v="Среднее по региону на 01.04.2023"/>
    <n v="76.376854545454549"/>
    <s v="Среднее по РФ на 01.04.2023"/>
    <m/>
    <s v="Среднее по ФО на 01.04.2023"/>
    <m/>
    <n v="45"/>
    <s v="F$1542"/>
    <s v="F$1542:F$1596"/>
    <n v="1542"/>
    <n v="1596"/>
  </r>
  <r>
    <m/>
    <m/>
    <x v="21"/>
    <x v="14"/>
    <x v="0"/>
    <n v="30.8"/>
    <n v="36"/>
    <s v="Среднее по региону на 01.04.2023"/>
    <n v="76.376854545454549"/>
    <s v="Среднее по РФ на 01.04.2023"/>
    <m/>
    <s v="Среднее по ФО на 01.04.2023"/>
    <m/>
    <n v="36"/>
    <s v="F$1542"/>
    <s v="F$1542:F$1596"/>
    <n v="1542"/>
    <n v="1596"/>
  </r>
  <r>
    <m/>
    <m/>
    <x v="22"/>
    <x v="14"/>
    <x v="0"/>
    <n v="15.7"/>
    <n v="51"/>
    <s v="Среднее по региону на 01.04.2023"/>
    <n v="76.376854545454549"/>
    <s v="Среднее по РФ на 01.04.2023"/>
    <m/>
    <s v="Среднее по ФО на 01.04.2023"/>
    <m/>
    <n v="51"/>
    <s v="F$1542"/>
    <s v="F$1542:F$1596"/>
    <n v="1542"/>
    <n v="1596"/>
  </r>
  <r>
    <m/>
    <m/>
    <x v="23"/>
    <x v="14"/>
    <x v="0"/>
    <n v="53.2"/>
    <n v="19"/>
    <s v="Среднее по региону на 01.04.2023"/>
    <n v="76.376854545454549"/>
    <s v="Среднее по РФ на 01.04.2023"/>
    <m/>
    <s v="Среднее по ФО на 01.04.2023"/>
    <m/>
    <n v="19"/>
    <s v="F$1542"/>
    <s v="F$1542:F$1596"/>
    <n v="1542"/>
    <n v="1596"/>
  </r>
  <r>
    <m/>
    <m/>
    <x v="24"/>
    <x v="14"/>
    <x v="0"/>
    <n v="32.6"/>
    <n v="33"/>
    <s v="Среднее по региону на 01.04.2023"/>
    <n v="76.376854545454549"/>
    <s v="Среднее по РФ на 01.04.2023"/>
    <m/>
    <s v="Среднее по ФО на 01.04.2023"/>
    <m/>
    <n v="33"/>
    <s v="F$1542"/>
    <s v="F$1542:F$1596"/>
    <n v="1542"/>
    <n v="1596"/>
  </r>
  <r>
    <m/>
    <m/>
    <x v="25"/>
    <x v="14"/>
    <x v="0"/>
    <n v="28.9"/>
    <n v="39"/>
    <s v="Среднее по региону на 01.04.2023"/>
    <n v="76.376854545454549"/>
    <s v="Среднее по РФ на 01.04.2023"/>
    <m/>
    <s v="Среднее по ФО на 01.04.2023"/>
    <m/>
    <n v="39"/>
    <s v="F$1542"/>
    <s v="F$1542:F$1596"/>
    <n v="1542"/>
    <n v="1596"/>
  </r>
  <r>
    <m/>
    <m/>
    <x v="26"/>
    <x v="14"/>
    <x v="0"/>
    <n v="42.4"/>
    <n v="23"/>
    <s v="Среднее по региону на 01.04.2023"/>
    <n v="76.376854545454549"/>
    <s v="Среднее по РФ на 01.04.2023"/>
    <m/>
    <s v="Среднее по ФО на 01.04.2023"/>
    <m/>
    <n v="23"/>
    <s v="F$1542"/>
    <s v="F$1542:F$1596"/>
    <n v="1542"/>
    <n v="1596"/>
  </r>
  <r>
    <m/>
    <m/>
    <x v="27"/>
    <x v="14"/>
    <x v="0"/>
    <n v="20.100000000000001"/>
    <n v="47"/>
    <s v="Среднее по региону на 01.04.2023"/>
    <n v="76.376854545454549"/>
    <s v="Среднее по РФ на 01.04.2023"/>
    <m/>
    <s v="Среднее по ФО на 01.04.2023"/>
    <m/>
    <n v="47"/>
    <s v="F$1542"/>
    <s v="F$1542:F$1596"/>
    <n v="1542"/>
    <n v="1596"/>
  </r>
  <r>
    <m/>
    <m/>
    <x v="28"/>
    <x v="14"/>
    <x v="0"/>
    <n v="31"/>
    <n v="35"/>
    <s v="Среднее по региону на 01.04.2023"/>
    <n v="76.376854545454549"/>
    <s v="Среднее по РФ на 01.04.2023"/>
    <m/>
    <s v="Среднее по ФО на 01.04.2023"/>
    <m/>
    <n v="35"/>
    <s v="F$1542"/>
    <s v="F$1542:F$1596"/>
    <n v="1542"/>
    <n v="1596"/>
  </r>
  <r>
    <m/>
    <m/>
    <x v="29"/>
    <x v="14"/>
    <x v="0"/>
    <n v="72"/>
    <n v="16"/>
    <s v="Среднее по региону на 01.04.2023"/>
    <n v="76.376854545454549"/>
    <s v="Среднее по РФ на 01.04.2023"/>
    <m/>
    <s v="Среднее по ФО на 01.04.2023"/>
    <m/>
    <n v="16"/>
    <s v="F$1542"/>
    <s v="F$1542:F$1596"/>
    <n v="1542"/>
    <n v="1596"/>
  </r>
  <r>
    <m/>
    <m/>
    <x v="30"/>
    <x v="14"/>
    <x v="0"/>
    <n v="13.4"/>
    <n v="53"/>
    <s v="Среднее по региону на 01.04.2023"/>
    <n v="76.376854545454549"/>
    <s v="Среднее по РФ на 01.04.2023"/>
    <m/>
    <s v="Среднее по ФО на 01.04.2023"/>
    <m/>
    <n v="53"/>
    <s v="F$1542"/>
    <s v="F$1542:F$1596"/>
    <n v="1542"/>
    <n v="1596"/>
  </r>
  <r>
    <m/>
    <m/>
    <x v="31"/>
    <x v="14"/>
    <x v="0"/>
    <n v="34.700000000000003"/>
    <n v="27"/>
    <s v="Среднее по региону на 01.04.2023"/>
    <n v="76.376854545454549"/>
    <s v="Среднее по РФ на 01.04.2023"/>
    <m/>
    <s v="Среднее по ФО на 01.04.2023"/>
    <m/>
    <n v="27"/>
    <s v="F$1542"/>
    <s v="F$1542:F$1596"/>
    <n v="1542"/>
    <n v="1596"/>
  </r>
  <r>
    <m/>
    <m/>
    <x v="32"/>
    <x v="14"/>
    <x v="0"/>
    <n v="41.2"/>
    <n v="24"/>
    <s v="Среднее по региону на 01.04.2023"/>
    <n v="76.376854545454549"/>
    <s v="Среднее по РФ на 01.04.2023"/>
    <m/>
    <s v="Среднее по ФО на 01.04.2023"/>
    <m/>
    <n v="24"/>
    <s v="F$1542"/>
    <s v="F$1542:F$1596"/>
    <n v="1542"/>
    <n v="1596"/>
  </r>
  <r>
    <m/>
    <m/>
    <x v="33"/>
    <x v="14"/>
    <x v="0"/>
    <n v="65.099999999999994"/>
    <n v="17"/>
    <s v="Среднее по региону на 01.04.2023"/>
    <n v="76.376854545454549"/>
    <s v="Среднее по РФ на 01.04.2023"/>
    <m/>
    <s v="Среднее по ФО на 01.04.2023"/>
    <m/>
    <n v="17"/>
    <s v="F$1542"/>
    <s v="F$1542:F$1596"/>
    <n v="1542"/>
    <n v="1596"/>
  </r>
  <r>
    <m/>
    <m/>
    <x v="34"/>
    <x v="14"/>
    <x v="0"/>
    <n v="13"/>
    <n v="54"/>
    <s v="Среднее по региону на 01.04.2023"/>
    <n v="76.376854545454549"/>
    <s v="Среднее по РФ на 01.04.2023"/>
    <m/>
    <s v="Среднее по ФО на 01.04.2023"/>
    <m/>
    <n v="54"/>
    <s v="F$1542"/>
    <s v="F$1542:F$1596"/>
    <n v="1542"/>
    <n v="1596"/>
  </r>
  <r>
    <m/>
    <m/>
    <x v="35"/>
    <x v="14"/>
    <x v="0"/>
    <n v="36.1"/>
    <n v="25"/>
    <s v="Среднее по региону на 01.04.2023"/>
    <n v="76.376854545454549"/>
    <s v="Среднее по РФ на 01.04.2023"/>
    <m/>
    <s v="Среднее по ФО на 01.04.2023"/>
    <m/>
    <n v="25"/>
    <s v="F$1542"/>
    <s v="F$1542:F$1596"/>
    <n v="1542"/>
    <n v="1596"/>
  </r>
  <r>
    <m/>
    <m/>
    <x v="36"/>
    <x v="14"/>
    <x v="0"/>
    <n v="52.1"/>
    <n v="20"/>
    <s v="Среднее по региону на 01.04.2023"/>
    <n v="76.376854545454549"/>
    <s v="Среднее по РФ на 01.04.2023"/>
    <m/>
    <s v="Среднее по ФО на 01.04.2023"/>
    <m/>
    <n v="20"/>
    <s v="F$1542"/>
    <s v="F$1542:F$1596"/>
    <n v="1542"/>
    <n v="1596"/>
  </r>
  <r>
    <m/>
    <m/>
    <x v="37"/>
    <x v="14"/>
    <x v="0"/>
    <n v="88.7"/>
    <n v="12"/>
    <s v="Среднее по региону на 01.04.2023"/>
    <n v="76.376854545454549"/>
    <s v="Среднее по РФ на 01.04.2023"/>
    <m/>
    <s v="Среднее по ФО на 01.04.2023"/>
    <m/>
    <n v="12"/>
    <s v="F$1542"/>
    <s v="F$1542:F$1596"/>
    <n v="1542"/>
    <n v="1596"/>
  </r>
  <r>
    <m/>
    <m/>
    <x v="38"/>
    <x v="14"/>
    <x v="0"/>
    <n v="17"/>
    <n v="49"/>
    <s v="Среднее по региону на 01.04.2023"/>
    <n v="76.376854545454549"/>
    <s v="Среднее по РФ на 01.04.2023"/>
    <m/>
    <s v="Среднее по ФО на 01.04.2023"/>
    <m/>
    <n v="49"/>
    <s v="F$1542"/>
    <s v="F$1542:F$1596"/>
    <n v="1542"/>
    <n v="1596"/>
  </r>
  <r>
    <m/>
    <m/>
    <x v="39"/>
    <x v="14"/>
    <x v="0"/>
    <n v="73.3"/>
    <n v="15"/>
    <s v="Среднее по региону на 01.04.2023"/>
    <n v="76.376854545454549"/>
    <s v="Среднее по РФ на 01.04.2023"/>
    <m/>
    <s v="Среднее по ФО на 01.04.2023"/>
    <m/>
    <n v="15"/>
    <s v="F$1542"/>
    <s v="F$1542:F$1596"/>
    <n v="1542"/>
    <n v="1596"/>
  </r>
  <r>
    <m/>
    <m/>
    <x v="40"/>
    <x v="14"/>
    <x v="0"/>
    <n v="33.1"/>
    <n v="31"/>
    <s v="Среднее по региону на 01.04.2023"/>
    <n v="76.376854545454549"/>
    <s v="Среднее по РФ на 01.04.2023"/>
    <m/>
    <s v="Среднее по ФО на 01.04.2023"/>
    <m/>
    <n v="31"/>
    <s v="F$1542"/>
    <s v="F$1542:F$1596"/>
    <n v="1542"/>
    <n v="1596"/>
  </r>
  <r>
    <m/>
    <m/>
    <x v="41"/>
    <x v="14"/>
    <x v="0"/>
    <n v="26.8"/>
    <n v="41"/>
    <s v="Среднее по региону на 01.04.2023"/>
    <n v="76.376854545454549"/>
    <s v="Среднее по РФ на 01.04.2023"/>
    <m/>
    <s v="Среднее по ФО на 01.04.2023"/>
    <m/>
    <n v="41"/>
    <s v="F$1542"/>
    <s v="F$1542:F$1596"/>
    <n v="1542"/>
    <n v="1596"/>
  </r>
  <r>
    <m/>
    <m/>
    <x v="42"/>
    <x v="14"/>
    <x v="0"/>
    <n v="33.6"/>
    <n v="30"/>
    <s v="Среднее по региону на 01.04.2023"/>
    <n v="76.376854545454549"/>
    <s v="Среднее по РФ на 01.04.2023"/>
    <m/>
    <s v="Среднее по ФО на 01.04.2023"/>
    <m/>
    <n v="30"/>
    <s v="F$1542"/>
    <s v="F$1542:F$1596"/>
    <n v="1542"/>
    <n v="1596"/>
  </r>
  <r>
    <m/>
    <m/>
    <x v="43"/>
    <x v="14"/>
    <x v="0"/>
    <n v="16.7"/>
    <n v="50"/>
    <s v="Среднее по региону на 01.04.2023"/>
    <n v="76.376854545454549"/>
    <s v="Среднее по РФ на 01.04.2023"/>
    <m/>
    <s v="Среднее по ФО на 01.04.2023"/>
    <m/>
    <n v="50"/>
    <s v="F$1542"/>
    <s v="F$1542:F$1596"/>
    <n v="1542"/>
    <n v="1596"/>
  </r>
  <r>
    <m/>
    <m/>
    <x v="44"/>
    <x v="14"/>
    <x v="0"/>
    <n v="21.9"/>
    <n v="44"/>
    <s v="Среднее по региону на 01.04.2023"/>
    <n v="76.376854545454549"/>
    <s v="Среднее по РФ на 01.04.2023"/>
    <m/>
    <s v="Среднее по ФО на 01.04.2023"/>
    <m/>
    <n v="44"/>
    <s v="F$1542"/>
    <s v="F$1542:F$1596"/>
    <n v="1542"/>
    <n v="1596"/>
  </r>
  <r>
    <m/>
    <m/>
    <x v="45"/>
    <x v="14"/>
    <x v="0"/>
    <n v="104.3"/>
    <n v="9"/>
    <s v="Среднее по региону на 01.04.2023"/>
    <n v="76.376854545454549"/>
    <s v="Среднее по РФ на 01.04.2023"/>
    <m/>
    <s v="Среднее по ФО на 01.04.2023"/>
    <m/>
    <n v="9"/>
    <s v="F$1542"/>
    <s v="F$1542:F$1596"/>
    <n v="1542"/>
    <n v="1596"/>
  </r>
  <r>
    <m/>
    <m/>
    <x v="46"/>
    <x v="14"/>
    <x v="0"/>
    <n v="48.1"/>
    <n v="21"/>
    <s v="Среднее по региону на 01.04.2023"/>
    <n v="76.376854545454549"/>
    <s v="Среднее по РФ на 01.04.2023"/>
    <m/>
    <s v="Среднее по ФО на 01.04.2023"/>
    <m/>
    <n v="21"/>
    <s v="F$1542"/>
    <s v="F$1542:F$1596"/>
    <n v="1542"/>
    <n v="1596"/>
  </r>
  <r>
    <m/>
    <m/>
    <x v="47"/>
    <x v="14"/>
    <x v="0"/>
    <n v="6"/>
    <n v="55"/>
    <s v="Среднее по региону на 01.04.2023"/>
    <n v="76.376854545454549"/>
    <s v="Среднее по РФ на 01.04.2023"/>
    <m/>
    <s v="Среднее по ФО на 01.04.2023"/>
    <m/>
    <n v="55"/>
    <s v="F$1542"/>
    <s v="F$1542:F$1596"/>
    <n v="1542"/>
    <n v="1596"/>
  </r>
  <r>
    <m/>
    <m/>
    <x v="48"/>
    <x v="14"/>
    <x v="0"/>
    <n v="27.1"/>
    <n v="40"/>
    <s v="Среднее по региону на 01.04.2023"/>
    <n v="76.376854545454549"/>
    <s v="Среднее по РФ на 01.04.2023"/>
    <m/>
    <s v="Среднее по ФО на 01.04.2023"/>
    <m/>
    <n v="40"/>
    <s v="F$1542"/>
    <s v="F$1542:F$1596"/>
    <n v="1542"/>
    <n v="1596"/>
  </r>
  <r>
    <m/>
    <m/>
    <x v="49"/>
    <x v="14"/>
    <x v="0"/>
    <n v="34.5"/>
    <n v="28"/>
    <s v="Среднее по региону на 01.04.2023"/>
    <n v="76.376854545454549"/>
    <s v="Среднее по РФ на 01.04.2023"/>
    <m/>
    <s v="Среднее по ФО на 01.04.2023"/>
    <m/>
    <n v="28"/>
    <s v="F$1542"/>
    <s v="F$1542:F$1596"/>
    <n v="1542"/>
    <n v="1596"/>
  </r>
  <r>
    <m/>
    <m/>
    <x v="50"/>
    <x v="14"/>
    <x v="0"/>
    <n v="31.6"/>
    <n v="34"/>
    <s v="Среднее по региону на 01.04.2023"/>
    <n v="76.376854545454549"/>
    <s v="Среднее по РФ на 01.04.2023"/>
    <m/>
    <s v="Среднее по ФО на 01.04.2023"/>
    <m/>
    <n v="34"/>
    <s v="F$1542"/>
    <s v="F$1542:F$1596"/>
    <n v="1542"/>
    <n v="1596"/>
  </r>
  <r>
    <m/>
    <m/>
    <x v="51"/>
    <x v="14"/>
    <x v="0"/>
    <n v="30"/>
    <n v="38"/>
    <s v="Среднее по региону на 01.04.2023"/>
    <n v="76.376854545454549"/>
    <s v="Среднее по РФ на 01.04.2023"/>
    <m/>
    <s v="Среднее по ФО на 01.04.2023"/>
    <m/>
    <n v="38"/>
    <s v="F$1542"/>
    <s v="F$1542:F$1596"/>
    <n v="1542"/>
    <n v="1596"/>
  </r>
  <r>
    <m/>
    <m/>
    <x v="52"/>
    <x v="14"/>
    <x v="0"/>
    <n v="35.1"/>
    <n v="26"/>
    <s v="Среднее по региону на 01.04.2023"/>
    <n v="76.376854545454549"/>
    <s v="Среднее по РФ на 01.04.2023"/>
    <m/>
    <s v="Среднее по ФО на 01.04.2023"/>
    <m/>
    <n v="26"/>
    <s v="F$1542"/>
    <s v="F$1542:F$1596"/>
    <n v="1542"/>
    <n v="1596"/>
  </r>
  <r>
    <m/>
    <m/>
    <x v="53"/>
    <x v="14"/>
    <x v="0"/>
    <n v="30.4"/>
    <n v="37"/>
    <s v="Среднее по региону на 01.04.2023"/>
    <n v="76.376854545454549"/>
    <s v="Среднее по РФ на 01.04.2023"/>
    <m/>
    <s v="Среднее по ФО на 01.04.2023"/>
    <m/>
    <n v="37"/>
    <s v="F$1542"/>
    <s v="F$1542:F$1596"/>
    <n v="1542"/>
    <n v="1596"/>
  </r>
  <r>
    <m/>
    <m/>
    <x v="54"/>
    <x v="14"/>
    <x v="0"/>
    <n v="25.2"/>
    <n v="43"/>
    <s v="Среднее по региону на 01.04.2023"/>
    <n v="76.376854545454549"/>
    <s v="Среднее по РФ на 01.04.2023"/>
    <m/>
    <s v="Среднее по ФО на 01.04.2023"/>
    <m/>
    <n v="43"/>
    <s v="F$1542"/>
    <s v="F$1542:F$1596"/>
    <n v="1542"/>
    <n v="1596"/>
  </r>
  <r>
    <m/>
    <m/>
    <x v="0"/>
    <x v="14"/>
    <x v="1"/>
    <n v="107.1"/>
    <n v="8"/>
    <s v="Среднее по региону на 01.04.2024"/>
    <n v="76.376854545454549"/>
    <s v="Среднее по РФ на 01.04.2024"/>
    <m/>
    <s v="Среднее по ФО на 01.04.2024"/>
    <m/>
    <n v="8"/>
    <s v="F$1597"/>
    <s v="F$1597:F$1651"/>
    <n v="1597"/>
    <n v="1651"/>
  </r>
  <r>
    <m/>
    <m/>
    <x v="1"/>
    <x v="14"/>
    <x v="1"/>
    <n v="121.5"/>
    <n v="7"/>
    <s v="Среднее по региону на 01.04.2024"/>
    <n v="76.376854545454549"/>
    <s v="Среднее по РФ на 01.04.2024"/>
    <m/>
    <s v="Среднее по ФО на 01.04.2024"/>
    <m/>
    <n v="7"/>
    <s v="F$1597"/>
    <s v="F$1597:F$1651"/>
    <n v="1597"/>
    <n v="1651"/>
  </r>
  <r>
    <m/>
    <m/>
    <x v="2"/>
    <x v="14"/>
    <x v="1"/>
    <n v="32.700000000000003"/>
    <n v="32"/>
    <s v="Среднее по региону на 01.04.2024"/>
    <n v="76.376854545454549"/>
    <s v="Среднее по РФ на 01.04.2024"/>
    <m/>
    <s v="Среднее по ФО на 01.04.2024"/>
    <m/>
    <n v="32"/>
    <s v="F$1597"/>
    <s v="F$1597:F$1651"/>
    <n v="1597"/>
    <n v="1651"/>
  </r>
  <r>
    <m/>
    <m/>
    <x v="3"/>
    <x v="14"/>
    <x v="1"/>
    <n v="91.7"/>
    <n v="11"/>
    <s v="Среднее по региону на 01.04.2024"/>
    <n v="76.376854545454549"/>
    <s v="Среднее по РФ на 01.04.2024"/>
    <m/>
    <s v="Среднее по ФО на 01.04.2024"/>
    <m/>
    <n v="11"/>
    <s v="F$1597"/>
    <s v="F$1597:F$1651"/>
    <n v="1597"/>
    <n v="1651"/>
  </r>
  <r>
    <m/>
    <m/>
    <x v="4"/>
    <x v="14"/>
    <x v="1"/>
    <n v="13.6"/>
    <n v="52"/>
    <s v="Среднее по региону на 01.04.2024"/>
    <n v="76.376854545454549"/>
    <s v="Среднее по РФ на 01.04.2024"/>
    <m/>
    <s v="Среднее по ФО на 01.04.2024"/>
    <m/>
    <n v="52"/>
    <s v="F$1597"/>
    <s v="F$1597:F$1651"/>
    <n v="1597"/>
    <n v="1651"/>
  </r>
  <r>
    <m/>
    <m/>
    <x v="5"/>
    <x v="14"/>
    <x v="1"/>
    <n v="18"/>
    <n v="48"/>
    <s v="Среднее по региону на 01.04.2024"/>
    <n v="76.376854545454549"/>
    <s v="Среднее по РФ на 01.04.2024"/>
    <m/>
    <s v="Среднее по ФО на 01.04.2024"/>
    <m/>
    <n v="48"/>
    <s v="F$1597"/>
    <s v="F$1597:F$1651"/>
    <n v="1597"/>
    <n v="1651"/>
  </r>
  <r>
    <m/>
    <m/>
    <x v="6"/>
    <x v="14"/>
    <x v="1"/>
    <n v="25.9"/>
    <n v="42"/>
    <s v="Среднее по региону на 01.04.2024"/>
    <n v="76.376854545454549"/>
    <s v="Среднее по РФ на 01.04.2024"/>
    <m/>
    <s v="Среднее по ФО на 01.04.2024"/>
    <m/>
    <n v="42"/>
    <s v="F$1597"/>
    <s v="F$1597:F$1651"/>
    <n v="1597"/>
    <n v="1651"/>
  </r>
  <r>
    <m/>
    <m/>
    <x v="7"/>
    <x v="14"/>
    <x v="1"/>
    <n v="34.1"/>
    <n v="29"/>
    <s v="Среднее по региону на 01.04.2024"/>
    <n v="76.376854545454549"/>
    <s v="Среднее по РФ на 01.04.2024"/>
    <m/>
    <s v="Среднее по ФО на 01.04.2024"/>
    <m/>
    <n v="29"/>
    <s v="F$1597"/>
    <s v="F$1597:F$1651"/>
    <n v="1597"/>
    <n v="1651"/>
  </r>
  <r>
    <m/>
    <m/>
    <x v="8"/>
    <x v="14"/>
    <x v="1"/>
    <n v="81.900000000000006"/>
    <n v="14"/>
    <s v="Среднее по региону на 01.04.2024"/>
    <n v="76.376854545454549"/>
    <s v="Среднее по РФ на 01.04.2024"/>
    <m/>
    <s v="Среднее по ФО на 01.04.2024"/>
    <m/>
    <n v="14"/>
    <s v="F$1597"/>
    <s v="F$1597:F$1651"/>
    <n v="1597"/>
    <n v="1651"/>
  </r>
  <r>
    <m/>
    <m/>
    <x v="9"/>
    <x v="14"/>
    <x v="1"/>
    <n v="127"/>
    <n v="6"/>
    <s v="Среднее по региону на 01.04.2024"/>
    <n v="76.376854545454549"/>
    <s v="Среднее по РФ на 01.04.2024"/>
    <m/>
    <s v="Среднее по ФО на 01.04.2024"/>
    <m/>
    <n v="6"/>
    <s v="F$1597"/>
    <s v="F$1597:F$1651"/>
    <n v="1597"/>
    <n v="1651"/>
  </r>
  <r>
    <m/>
    <m/>
    <x v="10"/>
    <x v="14"/>
    <x v="1"/>
    <n v="168.1"/>
    <n v="4"/>
    <s v="Среднее по региону на 01.04.2024"/>
    <n v="76.376854545454549"/>
    <s v="Среднее по РФ на 01.04.2024"/>
    <m/>
    <s v="Среднее по ФО на 01.04.2024"/>
    <m/>
    <n v="4"/>
    <s v="F$1597"/>
    <s v="F$1597:F$1651"/>
    <n v="1597"/>
    <n v="1651"/>
  </r>
  <r>
    <m/>
    <m/>
    <x v="11"/>
    <x v="14"/>
    <x v="1"/>
    <n v="60.4"/>
    <n v="18"/>
    <s v="Среднее по региону на 01.04.2024"/>
    <n v="76.376854545454549"/>
    <s v="Среднее по РФ на 01.04.2024"/>
    <m/>
    <s v="Среднее по ФО на 01.04.2024"/>
    <m/>
    <n v="18"/>
    <s v="F$1597"/>
    <s v="F$1597:F$1651"/>
    <n v="1597"/>
    <n v="1651"/>
  </r>
  <r>
    <m/>
    <m/>
    <x v="12"/>
    <x v="14"/>
    <x v="1"/>
    <n v="46.6"/>
    <n v="22"/>
    <s v="Среднее по региону на 01.04.2024"/>
    <n v="76.376854545454549"/>
    <s v="Среднее по РФ на 01.04.2024"/>
    <m/>
    <s v="Среднее по ФО на 01.04.2024"/>
    <m/>
    <n v="22"/>
    <s v="F$1597"/>
    <s v="F$1597:F$1651"/>
    <n v="1597"/>
    <n v="1651"/>
  </r>
  <r>
    <m/>
    <m/>
    <x v="13"/>
    <x v="14"/>
    <x v="1"/>
    <n v="20.2"/>
    <n v="46"/>
    <s v="Среднее по региону на 01.04.2024"/>
    <n v="76.376854545454549"/>
    <s v="Среднее по РФ на 01.04.2024"/>
    <m/>
    <s v="Среднее по ФО на 01.04.2024"/>
    <m/>
    <n v="46"/>
    <s v="F$1597"/>
    <s v="F$1597:F$1651"/>
    <n v="1597"/>
    <n v="1651"/>
  </r>
  <r>
    <m/>
    <m/>
    <x v="14"/>
    <x v="14"/>
    <x v="1"/>
    <n v="86.4"/>
    <n v="13"/>
    <s v="Среднее по региону на 01.04.2024"/>
    <n v="76.376854545454549"/>
    <s v="Среднее по РФ на 01.04.2024"/>
    <m/>
    <s v="Среднее по ФО на 01.04.2024"/>
    <m/>
    <n v="13"/>
    <s v="F$1597"/>
    <s v="F$1597:F$1651"/>
    <n v="1597"/>
    <n v="1651"/>
  </r>
  <r>
    <m/>
    <m/>
    <x v="15"/>
    <x v="14"/>
    <x v="1"/>
    <n v="163.69999999999999"/>
    <n v="5"/>
    <s v="Среднее по региону на 01.04.2024"/>
    <n v="76.376854545454549"/>
    <s v="Среднее по РФ на 01.04.2024"/>
    <m/>
    <s v="Среднее по ФО на 01.04.2024"/>
    <m/>
    <n v="5"/>
    <s v="F$1597"/>
    <s v="F$1597:F$1651"/>
    <n v="1597"/>
    <n v="1651"/>
  </r>
  <r>
    <m/>
    <m/>
    <x v="16"/>
    <x v="14"/>
    <x v="1"/>
    <n v="103.5"/>
    <n v="10"/>
    <s v="Среднее по региону на 01.04.2024"/>
    <n v="76.376854545454549"/>
    <s v="Среднее по РФ на 01.04.2024"/>
    <m/>
    <s v="Среднее по ФО на 01.04.2024"/>
    <m/>
    <n v="10"/>
    <s v="F$1597"/>
    <s v="F$1597:F$1651"/>
    <n v="1597"/>
    <n v="1651"/>
  </r>
  <r>
    <m/>
    <m/>
    <x v="17"/>
    <x v="14"/>
    <x v="1"/>
    <n v="1140.9000000000001"/>
    <n v="1"/>
    <s v="Среднее по региону на 01.04.2024"/>
    <n v="76.376854545454549"/>
    <s v="Среднее по РФ на 01.04.2024"/>
    <m/>
    <s v="Среднее по ФО на 01.04.2024"/>
    <m/>
    <n v="1"/>
    <s v="F$1597"/>
    <s v="F$1597:F$1651"/>
    <n v="1597"/>
    <n v="1651"/>
  </r>
  <r>
    <m/>
    <m/>
    <x v="18"/>
    <x v="14"/>
    <x v="1"/>
    <n v="245.1"/>
    <n v="2"/>
    <s v="Среднее по региону на 01.04.2024"/>
    <n v="76.376854545454549"/>
    <s v="Среднее по РФ на 01.04.2024"/>
    <m/>
    <s v="Среднее по ФО на 01.04.2024"/>
    <m/>
    <n v="2"/>
    <s v="F$1597"/>
    <s v="F$1597:F$1651"/>
    <n v="1597"/>
    <n v="1651"/>
  </r>
  <r>
    <m/>
    <m/>
    <x v="19"/>
    <x v="14"/>
    <x v="1"/>
    <n v="226.5"/>
    <n v="3"/>
    <s v="Среднее по региону на 01.04.2024"/>
    <n v="76.376854545454549"/>
    <s v="Среднее по РФ на 01.04.2024"/>
    <m/>
    <s v="Среднее по ФО на 01.04.2024"/>
    <m/>
    <n v="3"/>
    <s v="F$1597"/>
    <s v="F$1597:F$1651"/>
    <n v="1597"/>
    <n v="1651"/>
  </r>
  <r>
    <m/>
    <m/>
    <x v="20"/>
    <x v="14"/>
    <x v="1"/>
    <n v="20.6"/>
    <n v="45"/>
    <s v="Среднее по региону на 01.04.2024"/>
    <n v="76.376854545454549"/>
    <s v="Среднее по РФ на 01.04.2024"/>
    <m/>
    <s v="Среднее по ФО на 01.04.2024"/>
    <m/>
    <n v="45"/>
    <s v="F$1597"/>
    <s v="F$1597:F$1651"/>
    <n v="1597"/>
    <n v="1651"/>
  </r>
  <r>
    <m/>
    <m/>
    <x v="21"/>
    <x v="14"/>
    <x v="1"/>
    <n v="30.8"/>
    <n v="36"/>
    <s v="Среднее по региону на 01.04.2024"/>
    <n v="76.376854545454549"/>
    <s v="Среднее по РФ на 01.04.2024"/>
    <m/>
    <s v="Среднее по ФО на 01.04.2024"/>
    <m/>
    <n v="36"/>
    <s v="F$1597"/>
    <s v="F$1597:F$1651"/>
    <n v="1597"/>
    <n v="1651"/>
  </r>
  <r>
    <m/>
    <m/>
    <x v="22"/>
    <x v="14"/>
    <x v="1"/>
    <n v="15.7"/>
    <n v="51"/>
    <s v="Среднее по региону на 01.04.2024"/>
    <n v="76.376854545454549"/>
    <s v="Среднее по РФ на 01.04.2024"/>
    <m/>
    <s v="Среднее по ФО на 01.04.2024"/>
    <m/>
    <n v="51"/>
    <s v="F$1597"/>
    <s v="F$1597:F$1651"/>
    <n v="1597"/>
    <n v="1651"/>
  </r>
  <r>
    <m/>
    <m/>
    <x v="23"/>
    <x v="14"/>
    <x v="1"/>
    <n v="53.2"/>
    <n v="19"/>
    <s v="Среднее по региону на 01.04.2024"/>
    <n v="76.376854545454549"/>
    <s v="Среднее по РФ на 01.04.2024"/>
    <m/>
    <s v="Среднее по ФО на 01.04.2024"/>
    <m/>
    <n v="19"/>
    <s v="F$1597"/>
    <s v="F$1597:F$1651"/>
    <n v="1597"/>
    <n v="1651"/>
  </r>
  <r>
    <m/>
    <m/>
    <x v="24"/>
    <x v="14"/>
    <x v="1"/>
    <n v="32.6"/>
    <n v="33"/>
    <s v="Среднее по региону на 01.04.2024"/>
    <n v="76.376854545454549"/>
    <s v="Среднее по РФ на 01.04.2024"/>
    <m/>
    <s v="Среднее по ФО на 01.04.2024"/>
    <m/>
    <n v="33"/>
    <s v="F$1597"/>
    <s v="F$1597:F$1651"/>
    <n v="1597"/>
    <n v="1651"/>
  </r>
  <r>
    <m/>
    <m/>
    <x v="25"/>
    <x v="14"/>
    <x v="1"/>
    <n v="28.9"/>
    <n v="39"/>
    <s v="Среднее по региону на 01.04.2024"/>
    <n v="76.376854545454549"/>
    <s v="Среднее по РФ на 01.04.2024"/>
    <m/>
    <s v="Среднее по ФО на 01.04.2024"/>
    <m/>
    <n v="39"/>
    <s v="F$1597"/>
    <s v="F$1597:F$1651"/>
    <n v="1597"/>
    <n v="1651"/>
  </r>
  <r>
    <m/>
    <m/>
    <x v="26"/>
    <x v="14"/>
    <x v="1"/>
    <n v="42.4"/>
    <n v="23"/>
    <s v="Среднее по региону на 01.04.2024"/>
    <n v="76.376854545454549"/>
    <s v="Среднее по РФ на 01.04.2024"/>
    <m/>
    <s v="Среднее по ФО на 01.04.2024"/>
    <m/>
    <n v="23"/>
    <s v="F$1597"/>
    <s v="F$1597:F$1651"/>
    <n v="1597"/>
    <n v="1651"/>
  </r>
  <r>
    <m/>
    <m/>
    <x v="27"/>
    <x v="14"/>
    <x v="1"/>
    <n v="20.100000000000001"/>
    <n v="47"/>
    <s v="Среднее по региону на 01.04.2024"/>
    <n v="76.376854545454549"/>
    <s v="Среднее по РФ на 01.04.2024"/>
    <m/>
    <s v="Среднее по ФО на 01.04.2024"/>
    <m/>
    <n v="47"/>
    <s v="F$1597"/>
    <s v="F$1597:F$1651"/>
    <n v="1597"/>
    <n v="1651"/>
  </r>
  <r>
    <m/>
    <m/>
    <x v="28"/>
    <x v="14"/>
    <x v="1"/>
    <n v="31"/>
    <n v="35"/>
    <s v="Среднее по региону на 01.04.2024"/>
    <n v="76.376854545454549"/>
    <s v="Среднее по РФ на 01.04.2024"/>
    <m/>
    <s v="Среднее по ФО на 01.04.2024"/>
    <m/>
    <n v="35"/>
    <s v="F$1597"/>
    <s v="F$1597:F$1651"/>
    <n v="1597"/>
    <n v="1651"/>
  </r>
  <r>
    <m/>
    <m/>
    <x v="29"/>
    <x v="14"/>
    <x v="1"/>
    <n v="72"/>
    <n v="16"/>
    <s v="Среднее по региону на 01.04.2024"/>
    <n v="76.376854545454549"/>
    <s v="Среднее по РФ на 01.04.2024"/>
    <m/>
    <s v="Среднее по ФО на 01.04.2024"/>
    <m/>
    <n v="16"/>
    <s v="F$1597"/>
    <s v="F$1597:F$1651"/>
    <n v="1597"/>
    <n v="1651"/>
  </r>
  <r>
    <m/>
    <m/>
    <x v="30"/>
    <x v="14"/>
    <x v="1"/>
    <n v="13.4"/>
    <n v="53"/>
    <s v="Среднее по региону на 01.04.2024"/>
    <n v="76.376854545454549"/>
    <s v="Среднее по РФ на 01.04.2024"/>
    <m/>
    <s v="Среднее по ФО на 01.04.2024"/>
    <m/>
    <n v="53"/>
    <s v="F$1597"/>
    <s v="F$1597:F$1651"/>
    <n v="1597"/>
    <n v="1651"/>
  </r>
  <r>
    <m/>
    <m/>
    <x v="31"/>
    <x v="14"/>
    <x v="1"/>
    <n v="34.700000000000003"/>
    <n v="27"/>
    <s v="Среднее по региону на 01.04.2024"/>
    <n v="76.376854545454549"/>
    <s v="Среднее по РФ на 01.04.2024"/>
    <m/>
    <s v="Среднее по ФО на 01.04.2024"/>
    <m/>
    <n v="27"/>
    <s v="F$1597"/>
    <s v="F$1597:F$1651"/>
    <n v="1597"/>
    <n v="1651"/>
  </r>
  <r>
    <m/>
    <m/>
    <x v="32"/>
    <x v="14"/>
    <x v="1"/>
    <n v="41.2"/>
    <n v="24"/>
    <s v="Среднее по региону на 01.04.2024"/>
    <n v="76.376854545454549"/>
    <s v="Среднее по РФ на 01.04.2024"/>
    <m/>
    <s v="Среднее по ФО на 01.04.2024"/>
    <m/>
    <n v="24"/>
    <s v="F$1597"/>
    <s v="F$1597:F$1651"/>
    <n v="1597"/>
    <n v="1651"/>
  </r>
  <r>
    <m/>
    <m/>
    <x v="33"/>
    <x v="14"/>
    <x v="1"/>
    <n v="65.099999999999994"/>
    <n v="17"/>
    <s v="Среднее по региону на 01.04.2024"/>
    <n v="76.376854545454549"/>
    <s v="Среднее по РФ на 01.04.2024"/>
    <m/>
    <s v="Среднее по ФО на 01.04.2024"/>
    <m/>
    <n v="17"/>
    <s v="F$1597"/>
    <s v="F$1597:F$1651"/>
    <n v="1597"/>
    <n v="1651"/>
  </r>
  <r>
    <m/>
    <m/>
    <x v="34"/>
    <x v="14"/>
    <x v="1"/>
    <n v="13"/>
    <n v="54"/>
    <s v="Среднее по региону на 01.04.2024"/>
    <n v="76.376854545454549"/>
    <s v="Среднее по РФ на 01.04.2024"/>
    <m/>
    <s v="Среднее по ФО на 01.04.2024"/>
    <m/>
    <n v="54"/>
    <s v="F$1597"/>
    <s v="F$1597:F$1651"/>
    <n v="1597"/>
    <n v="1651"/>
  </r>
  <r>
    <m/>
    <m/>
    <x v="35"/>
    <x v="14"/>
    <x v="1"/>
    <n v="36.1"/>
    <n v="25"/>
    <s v="Среднее по региону на 01.04.2024"/>
    <n v="76.376854545454549"/>
    <s v="Среднее по РФ на 01.04.2024"/>
    <m/>
    <s v="Среднее по ФО на 01.04.2024"/>
    <m/>
    <n v="25"/>
    <s v="F$1597"/>
    <s v="F$1597:F$1651"/>
    <n v="1597"/>
    <n v="1651"/>
  </r>
  <r>
    <m/>
    <m/>
    <x v="36"/>
    <x v="14"/>
    <x v="1"/>
    <n v="52.1"/>
    <n v="20"/>
    <s v="Среднее по региону на 01.04.2024"/>
    <n v="76.376854545454549"/>
    <s v="Среднее по РФ на 01.04.2024"/>
    <m/>
    <s v="Среднее по ФО на 01.04.2024"/>
    <m/>
    <n v="20"/>
    <s v="F$1597"/>
    <s v="F$1597:F$1651"/>
    <n v="1597"/>
    <n v="1651"/>
  </r>
  <r>
    <m/>
    <m/>
    <x v="37"/>
    <x v="14"/>
    <x v="1"/>
    <n v="88.7"/>
    <n v="12"/>
    <s v="Среднее по региону на 01.04.2024"/>
    <n v="76.376854545454549"/>
    <s v="Среднее по РФ на 01.04.2024"/>
    <m/>
    <s v="Среднее по ФО на 01.04.2024"/>
    <m/>
    <n v="12"/>
    <s v="F$1597"/>
    <s v="F$1597:F$1651"/>
    <n v="1597"/>
    <n v="1651"/>
  </r>
  <r>
    <m/>
    <m/>
    <x v="38"/>
    <x v="14"/>
    <x v="1"/>
    <n v="17"/>
    <n v="49"/>
    <s v="Среднее по региону на 01.04.2024"/>
    <n v="76.376854545454549"/>
    <s v="Среднее по РФ на 01.04.2024"/>
    <m/>
    <s v="Среднее по ФО на 01.04.2024"/>
    <m/>
    <n v="49"/>
    <s v="F$1597"/>
    <s v="F$1597:F$1651"/>
    <n v="1597"/>
    <n v="1651"/>
  </r>
  <r>
    <m/>
    <m/>
    <x v="39"/>
    <x v="14"/>
    <x v="1"/>
    <n v="73.3"/>
    <n v="15"/>
    <s v="Среднее по региону на 01.04.2024"/>
    <n v="76.376854545454549"/>
    <s v="Среднее по РФ на 01.04.2024"/>
    <m/>
    <s v="Среднее по ФО на 01.04.2024"/>
    <m/>
    <n v="15"/>
    <s v="F$1597"/>
    <s v="F$1597:F$1651"/>
    <n v="1597"/>
    <n v="1651"/>
  </r>
  <r>
    <m/>
    <m/>
    <x v="40"/>
    <x v="14"/>
    <x v="1"/>
    <n v="33.1"/>
    <n v="31"/>
    <s v="Среднее по региону на 01.04.2024"/>
    <n v="76.376854545454549"/>
    <s v="Среднее по РФ на 01.04.2024"/>
    <m/>
    <s v="Среднее по ФО на 01.04.2024"/>
    <m/>
    <n v="31"/>
    <s v="F$1597"/>
    <s v="F$1597:F$1651"/>
    <n v="1597"/>
    <n v="1651"/>
  </r>
  <r>
    <m/>
    <m/>
    <x v="41"/>
    <x v="14"/>
    <x v="1"/>
    <n v="26.8"/>
    <n v="41"/>
    <s v="Среднее по региону на 01.04.2024"/>
    <n v="76.376854545454549"/>
    <s v="Среднее по РФ на 01.04.2024"/>
    <m/>
    <s v="Среднее по ФО на 01.04.2024"/>
    <m/>
    <n v="41"/>
    <s v="F$1597"/>
    <s v="F$1597:F$1651"/>
    <n v="1597"/>
    <n v="1651"/>
  </r>
  <r>
    <m/>
    <m/>
    <x v="42"/>
    <x v="14"/>
    <x v="1"/>
    <n v="33.6"/>
    <n v="30"/>
    <s v="Среднее по региону на 01.04.2024"/>
    <n v="76.376854545454549"/>
    <s v="Среднее по РФ на 01.04.2024"/>
    <m/>
    <s v="Среднее по ФО на 01.04.2024"/>
    <m/>
    <n v="30"/>
    <s v="F$1597"/>
    <s v="F$1597:F$1651"/>
    <n v="1597"/>
    <n v="1651"/>
  </r>
  <r>
    <m/>
    <m/>
    <x v="43"/>
    <x v="14"/>
    <x v="1"/>
    <n v="16.7"/>
    <n v="50"/>
    <s v="Среднее по региону на 01.04.2024"/>
    <n v="76.376854545454549"/>
    <s v="Среднее по РФ на 01.04.2024"/>
    <m/>
    <s v="Среднее по ФО на 01.04.2024"/>
    <m/>
    <n v="50"/>
    <s v="F$1597"/>
    <s v="F$1597:F$1651"/>
    <n v="1597"/>
    <n v="1651"/>
  </r>
  <r>
    <m/>
    <m/>
    <x v="44"/>
    <x v="14"/>
    <x v="1"/>
    <n v="21.9"/>
    <n v="44"/>
    <s v="Среднее по региону на 01.04.2024"/>
    <n v="76.376854545454549"/>
    <s v="Среднее по РФ на 01.04.2024"/>
    <m/>
    <s v="Среднее по ФО на 01.04.2024"/>
    <m/>
    <n v="44"/>
    <s v="F$1597"/>
    <s v="F$1597:F$1651"/>
    <n v="1597"/>
    <n v="1651"/>
  </r>
  <r>
    <m/>
    <m/>
    <x v="45"/>
    <x v="14"/>
    <x v="1"/>
    <n v="104.3"/>
    <n v="9"/>
    <s v="Среднее по региону на 01.04.2024"/>
    <n v="76.376854545454549"/>
    <s v="Среднее по РФ на 01.04.2024"/>
    <m/>
    <s v="Среднее по ФО на 01.04.2024"/>
    <m/>
    <n v="9"/>
    <s v="F$1597"/>
    <s v="F$1597:F$1651"/>
    <n v="1597"/>
    <n v="1651"/>
  </r>
  <r>
    <m/>
    <m/>
    <x v="46"/>
    <x v="14"/>
    <x v="1"/>
    <n v="48.1"/>
    <n v="21"/>
    <s v="Среднее по региону на 01.04.2024"/>
    <n v="76.376854545454549"/>
    <s v="Среднее по РФ на 01.04.2024"/>
    <m/>
    <s v="Среднее по ФО на 01.04.2024"/>
    <m/>
    <n v="21"/>
    <s v="F$1597"/>
    <s v="F$1597:F$1651"/>
    <n v="1597"/>
    <n v="1651"/>
  </r>
  <r>
    <m/>
    <m/>
    <x v="47"/>
    <x v="14"/>
    <x v="1"/>
    <n v="6"/>
    <n v="55"/>
    <s v="Среднее по региону на 01.04.2024"/>
    <n v="76.376854545454549"/>
    <s v="Среднее по РФ на 01.04.2024"/>
    <m/>
    <s v="Среднее по ФО на 01.04.2024"/>
    <m/>
    <n v="55"/>
    <s v="F$1597"/>
    <s v="F$1597:F$1651"/>
    <n v="1597"/>
    <n v="1651"/>
  </r>
  <r>
    <m/>
    <m/>
    <x v="48"/>
    <x v="14"/>
    <x v="1"/>
    <n v="27.1"/>
    <n v="40"/>
    <s v="Среднее по региону на 01.04.2024"/>
    <n v="76.376854545454549"/>
    <s v="Среднее по РФ на 01.04.2024"/>
    <m/>
    <s v="Среднее по ФО на 01.04.2024"/>
    <m/>
    <n v="40"/>
    <s v="F$1597"/>
    <s v="F$1597:F$1651"/>
    <n v="1597"/>
    <n v="1651"/>
  </r>
  <r>
    <m/>
    <m/>
    <x v="49"/>
    <x v="14"/>
    <x v="1"/>
    <n v="34.5"/>
    <n v="28"/>
    <s v="Среднее по региону на 01.04.2024"/>
    <n v="76.376854545454549"/>
    <s v="Среднее по РФ на 01.04.2024"/>
    <m/>
    <s v="Среднее по ФО на 01.04.2024"/>
    <m/>
    <n v="28"/>
    <s v="F$1597"/>
    <s v="F$1597:F$1651"/>
    <n v="1597"/>
    <n v="1651"/>
  </r>
  <r>
    <m/>
    <m/>
    <x v="50"/>
    <x v="14"/>
    <x v="1"/>
    <n v="31.6"/>
    <n v="34"/>
    <s v="Среднее по региону на 01.04.2024"/>
    <n v="76.376854545454549"/>
    <s v="Среднее по РФ на 01.04.2024"/>
    <m/>
    <s v="Среднее по ФО на 01.04.2024"/>
    <m/>
    <n v="34"/>
    <s v="F$1597"/>
    <s v="F$1597:F$1651"/>
    <n v="1597"/>
    <n v="1651"/>
  </r>
  <r>
    <m/>
    <m/>
    <x v="51"/>
    <x v="14"/>
    <x v="1"/>
    <n v="30"/>
    <n v="38"/>
    <s v="Среднее по региону на 01.04.2024"/>
    <n v="76.376854545454549"/>
    <s v="Среднее по РФ на 01.04.2024"/>
    <m/>
    <s v="Среднее по ФО на 01.04.2024"/>
    <m/>
    <n v="38"/>
    <s v="F$1597"/>
    <s v="F$1597:F$1651"/>
    <n v="1597"/>
    <n v="1651"/>
  </r>
  <r>
    <m/>
    <m/>
    <x v="52"/>
    <x v="14"/>
    <x v="1"/>
    <n v="35.1"/>
    <n v="26"/>
    <s v="Среднее по региону на 01.04.2024"/>
    <n v="76.376854545454549"/>
    <s v="Среднее по РФ на 01.04.2024"/>
    <m/>
    <s v="Среднее по ФО на 01.04.2024"/>
    <m/>
    <n v="26"/>
    <s v="F$1597"/>
    <s v="F$1597:F$1651"/>
    <n v="1597"/>
    <n v="1651"/>
  </r>
  <r>
    <m/>
    <m/>
    <x v="53"/>
    <x v="14"/>
    <x v="1"/>
    <n v="30.4"/>
    <n v="37"/>
    <s v="Среднее по региону на 01.04.2024"/>
    <n v="76.376854545454549"/>
    <s v="Среднее по РФ на 01.04.2024"/>
    <m/>
    <s v="Среднее по ФО на 01.04.2024"/>
    <m/>
    <n v="37"/>
    <s v="F$1597"/>
    <s v="F$1597:F$1651"/>
    <n v="1597"/>
    <n v="1651"/>
  </r>
  <r>
    <m/>
    <m/>
    <x v="54"/>
    <x v="14"/>
    <x v="1"/>
    <n v="25.2"/>
    <n v="43"/>
    <s v="Среднее по региону на 01.04.2024"/>
    <n v="76.376854545454549"/>
    <s v="Среднее по РФ на 01.04.2024"/>
    <m/>
    <s v="Среднее по ФО на 01.04.2024"/>
    <m/>
    <n v="43"/>
    <s v="F$1597"/>
    <s v="F$1597:F$1651"/>
    <n v="1597"/>
    <n v="1651"/>
  </r>
  <r>
    <m/>
    <m/>
    <x v="0"/>
    <x v="15"/>
    <x v="0"/>
    <n v="1273"/>
    <n v="13"/>
    <s v="Среднее по региону на 01.04.2023"/>
    <n v="1824.5636363636363"/>
    <s v="Среднее по РФ на 01.04.2023"/>
    <m/>
    <s v="Среднее по ФО на 01.04.2023"/>
    <m/>
    <n v="13"/>
    <s v="F$1652"/>
    <s v="F$1652:F$1706"/>
    <n v="1652"/>
    <n v="1706"/>
  </r>
  <r>
    <m/>
    <m/>
    <x v="1"/>
    <x v="15"/>
    <x v="0"/>
    <n v="4740"/>
    <n v="3"/>
    <s v="Среднее по региону на 01.04.2023"/>
    <n v="1824.5636363636363"/>
    <s v="Среднее по РФ на 01.04.2023"/>
    <m/>
    <s v="Среднее по ФО на 01.04.2023"/>
    <m/>
    <n v="3"/>
    <s v="F$1652"/>
    <s v="F$1652:F$1706"/>
    <n v="1652"/>
    <n v="1706"/>
  </r>
  <r>
    <m/>
    <m/>
    <x v="2"/>
    <x v="15"/>
    <x v="0"/>
    <n v="418"/>
    <n v="31"/>
    <s v="Среднее по региону на 01.04.2023"/>
    <n v="1824.5636363636363"/>
    <s v="Среднее по РФ на 01.04.2023"/>
    <m/>
    <s v="Среднее по ФО на 01.04.2023"/>
    <m/>
    <n v="31"/>
    <s v="F$1652"/>
    <s v="F$1652:F$1706"/>
    <n v="1652"/>
    <n v="1706"/>
  </r>
  <r>
    <m/>
    <m/>
    <x v="3"/>
    <x v="15"/>
    <x v="0"/>
    <n v="1539"/>
    <n v="10"/>
    <s v="Среднее по региону на 01.04.2023"/>
    <n v="1824.5636363636363"/>
    <s v="Среднее по РФ на 01.04.2023"/>
    <m/>
    <s v="Среднее по ФО на 01.04.2023"/>
    <m/>
    <n v="10"/>
    <s v="F$1652"/>
    <s v="F$1652:F$1706"/>
    <n v="1652"/>
    <n v="1706"/>
  </r>
  <r>
    <m/>
    <m/>
    <x v="4"/>
    <x v="15"/>
    <x v="0"/>
    <n v="184"/>
    <n v="45"/>
    <s v="Среднее по региону на 01.04.2023"/>
    <n v="1824.5636363636363"/>
    <s v="Среднее по РФ на 01.04.2023"/>
    <m/>
    <s v="Среднее по ФО на 01.04.2023"/>
    <m/>
    <n v="45"/>
    <s v="F$1652"/>
    <s v="F$1652:F$1706"/>
    <n v="1652"/>
    <n v="1706"/>
  </r>
  <r>
    <m/>
    <m/>
    <x v="5"/>
    <x v="15"/>
    <x v="0"/>
    <n v="195"/>
    <n v="44"/>
    <s v="Среднее по региону на 01.04.2023"/>
    <n v="1824.5636363636363"/>
    <s v="Среднее по РФ на 01.04.2023"/>
    <m/>
    <s v="Среднее по ФО на 01.04.2023"/>
    <m/>
    <n v="44"/>
    <s v="F$1652"/>
    <s v="F$1652:F$1706"/>
    <n v="1652"/>
    <n v="1706"/>
  </r>
  <r>
    <m/>
    <m/>
    <x v="6"/>
    <x v="15"/>
    <x v="0"/>
    <n v="353"/>
    <n v="37"/>
    <s v="Среднее по региону на 01.04.2023"/>
    <n v="1824.5636363636363"/>
    <s v="Среднее по РФ на 01.04.2023"/>
    <m/>
    <s v="Среднее по ФО на 01.04.2023"/>
    <m/>
    <n v="37"/>
    <s v="F$1652"/>
    <s v="F$1652:F$1706"/>
    <n v="1652"/>
    <n v="1706"/>
  </r>
  <r>
    <m/>
    <m/>
    <x v="7"/>
    <x v="15"/>
    <x v="0"/>
    <n v="247"/>
    <n v="42"/>
    <s v="Среднее по региону на 01.04.2023"/>
    <n v="1824.5636363636363"/>
    <s v="Среднее по РФ на 01.04.2023"/>
    <m/>
    <s v="Среднее по ФО на 01.04.2023"/>
    <m/>
    <n v="42"/>
    <s v="F$1652"/>
    <s v="F$1652:F$1706"/>
    <n v="1652"/>
    <n v="1706"/>
  </r>
  <r>
    <m/>
    <m/>
    <x v="8"/>
    <x v="15"/>
    <x v="0"/>
    <n v="2130"/>
    <n v="8"/>
    <s v="Среднее по региону на 01.04.2023"/>
    <n v="1824.5636363636363"/>
    <s v="Среднее по РФ на 01.04.2023"/>
    <m/>
    <s v="Среднее по ФО на 01.04.2023"/>
    <m/>
    <n v="8"/>
    <s v="F$1652"/>
    <s v="F$1652:F$1706"/>
    <n v="1652"/>
    <n v="1706"/>
  </r>
  <r>
    <m/>
    <m/>
    <x v="9"/>
    <x v="15"/>
    <x v="0"/>
    <n v="3317"/>
    <n v="7"/>
    <s v="Среднее по региону на 01.04.2023"/>
    <n v="1824.5636363636363"/>
    <s v="Среднее по РФ на 01.04.2023"/>
    <m/>
    <s v="Среднее по ФО на 01.04.2023"/>
    <m/>
    <n v="7"/>
    <s v="F$1652"/>
    <s v="F$1652:F$1706"/>
    <n v="1652"/>
    <n v="1706"/>
  </r>
  <r>
    <m/>
    <m/>
    <x v="10"/>
    <x v="15"/>
    <x v="0"/>
    <n v="3958"/>
    <n v="5"/>
    <s v="Среднее по региону на 01.04.2023"/>
    <n v="1824.5636363636363"/>
    <s v="Среднее по РФ на 01.04.2023"/>
    <m/>
    <s v="Среднее по ФО на 01.04.2023"/>
    <m/>
    <n v="5"/>
    <s v="F$1652"/>
    <s v="F$1652:F$1706"/>
    <n v="1652"/>
    <n v="1706"/>
  </r>
  <r>
    <m/>
    <m/>
    <x v="11"/>
    <x v="15"/>
    <x v="0"/>
    <n v="945"/>
    <n v="18"/>
    <s v="Среднее по региону на 01.04.2023"/>
    <n v="1824.5636363636363"/>
    <s v="Среднее по РФ на 01.04.2023"/>
    <m/>
    <s v="Среднее по ФО на 01.04.2023"/>
    <m/>
    <n v="18"/>
    <s v="F$1652"/>
    <s v="F$1652:F$1706"/>
    <n v="1652"/>
    <n v="1706"/>
  </r>
  <r>
    <m/>
    <m/>
    <x v="12"/>
    <x v="15"/>
    <x v="0"/>
    <n v="630"/>
    <n v="22"/>
    <s v="Среднее по региону на 01.04.2023"/>
    <n v="1824.5636363636363"/>
    <s v="Среднее по РФ на 01.04.2023"/>
    <m/>
    <s v="Среднее по ФО на 01.04.2023"/>
    <m/>
    <n v="22"/>
    <s v="F$1652"/>
    <s v="F$1652:F$1706"/>
    <n v="1652"/>
    <n v="1706"/>
  </r>
  <r>
    <m/>
    <m/>
    <x v="13"/>
    <x v="15"/>
    <x v="0"/>
    <n v="308"/>
    <n v="39"/>
    <s v="Среднее по региону на 01.04.2023"/>
    <n v="1824.5636363636363"/>
    <s v="Среднее по РФ на 01.04.2023"/>
    <m/>
    <s v="Среднее по ФО на 01.04.2023"/>
    <m/>
    <n v="39"/>
    <s v="F$1652"/>
    <s v="F$1652:F$1706"/>
    <n v="1652"/>
    <n v="1706"/>
  </r>
  <r>
    <m/>
    <m/>
    <x v="14"/>
    <x v="15"/>
    <x v="0"/>
    <n v="1932"/>
    <n v="9"/>
    <s v="Среднее по региону на 01.04.2023"/>
    <n v="1824.5636363636363"/>
    <s v="Среднее по РФ на 01.04.2023"/>
    <m/>
    <s v="Среднее по ФО на 01.04.2023"/>
    <m/>
    <n v="9"/>
    <s v="F$1652"/>
    <s v="F$1652:F$1706"/>
    <n v="1652"/>
    <n v="1706"/>
  </r>
  <r>
    <m/>
    <m/>
    <x v="15"/>
    <x v="15"/>
    <x v="0"/>
    <n v="3674"/>
    <n v="6"/>
    <s v="Среднее по региону на 01.04.2023"/>
    <n v="1824.5636363636363"/>
    <s v="Среднее по РФ на 01.04.2023"/>
    <m/>
    <s v="Среднее по ФО на 01.04.2023"/>
    <m/>
    <n v="6"/>
    <s v="F$1652"/>
    <s v="F$1652:F$1706"/>
    <n v="1652"/>
    <n v="1706"/>
  </r>
  <r>
    <m/>
    <m/>
    <x v="16"/>
    <x v="15"/>
    <x v="0"/>
    <n v="1420"/>
    <n v="12"/>
    <s v="Среднее по региону на 01.04.2023"/>
    <n v="1824.5636363636363"/>
    <s v="Среднее по РФ на 01.04.2023"/>
    <m/>
    <s v="Среднее по ФО на 01.04.2023"/>
    <m/>
    <n v="12"/>
    <s v="F$1652"/>
    <s v="F$1652:F$1706"/>
    <n v="1652"/>
    <n v="1706"/>
  </r>
  <r>
    <m/>
    <m/>
    <x v="17"/>
    <x v="15"/>
    <x v="0"/>
    <n v="44483"/>
    <n v="1"/>
    <s v="Среднее по региону на 01.04.2023"/>
    <n v="1824.5636363636363"/>
    <s v="Среднее по РФ на 01.04.2023"/>
    <m/>
    <s v="Среднее по ФО на 01.04.2023"/>
    <m/>
    <n v="1"/>
    <s v="F$1652"/>
    <s v="F$1652:F$1706"/>
    <n v="1652"/>
    <n v="1706"/>
  </r>
  <r>
    <m/>
    <m/>
    <x v="18"/>
    <x v="15"/>
    <x v="0"/>
    <n v="7478"/>
    <n v="2"/>
    <s v="Среднее по региону на 01.04.2023"/>
    <n v="1824.5636363636363"/>
    <s v="Среднее по РФ на 01.04.2023"/>
    <m/>
    <s v="Среднее по ФО на 01.04.2023"/>
    <m/>
    <n v="2"/>
    <s v="F$1652"/>
    <s v="F$1652:F$1706"/>
    <n v="1652"/>
    <n v="1706"/>
  </r>
  <r>
    <m/>
    <m/>
    <x v="19"/>
    <x v="15"/>
    <x v="0"/>
    <n v="4289"/>
    <n v="4"/>
    <s v="Среднее по региону на 01.04.2023"/>
    <n v="1824.5636363636363"/>
    <s v="Среднее по РФ на 01.04.2023"/>
    <m/>
    <s v="Среднее по ФО на 01.04.2023"/>
    <m/>
    <n v="4"/>
    <s v="F$1652"/>
    <s v="F$1652:F$1706"/>
    <n v="1652"/>
    <n v="1706"/>
  </r>
  <r>
    <m/>
    <m/>
    <x v="20"/>
    <x v="15"/>
    <x v="0"/>
    <n v="163"/>
    <n v="47"/>
    <s v="Среднее по региону на 01.04.2023"/>
    <n v="1824.5636363636363"/>
    <s v="Среднее по РФ на 01.04.2023"/>
    <m/>
    <s v="Среднее по ФО на 01.04.2023"/>
    <m/>
    <n v="47"/>
    <s v="F$1652"/>
    <s v="F$1652:F$1706"/>
    <n v="1652"/>
    <n v="1706"/>
  </r>
  <r>
    <m/>
    <m/>
    <x v="21"/>
    <x v="15"/>
    <x v="0"/>
    <n v="500"/>
    <n v="26"/>
    <s v="Среднее по региону на 01.04.2023"/>
    <n v="1824.5636363636363"/>
    <s v="Среднее по РФ на 01.04.2023"/>
    <m/>
    <s v="Среднее по ФО на 01.04.2023"/>
    <m/>
    <n v="26"/>
    <s v="F$1652"/>
    <s v="F$1652:F$1706"/>
    <n v="1652"/>
    <n v="1706"/>
  </r>
  <r>
    <m/>
    <m/>
    <x v="22"/>
    <x v="15"/>
    <x v="0"/>
    <n v="114"/>
    <n v="49"/>
    <s v="Среднее по региону на 01.04.2023"/>
    <n v="1824.5636363636363"/>
    <s v="Среднее по РФ на 01.04.2023"/>
    <m/>
    <s v="Среднее по ФО на 01.04.2023"/>
    <m/>
    <n v="49"/>
    <s v="F$1652"/>
    <s v="F$1652:F$1706"/>
    <n v="1652"/>
    <n v="1706"/>
  </r>
  <r>
    <m/>
    <m/>
    <x v="23"/>
    <x v="15"/>
    <x v="0"/>
    <n v="970"/>
    <n v="16"/>
    <s v="Среднее по региону на 01.04.2023"/>
    <n v="1824.5636363636363"/>
    <s v="Среднее по РФ на 01.04.2023"/>
    <m/>
    <s v="Среднее по ФО на 01.04.2023"/>
    <m/>
    <n v="16"/>
    <s v="F$1652"/>
    <s v="F$1652:F$1706"/>
    <n v="1652"/>
    <n v="1706"/>
  </r>
  <r>
    <m/>
    <m/>
    <x v="24"/>
    <x v="15"/>
    <x v="0"/>
    <n v="380"/>
    <n v="33"/>
    <s v="Среднее по региону на 01.04.2023"/>
    <n v="1824.5636363636363"/>
    <s v="Среднее по РФ на 01.04.2023"/>
    <m/>
    <s v="Среднее по ФО на 01.04.2023"/>
    <m/>
    <n v="33"/>
    <s v="F$1652"/>
    <s v="F$1652:F$1706"/>
    <n v="1652"/>
    <n v="1706"/>
  </r>
  <r>
    <m/>
    <m/>
    <x v="25"/>
    <x v="15"/>
    <x v="0"/>
    <n v="468"/>
    <n v="28"/>
    <s v="Среднее по региону на 01.04.2023"/>
    <n v="1824.5636363636363"/>
    <s v="Среднее по РФ на 01.04.2023"/>
    <m/>
    <s v="Среднее по ФО на 01.04.2023"/>
    <m/>
    <n v="28"/>
    <s v="F$1652"/>
    <s v="F$1652:F$1706"/>
    <n v="1652"/>
    <n v="1706"/>
  </r>
  <r>
    <m/>
    <m/>
    <x v="26"/>
    <x v="15"/>
    <x v="0"/>
    <n v="475"/>
    <n v="27"/>
    <s v="Среднее по региону на 01.04.2023"/>
    <n v="1824.5636363636363"/>
    <s v="Среднее по РФ на 01.04.2023"/>
    <m/>
    <s v="Среднее по ФО на 01.04.2023"/>
    <m/>
    <n v="27"/>
    <s v="F$1652"/>
    <s v="F$1652:F$1706"/>
    <n v="1652"/>
    <n v="1706"/>
  </r>
  <r>
    <m/>
    <m/>
    <x v="27"/>
    <x v="15"/>
    <x v="0"/>
    <n v="173"/>
    <n v="46"/>
    <s v="Среднее по региону на 01.04.2023"/>
    <n v="1824.5636363636363"/>
    <s v="Среднее по РФ на 01.04.2023"/>
    <m/>
    <s v="Среднее по ФО на 01.04.2023"/>
    <m/>
    <n v="46"/>
    <s v="F$1652"/>
    <s v="F$1652:F$1706"/>
    <n v="1652"/>
    <n v="1706"/>
  </r>
  <r>
    <m/>
    <m/>
    <x v="28"/>
    <x v="15"/>
    <x v="0"/>
    <n v="430"/>
    <n v="29"/>
    <s v="Среднее по региону на 01.04.2023"/>
    <n v="1824.5636363636363"/>
    <s v="Среднее по РФ на 01.04.2023"/>
    <m/>
    <s v="Среднее по ФО на 01.04.2023"/>
    <m/>
    <n v="29"/>
    <s v="F$1652"/>
    <s v="F$1652:F$1706"/>
    <n v="1652"/>
    <n v="1706"/>
  </r>
  <r>
    <m/>
    <m/>
    <x v="29"/>
    <x v="15"/>
    <x v="0"/>
    <n v="883"/>
    <n v="19"/>
    <s v="Среднее по региону на 01.04.2023"/>
    <n v="1824.5636363636363"/>
    <s v="Среднее по РФ на 01.04.2023"/>
    <m/>
    <s v="Среднее по ФО на 01.04.2023"/>
    <m/>
    <n v="19"/>
    <s v="F$1652"/>
    <s v="F$1652:F$1706"/>
    <n v="1652"/>
    <n v="1706"/>
  </r>
  <r>
    <m/>
    <m/>
    <x v="30"/>
    <x v="15"/>
    <x v="0"/>
    <n v="112"/>
    <n v="51"/>
    <s v="Среднее по региону на 01.04.2023"/>
    <n v="1824.5636363636363"/>
    <s v="Среднее по РФ на 01.04.2023"/>
    <m/>
    <s v="Среднее по ФО на 01.04.2023"/>
    <m/>
    <n v="51"/>
    <s v="F$1652"/>
    <s v="F$1652:F$1706"/>
    <n v="1652"/>
    <n v="1706"/>
  </r>
  <r>
    <m/>
    <m/>
    <x v="31"/>
    <x v="15"/>
    <x v="0"/>
    <n v="363"/>
    <n v="35"/>
    <s v="Среднее по региону на 01.04.2023"/>
    <n v="1824.5636363636363"/>
    <s v="Среднее по РФ на 01.04.2023"/>
    <m/>
    <s v="Среднее по ФО на 01.04.2023"/>
    <m/>
    <n v="35"/>
    <s v="F$1652"/>
    <s v="F$1652:F$1706"/>
    <n v="1652"/>
    <n v="1706"/>
  </r>
  <r>
    <m/>
    <m/>
    <x v="32"/>
    <x v="15"/>
    <x v="0"/>
    <n v="522"/>
    <n v="25"/>
    <s v="Среднее по региону на 01.04.2023"/>
    <n v="1824.5636363636363"/>
    <s v="Среднее по РФ на 01.04.2023"/>
    <m/>
    <s v="Среднее по ФО на 01.04.2023"/>
    <m/>
    <n v="25"/>
    <s v="F$1652"/>
    <s v="F$1652:F$1706"/>
    <n v="1652"/>
    <n v="1706"/>
  </r>
  <r>
    <m/>
    <m/>
    <x v="33"/>
    <x v="15"/>
    <x v="0"/>
    <n v="1148"/>
    <n v="14"/>
    <s v="Среднее по региону на 01.04.2023"/>
    <n v="1824.5636363636363"/>
    <s v="Среднее по РФ на 01.04.2023"/>
    <m/>
    <s v="Среднее по ФО на 01.04.2023"/>
    <m/>
    <n v="14"/>
    <s v="F$1652"/>
    <s v="F$1652:F$1706"/>
    <n v="1652"/>
    <n v="1706"/>
  </r>
  <r>
    <m/>
    <m/>
    <x v="34"/>
    <x v="15"/>
    <x v="0"/>
    <n v="113"/>
    <n v="50"/>
    <s v="Среднее по региону на 01.04.2023"/>
    <n v="1824.5636363636363"/>
    <s v="Среднее по РФ на 01.04.2023"/>
    <m/>
    <s v="Среднее по ФО на 01.04.2023"/>
    <m/>
    <n v="50"/>
    <s v="F$1652"/>
    <s v="F$1652:F$1706"/>
    <n v="1652"/>
    <n v="1706"/>
  </r>
  <r>
    <m/>
    <m/>
    <x v="35"/>
    <x v="15"/>
    <x v="0"/>
    <n v="604"/>
    <n v="23"/>
    <s v="Среднее по региону на 01.04.2023"/>
    <n v="1824.5636363636363"/>
    <s v="Среднее по РФ на 01.04.2023"/>
    <m/>
    <s v="Среднее по ФО на 01.04.2023"/>
    <m/>
    <n v="23"/>
    <s v="F$1652"/>
    <s v="F$1652:F$1706"/>
    <n v="1652"/>
    <n v="1706"/>
  </r>
  <r>
    <m/>
    <m/>
    <x v="36"/>
    <x v="15"/>
    <x v="0"/>
    <n v="1112"/>
    <n v="15"/>
    <s v="Среднее по региону на 01.04.2023"/>
    <n v="1824.5636363636363"/>
    <s v="Среднее по РФ на 01.04.2023"/>
    <m/>
    <s v="Среднее по ФО на 01.04.2023"/>
    <m/>
    <n v="15"/>
    <s v="F$1652"/>
    <s v="F$1652:F$1706"/>
    <n v="1652"/>
    <n v="1706"/>
  </r>
  <r>
    <m/>
    <m/>
    <x v="37"/>
    <x v="15"/>
    <x v="0"/>
    <n v="946"/>
    <n v="17"/>
    <s v="Среднее по региону на 01.04.2023"/>
    <n v="1824.5636363636363"/>
    <s v="Среднее по РФ на 01.04.2023"/>
    <m/>
    <s v="Среднее по ФО на 01.04.2023"/>
    <m/>
    <n v="17"/>
    <s v="F$1652"/>
    <s v="F$1652:F$1706"/>
    <n v="1652"/>
    <n v="1706"/>
  </r>
  <r>
    <m/>
    <m/>
    <x v="38"/>
    <x v="15"/>
    <x v="0"/>
    <n v="197"/>
    <n v="43"/>
    <s v="Среднее по региону на 01.04.2023"/>
    <n v="1824.5636363636363"/>
    <s v="Среднее по РФ на 01.04.2023"/>
    <m/>
    <s v="Среднее по ФО на 01.04.2023"/>
    <m/>
    <n v="43"/>
    <s v="F$1652"/>
    <s v="F$1652:F$1706"/>
    <n v="1652"/>
    <n v="1706"/>
  </r>
  <r>
    <m/>
    <m/>
    <x v="39"/>
    <x v="15"/>
    <x v="0"/>
    <n v="709"/>
    <n v="21"/>
    <s v="Среднее по региону на 01.04.2023"/>
    <n v="1824.5636363636363"/>
    <s v="Среднее по РФ на 01.04.2023"/>
    <m/>
    <s v="Среднее по ФО на 01.04.2023"/>
    <m/>
    <n v="21"/>
    <s v="F$1652"/>
    <s v="F$1652:F$1706"/>
    <n v="1652"/>
    <n v="1706"/>
  </r>
  <r>
    <m/>
    <m/>
    <x v="40"/>
    <x v="15"/>
    <x v="0"/>
    <n v="408"/>
    <n v="32"/>
    <s v="Среднее по региону на 01.04.2023"/>
    <n v="1824.5636363636363"/>
    <s v="Среднее по РФ на 01.04.2023"/>
    <m/>
    <s v="Среднее по ФО на 01.04.2023"/>
    <m/>
    <n v="32"/>
    <s v="F$1652"/>
    <s v="F$1652:F$1706"/>
    <n v="1652"/>
    <n v="1706"/>
  </r>
  <r>
    <m/>
    <m/>
    <x v="41"/>
    <x v="15"/>
    <x v="0"/>
    <n v="295"/>
    <n v="40"/>
    <s v="Среднее по региону на 01.04.2023"/>
    <n v="1824.5636363636363"/>
    <s v="Среднее по РФ на 01.04.2023"/>
    <m/>
    <s v="Среднее по ФО на 01.04.2023"/>
    <m/>
    <n v="40"/>
    <s v="F$1652"/>
    <s v="F$1652:F$1706"/>
    <n v="1652"/>
    <n v="1706"/>
  </r>
  <r>
    <m/>
    <m/>
    <x v="42"/>
    <x v="15"/>
    <x v="0"/>
    <n v="362"/>
    <n v="36"/>
    <s v="Среднее по региону на 01.04.2023"/>
    <n v="1824.5636363636363"/>
    <s v="Среднее по РФ на 01.04.2023"/>
    <m/>
    <s v="Среднее по ФО на 01.04.2023"/>
    <m/>
    <n v="36"/>
    <s v="F$1652"/>
    <s v="F$1652:F$1706"/>
    <n v="1652"/>
    <n v="1706"/>
  </r>
  <r>
    <m/>
    <m/>
    <x v="43"/>
    <x v="15"/>
    <x v="0"/>
    <n v="124"/>
    <n v="48"/>
    <s v="Среднее по региону на 01.04.2023"/>
    <n v="1824.5636363636363"/>
    <s v="Среднее по РФ на 01.04.2023"/>
    <m/>
    <s v="Среднее по ФО на 01.04.2023"/>
    <m/>
    <n v="48"/>
    <s v="F$1652"/>
    <s v="F$1652:F$1706"/>
    <n v="1652"/>
    <n v="1706"/>
  </r>
  <r>
    <m/>
    <m/>
    <x v="44"/>
    <x v="15"/>
    <x v="0"/>
    <n v="247"/>
    <n v="42"/>
    <s v="Среднее по региону на 01.04.2023"/>
    <n v="1824.5636363636363"/>
    <s v="Среднее по РФ на 01.04.2023"/>
    <m/>
    <s v="Среднее по ФО на 01.04.2023"/>
    <m/>
    <n v="42"/>
    <s v="F$1652"/>
    <s v="F$1652:F$1706"/>
    <n v="1652"/>
    <n v="1706"/>
  </r>
  <r>
    <m/>
    <m/>
    <x v="45"/>
    <x v="15"/>
    <x v="0"/>
    <n v="1522"/>
    <n v="11"/>
    <s v="Среднее по региону на 01.04.2023"/>
    <n v="1824.5636363636363"/>
    <s v="Среднее по РФ на 01.04.2023"/>
    <m/>
    <s v="Среднее по ФО на 01.04.2023"/>
    <m/>
    <n v="11"/>
    <s v="F$1652"/>
    <s v="F$1652:F$1706"/>
    <n v="1652"/>
    <n v="1706"/>
  </r>
  <r>
    <m/>
    <m/>
    <x v="46"/>
    <x v="15"/>
    <x v="0"/>
    <n v="750"/>
    <n v="20"/>
    <s v="Среднее по региону на 01.04.2023"/>
    <n v="1824.5636363636363"/>
    <s v="Среднее по РФ на 01.04.2023"/>
    <m/>
    <s v="Среднее по ФО на 01.04.2023"/>
    <m/>
    <n v="20"/>
    <s v="F$1652"/>
    <s v="F$1652:F$1706"/>
    <n v="1652"/>
    <n v="1706"/>
  </r>
  <r>
    <m/>
    <m/>
    <x v="47"/>
    <x v="15"/>
    <x v="0"/>
    <n v="44"/>
    <n v="52"/>
    <s v="Среднее по региону на 01.04.2023"/>
    <n v="1824.5636363636363"/>
    <s v="Среднее по РФ на 01.04.2023"/>
    <m/>
    <s v="Среднее по ФО на 01.04.2023"/>
    <m/>
    <n v="52"/>
    <s v="F$1652"/>
    <s v="F$1652:F$1706"/>
    <n v="1652"/>
    <n v="1706"/>
  </r>
  <r>
    <m/>
    <m/>
    <x v="48"/>
    <x v="15"/>
    <x v="0"/>
    <n v="318"/>
    <n v="38"/>
    <s v="Среднее по региону на 01.04.2023"/>
    <n v="1824.5636363636363"/>
    <s v="Среднее по РФ на 01.04.2023"/>
    <m/>
    <s v="Среднее по ФО на 01.04.2023"/>
    <m/>
    <n v="38"/>
    <s v="F$1652"/>
    <s v="F$1652:F$1706"/>
    <n v="1652"/>
    <n v="1706"/>
  </r>
  <r>
    <m/>
    <m/>
    <x v="49"/>
    <x v="15"/>
    <x v="0"/>
    <n v="420"/>
    <n v="30"/>
    <s v="Среднее по региону на 01.04.2023"/>
    <n v="1824.5636363636363"/>
    <s v="Среднее по РФ на 01.04.2023"/>
    <m/>
    <s v="Среднее по ФО на 01.04.2023"/>
    <m/>
    <n v="30"/>
    <s v="F$1652"/>
    <s v="F$1652:F$1706"/>
    <n v="1652"/>
    <n v="1706"/>
  </r>
  <r>
    <m/>
    <m/>
    <x v="50"/>
    <x v="15"/>
    <x v="0"/>
    <n v="353"/>
    <n v="37"/>
    <s v="Среднее по региону на 01.04.2023"/>
    <n v="1824.5636363636363"/>
    <s v="Среднее по РФ на 01.04.2023"/>
    <m/>
    <s v="Среднее по ФО на 01.04.2023"/>
    <m/>
    <n v="37"/>
    <s v="F$1652"/>
    <s v="F$1652:F$1706"/>
    <n v="1652"/>
    <n v="1706"/>
  </r>
  <r>
    <m/>
    <m/>
    <x v="51"/>
    <x v="15"/>
    <x v="0"/>
    <n v="375"/>
    <n v="34"/>
    <s v="Среднее по региону на 01.04.2023"/>
    <n v="1824.5636363636363"/>
    <s v="Среднее по РФ на 01.04.2023"/>
    <m/>
    <s v="Среднее по ФО на 01.04.2023"/>
    <m/>
    <n v="34"/>
    <s v="F$1652"/>
    <s v="F$1652:F$1706"/>
    <n v="1652"/>
    <n v="1706"/>
  </r>
  <r>
    <m/>
    <m/>
    <x v="52"/>
    <x v="15"/>
    <x v="0"/>
    <n v="565"/>
    <n v="24"/>
    <s v="Среднее по региону на 01.04.2023"/>
    <n v="1824.5636363636363"/>
    <s v="Среднее по РФ на 01.04.2023"/>
    <m/>
    <s v="Среднее по ФО на 01.04.2023"/>
    <m/>
    <n v="24"/>
    <s v="F$1652"/>
    <s v="F$1652:F$1706"/>
    <n v="1652"/>
    <n v="1706"/>
  </r>
  <r>
    <m/>
    <m/>
    <x v="53"/>
    <x v="15"/>
    <x v="0"/>
    <n v="293"/>
    <n v="41"/>
    <s v="Среднее по региону на 01.04.2023"/>
    <n v="1824.5636363636363"/>
    <s v="Среднее по РФ на 01.04.2023"/>
    <m/>
    <s v="Среднее по ФО на 01.04.2023"/>
    <m/>
    <n v="41"/>
    <s v="F$1652"/>
    <s v="F$1652:F$1706"/>
    <n v="1652"/>
    <n v="1706"/>
  </r>
  <r>
    <m/>
    <m/>
    <x v="54"/>
    <x v="15"/>
    <x v="0"/>
    <n v="380"/>
    <n v="33"/>
    <s v="Среднее по региону на 01.04.2023"/>
    <n v="1824.5636363636363"/>
    <s v="Среднее по РФ на 01.04.2023"/>
    <m/>
    <s v="Среднее по ФО на 01.04.2023"/>
    <m/>
    <n v="33"/>
    <s v="F$1652"/>
    <s v="F$1652:F$1706"/>
    <n v="1652"/>
    <n v="1706"/>
  </r>
  <r>
    <m/>
    <m/>
    <x v="0"/>
    <x v="15"/>
    <x v="1"/>
    <n v="1327"/>
    <n v="13"/>
    <s v="Среднее по региону на 01.04.2024"/>
    <n v="2020.4363636363637"/>
    <s v="Среднее по РФ на 01.04.2024"/>
    <m/>
    <s v="Среднее по ФО на 01.04.2024"/>
    <m/>
    <n v="13"/>
    <s v="F$1707"/>
    <s v="F$1707:F$1761"/>
    <n v="1707"/>
    <n v="1761"/>
  </r>
  <r>
    <m/>
    <m/>
    <x v="1"/>
    <x v="15"/>
    <x v="1"/>
    <n v="4960"/>
    <n v="3"/>
    <s v="Среднее по региону на 01.04.2024"/>
    <n v="2020.4363636363637"/>
    <s v="Среднее по РФ на 01.04.2024"/>
    <m/>
    <s v="Среднее по ФО на 01.04.2024"/>
    <m/>
    <n v="3"/>
    <s v="F$1707"/>
    <s v="F$1707:F$1761"/>
    <n v="1707"/>
    <n v="1761"/>
  </r>
  <r>
    <m/>
    <m/>
    <x v="2"/>
    <x v="15"/>
    <x v="1"/>
    <n v="488"/>
    <n v="30"/>
    <s v="Среднее по региону на 01.04.2024"/>
    <n v="2020.4363636363637"/>
    <s v="Среднее по РФ на 01.04.2024"/>
    <m/>
    <s v="Среднее по ФО на 01.04.2024"/>
    <m/>
    <n v="30"/>
    <s v="F$1707"/>
    <s v="F$1707:F$1761"/>
    <n v="1707"/>
    <n v="1761"/>
  </r>
  <r>
    <m/>
    <m/>
    <x v="3"/>
    <x v="15"/>
    <x v="1"/>
    <n v="1582"/>
    <n v="12"/>
    <s v="Среднее по региону на 01.04.2024"/>
    <n v="2020.4363636363637"/>
    <s v="Среднее по РФ на 01.04.2024"/>
    <m/>
    <s v="Среднее по ФО на 01.04.2024"/>
    <m/>
    <n v="12"/>
    <s v="F$1707"/>
    <s v="F$1707:F$1761"/>
    <n v="1707"/>
    <n v="1761"/>
  </r>
  <r>
    <m/>
    <m/>
    <x v="4"/>
    <x v="15"/>
    <x v="1"/>
    <n v="197"/>
    <n v="47"/>
    <s v="Среднее по региону на 01.04.2024"/>
    <n v="2020.4363636363637"/>
    <s v="Среднее по РФ на 01.04.2024"/>
    <m/>
    <s v="Среднее по ФО на 01.04.2024"/>
    <m/>
    <n v="47"/>
    <s v="F$1707"/>
    <s v="F$1707:F$1761"/>
    <n v="1707"/>
    <n v="1761"/>
  </r>
  <r>
    <m/>
    <m/>
    <x v="5"/>
    <x v="15"/>
    <x v="1"/>
    <n v="208"/>
    <n v="45"/>
    <s v="Среднее по региону на 01.04.2024"/>
    <n v="2020.4363636363637"/>
    <s v="Среднее по РФ на 01.04.2024"/>
    <m/>
    <s v="Среднее по ФО на 01.04.2024"/>
    <m/>
    <n v="45"/>
    <s v="F$1707"/>
    <s v="F$1707:F$1761"/>
    <n v="1707"/>
    <n v="1761"/>
  </r>
  <r>
    <m/>
    <m/>
    <x v="6"/>
    <x v="15"/>
    <x v="1"/>
    <n v="374"/>
    <n v="36"/>
    <s v="Среднее по региону на 01.04.2024"/>
    <n v="2020.4363636363637"/>
    <s v="Среднее по РФ на 01.04.2024"/>
    <m/>
    <s v="Среднее по ФО на 01.04.2024"/>
    <m/>
    <n v="36"/>
    <s v="F$1707"/>
    <s v="F$1707:F$1761"/>
    <n v="1707"/>
    <n v="1761"/>
  </r>
  <r>
    <m/>
    <m/>
    <x v="7"/>
    <x v="15"/>
    <x v="1"/>
    <n v="247"/>
    <n v="43"/>
    <s v="Среднее по региону на 01.04.2024"/>
    <n v="2020.4363636363637"/>
    <s v="Среднее по РФ на 01.04.2024"/>
    <m/>
    <s v="Среднее по ФО на 01.04.2024"/>
    <m/>
    <n v="43"/>
    <s v="F$1707"/>
    <s v="F$1707:F$1761"/>
    <n v="1707"/>
    <n v="1761"/>
  </r>
  <r>
    <m/>
    <m/>
    <x v="8"/>
    <x v="15"/>
    <x v="1"/>
    <n v="2303"/>
    <n v="8"/>
    <s v="Среднее по региону на 01.04.2024"/>
    <n v="2020.4363636363637"/>
    <s v="Среднее по РФ на 01.04.2024"/>
    <m/>
    <s v="Среднее по ФО на 01.04.2024"/>
    <m/>
    <n v="8"/>
    <s v="F$1707"/>
    <s v="F$1707:F$1761"/>
    <n v="1707"/>
    <n v="1761"/>
  </r>
  <r>
    <m/>
    <m/>
    <x v="9"/>
    <x v="15"/>
    <x v="1"/>
    <n v="3784"/>
    <n v="7"/>
    <s v="Среднее по региону на 01.04.2024"/>
    <n v="2020.4363636363637"/>
    <s v="Среднее по РФ на 01.04.2024"/>
    <m/>
    <s v="Среднее по ФО на 01.04.2024"/>
    <m/>
    <n v="7"/>
    <s v="F$1707"/>
    <s v="F$1707:F$1761"/>
    <n v="1707"/>
    <n v="1761"/>
  </r>
  <r>
    <m/>
    <m/>
    <x v="10"/>
    <x v="15"/>
    <x v="1"/>
    <n v="4232"/>
    <n v="5"/>
    <s v="Среднее по региону на 01.04.2024"/>
    <n v="2020.4363636363637"/>
    <s v="Среднее по РФ на 01.04.2024"/>
    <m/>
    <s v="Среднее по ФО на 01.04.2024"/>
    <m/>
    <n v="5"/>
    <s v="F$1707"/>
    <s v="F$1707:F$1761"/>
    <n v="1707"/>
    <n v="1761"/>
  </r>
  <r>
    <m/>
    <m/>
    <x v="11"/>
    <x v="15"/>
    <x v="1"/>
    <n v="988"/>
    <n v="18"/>
    <s v="Среднее по региону на 01.04.2024"/>
    <n v="2020.4363636363637"/>
    <s v="Среднее по РФ на 01.04.2024"/>
    <m/>
    <s v="Среднее по ФО на 01.04.2024"/>
    <m/>
    <n v="18"/>
    <s v="F$1707"/>
    <s v="F$1707:F$1761"/>
    <n v="1707"/>
    <n v="1761"/>
  </r>
  <r>
    <m/>
    <m/>
    <x v="12"/>
    <x v="15"/>
    <x v="1"/>
    <n v="651"/>
    <n v="23"/>
    <s v="Среднее по региону на 01.04.2024"/>
    <n v="2020.4363636363637"/>
    <s v="Среднее по РФ на 01.04.2024"/>
    <m/>
    <s v="Среднее по ФО на 01.04.2024"/>
    <m/>
    <n v="23"/>
    <s v="F$1707"/>
    <s v="F$1707:F$1761"/>
    <n v="1707"/>
    <n v="1761"/>
  </r>
  <r>
    <m/>
    <m/>
    <x v="13"/>
    <x v="15"/>
    <x v="1"/>
    <n v="339"/>
    <n v="40"/>
    <s v="Среднее по региону на 01.04.2024"/>
    <n v="2020.4363636363637"/>
    <s v="Среднее по РФ на 01.04.2024"/>
    <m/>
    <s v="Среднее по ФО на 01.04.2024"/>
    <m/>
    <n v="40"/>
    <s v="F$1707"/>
    <s v="F$1707:F$1761"/>
    <n v="1707"/>
    <n v="1761"/>
  </r>
  <r>
    <m/>
    <m/>
    <x v="14"/>
    <x v="15"/>
    <x v="1"/>
    <n v="2065"/>
    <n v="9"/>
    <s v="Среднее по региону на 01.04.2024"/>
    <n v="2020.4363636363637"/>
    <s v="Среднее по РФ на 01.04.2024"/>
    <m/>
    <s v="Среднее по ФО на 01.04.2024"/>
    <m/>
    <n v="9"/>
    <s v="F$1707"/>
    <s v="F$1707:F$1761"/>
    <n v="1707"/>
    <n v="1761"/>
  </r>
  <r>
    <m/>
    <m/>
    <x v="15"/>
    <x v="15"/>
    <x v="1"/>
    <n v="3948"/>
    <n v="6"/>
    <s v="Среднее по региону на 01.04.2024"/>
    <n v="2020.4363636363637"/>
    <s v="Среднее по РФ на 01.04.2024"/>
    <m/>
    <s v="Среднее по ФО на 01.04.2024"/>
    <m/>
    <n v="6"/>
    <s v="F$1707"/>
    <s v="F$1707:F$1761"/>
    <n v="1707"/>
    <n v="1761"/>
  </r>
  <r>
    <m/>
    <m/>
    <x v="16"/>
    <x v="15"/>
    <x v="1"/>
    <n v="1584"/>
    <n v="11"/>
    <s v="Среднее по региону на 01.04.2024"/>
    <n v="2020.4363636363637"/>
    <s v="Среднее по РФ на 01.04.2024"/>
    <m/>
    <s v="Среднее по ФО на 01.04.2024"/>
    <m/>
    <n v="11"/>
    <s v="F$1707"/>
    <s v="F$1707:F$1761"/>
    <n v="1707"/>
    <n v="1761"/>
  </r>
  <r>
    <m/>
    <m/>
    <x v="17"/>
    <x v="15"/>
    <x v="1"/>
    <n v="50240"/>
    <n v="1"/>
    <s v="Среднее по региону на 01.04.2024"/>
    <n v="2020.4363636363637"/>
    <s v="Среднее по РФ на 01.04.2024"/>
    <m/>
    <s v="Среднее по ФО на 01.04.2024"/>
    <m/>
    <n v="1"/>
    <s v="F$1707"/>
    <s v="F$1707:F$1761"/>
    <n v="1707"/>
    <n v="1761"/>
  </r>
  <r>
    <m/>
    <m/>
    <x v="18"/>
    <x v="15"/>
    <x v="1"/>
    <n v="8461"/>
    <n v="2"/>
    <s v="Среднее по региону на 01.04.2024"/>
    <n v="2020.4363636363637"/>
    <s v="Среднее по РФ на 01.04.2024"/>
    <m/>
    <s v="Среднее по ФО на 01.04.2024"/>
    <m/>
    <n v="2"/>
    <s v="F$1707"/>
    <s v="F$1707:F$1761"/>
    <n v="1707"/>
    <n v="1761"/>
  </r>
  <r>
    <m/>
    <m/>
    <x v="19"/>
    <x v="15"/>
    <x v="1"/>
    <n v="4611"/>
    <n v="4"/>
    <s v="Среднее по региону на 01.04.2024"/>
    <n v="2020.4363636363637"/>
    <s v="Среднее по РФ на 01.04.2024"/>
    <m/>
    <s v="Среднее по ФО на 01.04.2024"/>
    <m/>
    <n v="4"/>
    <s v="F$1707"/>
    <s v="F$1707:F$1761"/>
    <n v="1707"/>
    <n v="1761"/>
  </r>
  <r>
    <m/>
    <m/>
    <x v="20"/>
    <x v="15"/>
    <x v="1"/>
    <n v="178"/>
    <n v="48"/>
    <s v="Среднее по региону на 01.04.2024"/>
    <n v="2020.4363636363637"/>
    <s v="Среднее по РФ на 01.04.2024"/>
    <m/>
    <s v="Среднее по ФО на 01.04.2024"/>
    <m/>
    <n v="48"/>
    <s v="F$1707"/>
    <s v="F$1707:F$1761"/>
    <n v="1707"/>
    <n v="1761"/>
  </r>
  <r>
    <m/>
    <m/>
    <x v="21"/>
    <x v="15"/>
    <x v="1"/>
    <n v="510"/>
    <n v="28"/>
    <s v="Среднее по региону на 01.04.2024"/>
    <n v="2020.4363636363637"/>
    <s v="Среднее по РФ на 01.04.2024"/>
    <m/>
    <s v="Среднее по ФО на 01.04.2024"/>
    <m/>
    <n v="28"/>
    <s v="F$1707"/>
    <s v="F$1707:F$1761"/>
    <n v="1707"/>
    <n v="1761"/>
  </r>
  <r>
    <m/>
    <m/>
    <x v="22"/>
    <x v="15"/>
    <x v="1"/>
    <n v="118"/>
    <n v="52"/>
    <s v="Среднее по региону на 01.04.2024"/>
    <n v="2020.4363636363637"/>
    <s v="Среднее по РФ на 01.04.2024"/>
    <m/>
    <s v="Среднее по ФО на 01.04.2024"/>
    <m/>
    <n v="52"/>
    <s v="F$1707"/>
    <s v="F$1707:F$1761"/>
    <n v="1707"/>
    <n v="1761"/>
  </r>
  <r>
    <m/>
    <m/>
    <x v="23"/>
    <x v="15"/>
    <x v="1"/>
    <n v="1030"/>
    <n v="17"/>
    <s v="Среднее по региону на 01.04.2024"/>
    <n v="2020.4363636363637"/>
    <s v="Среднее по РФ на 01.04.2024"/>
    <m/>
    <s v="Среднее по ФО на 01.04.2024"/>
    <m/>
    <n v="17"/>
    <s v="F$1707"/>
    <s v="F$1707:F$1761"/>
    <n v="1707"/>
    <n v="1761"/>
  </r>
  <r>
    <m/>
    <m/>
    <x v="24"/>
    <x v="15"/>
    <x v="1"/>
    <n v="438"/>
    <n v="32"/>
    <s v="Среднее по региону на 01.04.2024"/>
    <n v="2020.4363636363637"/>
    <s v="Среднее по РФ на 01.04.2024"/>
    <m/>
    <s v="Среднее по ФО на 01.04.2024"/>
    <m/>
    <n v="32"/>
    <s v="F$1707"/>
    <s v="F$1707:F$1761"/>
    <n v="1707"/>
    <n v="1761"/>
  </r>
  <r>
    <m/>
    <m/>
    <x v="25"/>
    <x v="15"/>
    <x v="1"/>
    <n v="523"/>
    <n v="26"/>
    <s v="Среднее по региону на 01.04.2024"/>
    <n v="2020.4363636363637"/>
    <s v="Среднее по РФ на 01.04.2024"/>
    <m/>
    <s v="Среднее по ФО на 01.04.2024"/>
    <m/>
    <n v="26"/>
    <s v="F$1707"/>
    <s v="F$1707:F$1761"/>
    <n v="1707"/>
    <n v="1761"/>
  </r>
  <r>
    <m/>
    <m/>
    <x v="26"/>
    <x v="15"/>
    <x v="1"/>
    <n v="539"/>
    <n v="25"/>
    <s v="Среднее по региону на 01.04.2024"/>
    <n v="2020.4363636363637"/>
    <s v="Среднее по РФ на 01.04.2024"/>
    <m/>
    <s v="Среднее по ФО на 01.04.2024"/>
    <m/>
    <n v="25"/>
    <s v="F$1707"/>
    <s v="F$1707:F$1761"/>
    <n v="1707"/>
    <n v="1761"/>
  </r>
  <r>
    <m/>
    <m/>
    <x v="27"/>
    <x v="15"/>
    <x v="1"/>
    <n v="215"/>
    <n v="44"/>
    <s v="Среднее по региону на 01.04.2024"/>
    <n v="2020.4363636363637"/>
    <s v="Среднее по РФ на 01.04.2024"/>
    <m/>
    <s v="Среднее по ФО на 01.04.2024"/>
    <m/>
    <n v="44"/>
    <s v="F$1707"/>
    <s v="F$1707:F$1761"/>
    <n v="1707"/>
    <n v="1761"/>
  </r>
  <r>
    <m/>
    <m/>
    <x v="28"/>
    <x v="15"/>
    <x v="1"/>
    <n v="492"/>
    <n v="29"/>
    <s v="Среднее по региону на 01.04.2024"/>
    <n v="2020.4363636363637"/>
    <s v="Среднее по РФ на 01.04.2024"/>
    <m/>
    <s v="Среднее по ФО на 01.04.2024"/>
    <m/>
    <n v="29"/>
    <s v="F$1707"/>
    <s v="F$1707:F$1761"/>
    <n v="1707"/>
    <n v="1761"/>
  </r>
  <r>
    <m/>
    <m/>
    <x v="29"/>
    <x v="15"/>
    <x v="1"/>
    <n v="935"/>
    <n v="19"/>
    <s v="Среднее по региону на 01.04.2024"/>
    <n v="2020.4363636363637"/>
    <s v="Среднее по РФ на 01.04.2024"/>
    <m/>
    <s v="Среднее по ФО на 01.04.2024"/>
    <m/>
    <n v="19"/>
    <s v="F$1707"/>
    <s v="F$1707:F$1761"/>
    <n v="1707"/>
    <n v="1761"/>
  </r>
  <r>
    <m/>
    <m/>
    <x v="30"/>
    <x v="15"/>
    <x v="1"/>
    <n v="129"/>
    <n v="50"/>
    <s v="Среднее по региону на 01.04.2024"/>
    <n v="2020.4363636363637"/>
    <s v="Среднее по РФ на 01.04.2024"/>
    <m/>
    <s v="Среднее по ФО на 01.04.2024"/>
    <m/>
    <n v="50"/>
    <s v="F$1707"/>
    <s v="F$1707:F$1761"/>
    <n v="1707"/>
    <n v="1761"/>
  </r>
  <r>
    <m/>
    <m/>
    <x v="31"/>
    <x v="15"/>
    <x v="1"/>
    <n v="372"/>
    <n v="37"/>
    <s v="Среднее по региону на 01.04.2024"/>
    <n v="2020.4363636363637"/>
    <s v="Среднее по РФ на 01.04.2024"/>
    <m/>
    <s v="Среднее по ФО на 01.04.2024"/>
    <m/>
    <n v="37"/>
    <s v="F$1707"/>
    <s v="F$1707:F$1761"/>
    <n v="1707"/>
    <n v="1761"/>
  </r>
  <r>
    <m/>
    <m/>
    <x v="32"/>
    <x v="15"/>
    <x v="1"/>
    <n v="596"/>
    <n v="24"/>
    <s v="Среднее по региону на 01.04.2024"/>
    <n v="2020.4363636363637"/>
    <s v="Среднее по РФ на 01.04.2024"/>
    <m/>
    <s v="Среднее по ФО на 01.04.2024"/>
    <m/>
    <n v="24"/>
    <s v="F$1707"/>
    <s v="F$1707:F$1761"/>
    <n v="1707"/>
    <n v="1761"/>
  </r>
  <r>
    <m/>
    <m/>
    <x v="33"/>
    <x v="15"/>
    <x v="1"/>
    <n v="1196"/>
    <n v="15"/>
    <s v="Среднее по региону на 01.04.2024"/>
    <n v="2020.4363636363637"/>
    <s v="Среднее по РФ на 01.04.2024"/>
    <m/>
    <s v="Среднее по ФО на 01.04.2024"/>
    <m/>
    <n v="15"/>
    <s v="F$1707"/>
    <s v="F$1707:F$1761"/>
    <n v="1707"/>
    <n v="1761"/>
  </r>
  <r>
    <m/>
    <m/>
    <x v="34"/>
    <x v="15"/>
    <x v="1"/>
    <n v="120"/>
    <n v="51"/>
    <s v="Среднее по региону на 01.04.2024"/>
    <n v="2020.4363636363637"/>
    <s v="Среднее по РФ на 01.04.2024"/>
    <m/>
    <s v="Среднее по ФО на 01.04.2024"/>
    <m/>
    <n v="51"/>
    <s v="F$1707"/>
    <s v="F$1707:F$1761"/>
    <n v="1707"/>
    <n v="1761"/>
  </r>
  <r>
    <m/>
    <m/>
    <x v="35"/>
    <x v="15"/>
    <x v="1"/>
    <n v="683"/>
    <n v="22"/>
    <s v="Среднее по региону на 01.04.2024"/>
    <n v="2020.4363636363637"/>
    <s v="Среднее по РФ на 01.04.2024"/>
    <m/>
    <s v="Среднее по ФО на 01.04.2024"/>
    <m/>
    <n v="22"/>
    <s v="F$1707"/>
    <s v="F$1707:F$1761"/>
    <n v="1707"/>
    <n v="1761"/>
  </r>
  <r>
    <m/>
    <m/>
    <x v="36"/>
    <x v="15"/>
    <x v="1"/>
    <n v="1294"/>
    <n v="14"/>
    <s v="Среднее по региону на 01.04.2024"/>
    <n v="2020.4363636363637"/>
    <s v="Среднее по РФ на 01.04.2024"/>
    <m/>
    <s v="Среднее по ФО на 01.04.2024"/>
    <m/>
    <n v="14"/>
    <s v="F$1707"/>
    <s v="F$1707:F$1761"/>
    <n v="1707"/>
    <n v="1761"/>
  </r>
  <r>
    <m/>
    <m/>
    <x v="37"/>
    <x v="15"/>
    <x v="1"/>
    <n v="1064"/>
    <n v="16"/>
    <s v="Среднее по региону на 01.04.2024"/>
    <n v="2020.4363636363637"/>
    <s v="Среднее по РФ на 01.04.2024"/>
    <m/>
    <s v="Среднее по ФО на 01.04.2024"/>
    <m/>
    <n v="16"/>
    <s v="F$1707"/>
    <s v="F$1707:F$1761"/>
    <n v="1707"/>
    <n v="1761"/>
  </r>
  <r>
    <m/>
    <m/>
    <x v="38"/>
    <x v="15"/>
    <x v="1"/>
    <n v="202"/>
    <n v="46"/>
    <s v="Среднее по региону на 01.04.2024"/>
    <n v="2020.4363636363637"/>
    <s v="Среднее по РФ на 01.04.2024"/>
    <m/>
    <s v="Среднее по ФО на 01.04.2024"/>
    <m/>
    <n v="46"/>
    <s v="F$1707"/>
    <s v="F$1707:F$1761"/>
    <n v="1707"/>
    <n v="1761"/>
  </r>
  <r>
    <m/>
    <m/>
    <x v="39"/>
    <x v="15"/>
    <x v="1"/>
    <n v="783"/>
    <n v="21"/>
    <s v="Среднее по региону на 01.04.2024"/>
    <n v="2020.4363636363637"/>
    <s v="Среднее по РФ на 01.04.2024"/>
    <m/>
    <s v="Среднее по ФО на 01.04.2024"/>
    <m/>
    <n v="21"/>
    <s v="F$1707"/>
    <s v="F$1707:F$1761"/>
    <n v="1707"/>
    <n v="1761"/>
  </r>
  <r>
    <m/>
    <m/>
    <x v="40"/>
    <x v="15"/>
    <x v="1"/>
    <n v="436"/>
    <n v="33"/>
    <s v="Среднее по региону на 01.04.2024"/>
    <n v="2020.4363636363637"/>
    <s v="Среднее по РФ на 01.04.2024"/>
    <m/>
    <s v="Среднее по ФО на 01.04.2024"/>
    <m/>
    <n v="33"/>
    <s v="F$1707"/>
    <s v="F$1707:F$1761"/>
    <n v="1707"/>
    <n v="1761"/>
  </r>
  <r>
    <m/>
    <m/>
    <x v="41"/>
    <x v="15"/>
    <x v="1"/>
    <n v="322"/>
    <n v="41"/>
    <s v="Среднее по региону на 01.04.2024"/>
    <n v="2020.4363636363637"/>
    <s v="Среднее по РФ на 01.04.2024"/>
    <m/>
    <s v="Среднее по ФО на 01.04.2024"/>
    <m/>
    <n v="41"/>
    <s v="F$1707"/>
    <s v="F$1707:F$1761"/>
    <n v="1707"/>
    <n v="1761"/>
  </r>
  <r>
    <m/>
    <m/>
    <x v="42"/>
    <x v="15"/>
    <x v="1"/>
    <n v="405"/>
    <n v="34"/>
    <s v="Среднее по региону на 01.04.2024"/>
    <n v="2020.4363636363637"/>
    <s v="Среднее по РФ на 01.04.2024"/>
    <m/>
    <s v="Среднее по ФО на 01.04.2024"/>
    <m/>
    <n v="34"/>
    <s v="F$1707"/>
    <s v="F$1707:F$1761"/>
    <n v="1707"/>
    <n v="1761"/>
  </r>
  <r>
    <m/>
    <m/>
    <x v="43"/>
    <x v="15"/>
    <x v="1"/>
    <n v="138"/>
    <n v="49"/>
    <s v="Среднее по региону на 01.04.2024"/>
    <n v="2020.4363636363637"/>
    <s v="Среднее по РФ на 01.04.2024"/>
    <m/>
    <s v="Среднее по ФО на 01.04.2024"/>
    <m/>
    <n v="49"/>
    <s v="F$1707"/>
    <s v="F$1707:F$1761"/>
    <n v="1707"/>
    <n v="1761"/>
  </r>
  <r>
    <m/>
    <m/>
    <x v="44"/>
    <x v="15"/>
    <x v="1"/>
    <n v="279"/>
    <n v="42"/>
    <s v="Среднее по региону на 01.04.2024"/>
    <n v="2020.4363636363637"/>
    <s v="Среднее по РФ на 01.04.2024"/>
    <m/>
    <s v="Среднее по ФО на 01.04.2024"/>
    <m/>
    <n v="42"/>
    <s v="F$1707"/>
    <s v="F$1707:F$1761"/>
    <n v="1707"/>
    <n v="1761"/>
  </r>
  <r>
    <m/>
    <m/>
    <x v="45"/>
    <x v="15"/>
    <x v="1"/>
    <n v="1653"/>
    <n v="10"/>
    <s v="Среднее по региону на 01.04.2024"/>
    <n v="2020.4363636363637"/>
    <s v="Среднее по РФ на 01.04.2024"/>
    <m/>
    <s v="Среднее по ФО на 01.04.2024"/>
    <m/>
    <n v="10"/>
    <s v="F$1707"/>
    <s v="F$1707:F$1761"/>
    <n v="1707"/>
    <n v="1761"/>
  </r>
  <r>
    <m/>
    <m/>
    <x v="46"/>
    <x v="15"/>
    <x v="1"/>
    <n v="818"/>
    <n v="20"/>
    <s v="Среднее по региону на 01.04.2024"/>
    <n v="2020.4363636363637"/>
    <s v="Среднее по РФ на 01.04.2024"/>
    <m/>
    <s v="Среднее по ФО на 01.04.2024"/>
    <m/>
    <n v="20"/>
    <s v="F$1707"/>
    <s v="F$1707:F$1761"/>
    <n v="1707"/>
    <n v="1761"/>
  </r>
  <r>
    <m/>
    <m/>
    <x v="47"/>
    <x v="15"/>
    <x v="1"/>
    <n v="51"/>
    <n v="53"/>
    <s v="Среднее по региону на 01.04.2024"/>
    <n v="2020.4363636363637"/>
    <s v="Среднее по РФ на 01.04.2024"/>
    <m/>
    <s v="Среднее по ФО на 01.04.2024"/>
    <m/>
    <n v="53"/>
    <s v="F$1707"/>
    <s v="F$1707:F$1761"/>
    <n v="1707"/>
    <n v="1761"/>
  </r>
  <r>
    <m/>
    <m/>
    <x v="48"/>
    <x v="15"/>
    <x v="1"/>
    <n v="341"/>
    <n v="39"/>
    <s v="Среднее по региону на 01.04.2024"/>
    <n v="2020.4363636363637"/>
    <s v="Среднее по РФ на 01.04.2024"/>
    <m/>
    <s v="Среднее по ФО на 01.04.2024"/>
    <m/>
    <n v="39"/>
    <s v="F$1707"/>
    <s v="F$1707:F$1761"/>
    <n v="1707"/>
    <n v="1761"/>
  </r>
  <r>
    <m/>
    <m/>
    <x v="49"/>
    <x v="15"/>
    <x v="1"/>
    <n v="445"/>
    <n v="31"/>
    <s v="Среднее по региону на 01.04.2024"/>
    <n v="2020.4363636363637"/>
    <s v="Среднее по РФ на 01.04.2024"/>
    <m/>
    <s v="Среднее по ФО на 01.04.2024"/>
    <m/>
    <n v="31"/>
    <s v="F$1707"/>
    <s v="F$1707:F$1761"/>
    <n v="1707"/>
    <n v="1761"/>
  </r>
  <r>
    <m/>
    <m/>
    <x v="50"/>
    <x v="15"/>
    <x v="1"/>
    <n v="374"/>
    <n v="36"/>
    <s v="Среднее по региону на 01.04.2024"/>
    <n v="2020.4363636363637"/>
    <s v="Среднее по РФ на 01.04.2024"/>
    <m/>
    <s v="Среднее по ФО на 01.04.2024"/>
    <m/>
    <n v="36"/>
    <s v="F$1707"/>
    <s v="F$1707:F$1761"/>
    <n v="1707"/>
    <n v="1761"/>
  </r>
  <r>
    <m/>
    <m/>
    <x v="51"/>
    <x v="15"/>
    <x v="1"/>
    <n v="396"/>
    <n v="35"/>
    <s v="Среднее по региону на 01.04.2024"/>
    <n v="2020.4363636363637"/>
    <s v="Среднее по РФ на 01.04.2024"/>
    <m/>
    <s v="Среднее по ФО на 01.04.2024"/>
    <m/>
    <n v="35"/>
    <s v="F$1707"/>
    <s v="F$1707:F$1761"/>
    <n v="1707"/>
    <n v="1761"/>
  </r>
  <r>
    <m/>
    <m/>
    <x v="52"/>
    <x v="15"/>
    <x v="1"/>
    <n v="596"/>
    <n v="24"/>
    <s v="Среднее по региону на 01.04.2024"/>
    <n v="2020.4363636363637"/>
    <s v="Среднее по РФ на 01.04.2024"/>
    <m/>
    <s v="Среднее по ФО на 01.04.2024"/>
    <m/>
    <n v="24"/>
    <s v="F$1707"/>
    <s v="F$1707:F$1761"/>
    <n v="1707"/>
    <n v="1761"/>
  </r>
  <r>
    <m/>
    <m/>
    <x v="53"/>
    <x v="15"/>
    <x v="1"/>
    <n v="345"/>
    <n v="38"/>
    <s v="Среднее по региону на 01.04.2024"/>
    <n v="2020.4363636363637"/>
    <s v="Среднее по РФ на 01.04.2024"/>
    <m/>
    <s v="Среднее по ФО на 01.04.2024"/>
    <m/>
    <n v="38"/>
    <s v="F$1707"/>
    <s v="F$1707:F$1761"/>
    <n v="1707"/>
    <n v="1761"/>
  </r>
  <r>
    <m/>
    <m/>
    <x v="54"/>
    <x v="15"/>
    <x v="1"/>
    <n v="519"/>
    <n v="27"/>
    <s v="Среднее по региону на 01.04.2024"/>
    <n v="2020.4363636363637"/>
    <s v="Среднее по РФ на 01.04.2024"/>
    <m/>
    <s v="Среднее по ФО на 01.04.2024"/>
    <m/>
    <n v="27"/>
    <s v="F$1707"/>
    <s v="F$1707:F$1761"/>
    <n v="1707"/>
    <n v="176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16">
  <r>
    <x v="0"/>
    <n v="1"/>
  </r>
  <r>
    <x v="1"/>
    <n v="2"/>
  </r>
  <r>
    <x v="2"/>
    <n v="3"/>
  </r>
  <r>
    <x v="3"/>
    <n v="6"/>
  </r>
  <r>
    <x v="4"/>
    <n v="4"/>
  </r>
  <r>
    <x v="5"/>
    <n v="2"/>
  </r>
  <r>
    <x v="6"/>
    <n v="4"/>
  </r>
  <r>
    <x v="7"/>
    <n v="3"/>
  </r>
  <r>
    <x v="8"/>
    <n v="6"/>
  </r>
  <r>
    <x v="9"/>
    <n v="2"/>
  </r>
  <r>
    <x v="10"/>
    <n v="2"/>
  </r>
  <r>
    <x v="11"/>
    <n v="5"/>
  </r>
  <r>
    <x v="12"/>
    <n v="2"/>
  </r>
  <r>
    <x v="13"/>
    <n v="2"/>
  </r>
  <r>
    <x v="14"/>
    <n v="3"/>
  </r>
  <r>
    <x v="15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Сводная_общая_инфраструктура" cacheId="1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6" indent="0" outline="1" outlineData="1" multipleFieldFilters="0">
  <location ref="B489:C492" firstHeaderRow="1" firstDataRow="2" firstDataCol="1" rowPageCount="1" colPageCount="1"/>
  <pivotFields count="18">
    <pivotField showAll="0" defaultSubtotal="0"/>
    <pivotField showAll="0" defaultSubtotal="0"/>
    <pivotField axis="axisPage" multipleItemSelectionAllowed="1" showAll="0" defaultSubtotal="0">
      <items count="55">
        <item h="1" x="0"/>
        <item h="1" x="1"/>
        <item h="1" x="2"/>
        <item h="1" x="3"/>
        <item h="1" x="5"/>
        <item h="1" x="6"/>
        <item h="1" x="20"/>
        <item h="1" x="23"/>
        <item h="1" x="24"/>
        <item h="1" x="25"/>
        <item h="1" x="26"/>
        <item h="1" x="27"/>
        <item h="1" x="28"/>
        <item h="1" x="29"/>
        <item h="1" x="32"/>
        <item h="1" x="33"/>
        <item h="1" x="34"/>
        <item h="1" x="35"/>
        <item h="1" x="39"/>
        <item h="1" x="41"/>
        <item h="1" x="42"/>
        <item h="1" x="45"/>
        <item h="1" x="51"/>
        <item h="1" x="52"/>
        <item h="1" x="53"/>
        <item h="1" x="4"/>
        <item h="1" x="7"/>
        <item h="1" x="22"/>
        <item h="1" x="30"/>
        <item h="1" x="31"/>
        <item h="1" x="37"/>
        <item h="1" x="38"/>
        <item h="1" x="40"/>
        <item h="1" x="43"/>
        <item h="1" x="46"/>
        <item h="1" x="48"/>
        <item h="1" x="49"/>
        <item h="1" x="50"/>
        <item h="1" x="54"/>
        <item h="1" x="44"/>
        <item h="1" x="21"/>
        <item h="1" x="36"/>
        <item h="1" x="47"/>
        <item h="1" x="8"/>
        <item h="1" x="9"/>
        <item h="1" x="10"/>
        <item h="1" x="11"/>
        <item h="1" x="12"/>
        <item h="1" x="13"/>
        <item h="1" x="14"/>
        <item h="1" x="15"/>
        <item h="1" x="16"/>
        <item x="17"/>
        <item h="1" x="18"/>
        <item h="1" x="19"/>
      </items>
    </pivotField>
    <pivotField axis="axisCol" showAll="0" defaultSubtotal="0">
      <items count="16">
        <item h="1" x="2"/>
        <item h="1" x="8"/>
        <item h="1" x="9"/>
        <item h="1" x="10"/>
        <item h="1" x="11"/>
        <item h="1" x="14"/>
        <item h="1" x="0"/>
        <item h="1" x="6"/>
        <item h="1" x="13"/>
        <item h="1" x="12"/>
        <item h="1" x="5"/>
        <item h="1" x="15"/>
        <item h="1" x="1"/>
        <item x="4"/>
        <item h="1" x="7"/>
        <item h="1" x="3"/>
      </items>
    </pivotField>
    <pivotField axis="axisRow" numFmtId="14" showAll="0" sortType="ascending" defaultSubtotal="0">
      <items count="2">
        <item x="0"/>
        <item x="1"/>
      </items>
    </pivotField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4"/>
  </rowFields>
  <rowItems count="2">
    <i>
      <x/>
    </i>
    <i>
      <x v="1"/>
    </i>
  </rowItems>
  <colFields count="1">
    <field x="3"/>
  </colFields>
  <colItems count="1">
    <i>
      <x v="13"/>
    </i>
  </colItems>
  <pageFields count="1">
    <pageField fld="2" hier="-1"/>
  </pageFields>
  <dataFields count="1">
    <dataField name="Сумма по полю Значение" fld="5" baseField="4" baseItem="0" numFmtId="166"/>
  </dataFields>
  <formats count="4">
    <format dxfId="3">
      <pivotArea collapsedLevelsAreSubtotals="1" fieldPosition="0">
        <references count="1">
          <reference field="4" count="1">
            <x v="1"/>
          </reference>
        </references>
      </pivotArea>
    </format>
    <format dxfId="2">
      <pivotArea collapsedLevelsAreSubtotals="1" fieldPosition="0">
        <references count="1">
          <reference field="4" count="1">
            <x v="0"/>
          </reference>
        </references>
      </pivotArea>
    </format>
    <format dxfId="1">
      <pivotArea collapsedLevelsAreSubtotals="1" fieldPosition="0">
        <references count="1">
          <reference field="4" count="1">
            <x v="1"/>
          </reference>
        </references>
      </pivotArea>
    </format>
    <format dxfId="0">
      <pivotArea collapsedLevelsAreSubtotals="1" fieldPosition="0">
        <references count="1">
          <reference field="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0.xml><?xml version="1.0" encoding="utf-8"?>
<pivotTableDefinition xmlns="http://schemas.openxmlformats.org/spreadsheetml/2006/main" name="Сводная таблица1" cacheId="1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>
  <location ref="G579:I635" firstHeaderRow="1" firstDataRow="2" firstDataCol="1" rowPageCount="1" colPageCount="1"/>
  <pivotFields count="18">
    <pivotField showAll="0"/>
    <pivotField showAll="0"/>
    <pivotField axis="axisRow" showAll="0" sortType="descending">
      <items count="56">
        <item x="0"/>
        <item x="1"/>
        <item x="2"/>
        <item x="3"/>
        <item x="5"/>
        <item x="6"/>
        <item x="20"/>
        <item x="23"/>
        <item x="24"/>
        <item x="25"/>
        <item x="26"/>
        <item x="27"/>
        <item x="28"/>
        <item x="29"/>
        <item x="32"/>
        <item x="33"/>
        <item x="34"/>
        <item x="35"/>
        <item x="39"/>
        <item x="41"/>
        <item x="42"/>
        <item x="45"/>
        <item x="51"/>
        <item x="52"/>
        <item x="53"/>
        <item x="4"/>
        <item x="7"/>
        <item x="22"/>
        <item x="30"/>
        <item x="31"/>
        <item x="37"/>
        <item x="38"/>
        <item x="40"/>
        <item x="43"/>
        <item x="46"/>
        <item x="48"/>
        <item x="49"/>
        <item x="50"/>
        <item x="54"/>
        <item x="44"/>
        <item x="21"/>
        <item x="36"/>
        <item x="4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multipleItemSelectionAllowed="1" showAll="0">
      <items count="17">
        <item x="2"/>
        <item h="1" x="8"/>
        <item h="1" x="9"/>
        <item h="1" x="10"/>
        <item h="1" x="11"/>
        <item h="1" x="14"/>
        <item h="1" x="0"/>
        <item h="1" x="6"/>
        <item h="1" x="13"/>
        <item h="1" x="12"/>
        <item h="1" x="5"/>
        <item h="1" x="15"/>
        <item h="1" x="1"/>
        <item h="1" x="4"/>
        <item h="1" x="7"/>
        <item h="1" x="3"/>
        <item t="default"/>
      </items>
    </pivotField>
    <pivotField axis="axisCol" numFmtId="14" multipleItemSelectionAllowed="1" showAll="0" nonAutoSortDefault="1">
      <items count="3">
        <item x="0"/>
        <item x="1"/>
        <item t="default"/>
      </items>
    </pivotField>
    <pivotField dataField="1"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</pivotFields>
  <rowFields count="1">
    <field x="2"/>
  </rowFields>
  <rowItems count="55">
    <i>
      <x v="52"/>
    </i>
    <i>
      <x v="53"/>
    </i>
    <i>
      <x v="50"/>
    </i>
    <i>
      <x v="54"/>
    </i>
    <i>
      <x v="45"/>
    </i>
    <i>
      <x v="1"/>
    </i>
    <i>
      <x v="44"/>
    </i>
    <i>
      <x v="43"/>
    </i>
    <i>
      <x v="49"/>
    </i>
    <i>
      <x v="21"/>
    </i>
    <i>
      <x v="3"/>
    </i>
    <i>
      <x v="15"/>
    </i>
    <i>
      <x v="51"/>
    </i>
    <i>
      <x v="7"/>
    </i>
    <i>
      <x v="46"/>
    </i>
    <i>
      <x v="13"/>
    </i>
    <i>
      <x v="14"/>
    </i>
    <i>
      <x v="41"/>
    </i>
    <i>
      <x v="34"/>
    </i>
    <i>
      <x v="18"/>
    </i>
    <i>
      <x v="17"/>
    </i>
    <i>
      <x v="47"/>
    </i>
    <i>
      <x v="30"/>
    </i>
    <i>
      <x/>
    </i>
    <i>
      <x v="9"/>
    </i>
    <i>
      <x v="38"/>
    </i>
    <i>
      <x v="40"/>
    </i>
    <i>
      <x v="48"/>
    </i>
    <i>
      <x v="19"/>
    </i>
    <i>
      <x v="36"/>
    </i>
    <i>
      <x v="12"/>
    </i>
    <i>
      <x v="20"/>
    </i>
    <i>
      <x v="32"/>
    </i>
    <i>
      <x v="23"/>
    </i>
    <i>
      <x v="22"/>
    </i>
    <i>
      <x v="2"/>
    </i>
    <i>
      <x v="10"/>
    </i>
    <i>
      <x v="37"/>
    </i>
    <i>
      <x v="8"/>
    </i>
    <i>
      <x v="35"/>
    </i>
    <i>
      <x v="5"/>
    </i>
    <i>
      <x v="29"/>
    </i>
    <i>
      <x v="31"/>
    </i>
    <i>
      <x v="24"/>
    </i>
    <i>
      <x v="25"/>
    </i>
    <i>
      <x v="39"/>
    </i>
    <i>
      <x v="4"/>
    </i>
    <i>
      <x v="11"/>
    </i>
    <i>
      <x v="26"/>
    </i>
    <i>
      <x v="28"/>
    </i>
    <i>
      <x v="16"/>
    </i>
    <i>
      <x v="33"/>
    </i>
    <i>
      <x v="6"/>
    </i>
    <i>
      <x v="27"/>
    </i>
    <i>
      <x v="42"/>
    </i>
  </rowItems>
  <colFields count="1">
    <field x="4"/>
  </colFields>
  <colItems count="2">
    <i>
      <x/>
    </i>
    <i>
      <x v="1"/>
    </i>
  </colItems>
  <pageFields count="1">
    <pageField fld="3" hier="-1"/>
  </pageFields>
  <dataFields count="1">
    <dataField name="Сумма по полю Значение" fld="5" baseField="0" baseItem="0" numFmtId="1"/>
  </dataFields>
  <formats count="4">
    <format dxfId="22">
      <pivotArea outline="0" collapsedLevelsAreSubtotals="1" fieldPosition="0"/>
    </format>
    <format dxfId="21">
      <pivotArea outline="0" collapsedLevelsAreSubtotals="1" fieldPosition="0"/>
    </format>
    <format dxfId="20">
      <pivotArea outline="0" collapsedLevelsAreSubtotals="1" fieldPosition="0"/>
    </format>
    <format dxfId="1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1.xml><?xml version="1.0" encoding="utf-8"?>
<pivotTableDefinition xmlns="http://schemas.openxmlformats.org/spreadsheetml/2006/main" name="СводнаяТаблица_мун_числ" cacheId="1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7">
  <location ref="B304:C307" firstHeaderRow="1" firstDataRow="2" firstDataCol="1" rowPageCount="1" colPageCount="1"/>
  <pivotFields count="18">
    <pivotField showAll="0" defaultSubtotal="0"/>
    <pivotField showAll="0" defaultSubtotal="0"/>
    <pivotField axis="axisPage" multipleItemSelectionAllowed="1" showAll="0">
      <items count="56">
        <item h="1" x="0"/>
        <item h="1" x="1"/>
        <item h="1" x="2"/>
        <item h="1" x="3"/>
        <item h="1" x="5"/>
        <item h="1" x="6"/>
        <item h="1" x="20"/>
        <item h="1" x="23"/>
        <item h="1" x="24"/>
        <item h="1" x="25"/>
        <item h="1" x="26"/>
        <item h="1" x="27"/>
        <item h="1" x="28"/>
        <item h="1" x="29"/>
        <item h="1" x="32"/>
        <item h="1" x="33"/>
        <item h="1" x="34"/>
        <item h="1" x="35"/>
        <item h="1" x="39"/>
        <item h="1" x="41"/>
        <item h="1" x="42"/>
        <item h="1" x="45"/>
        <item h="1" x="51"/>
        <item h="1" x="52"/>
        <item h="1" x="53"/>
        <item h="1" x="4"/>
        <item h="1" x="7"/>
        <item h="1" x="22"/>
        <item h="1" x="30"/>
        <item h="1" x="31"/>
        <item h="1" x="37"/>
        <item h="1" x="38"/>
        <item h="1" x="40"/>
        <item h="1" x="43"/>
        <item h="1" x="46"/>
        <item h="1" x="48"/>
        <item h="1" x="49"/>
        <item h="1" x="50"/>
        <item h="1" x="54"/>
        <item h="1" x="44"/>
        <item h="1" x="21"/>
        <item h="1" x="36"/>
        <item h="1" x="47"/>
        <item h="1" x="8"/>
        <item h="1" x="9"/>
        <item h="1" x="10"/>
        <item h="1" x="11"/>
        <item h="1" x="12"/>
        <item h="1" x="13"/>
        <item h="1" x="14"/>
        <item h="1" x="15"/>
        <item h="1" x="16"/>
        <item x="17"/>
        <item h="1" x="18"/>
        <item h="1" x="19"/>
        <item t="default"/>
      </items>
    </pivotField>
    <pivotField axis="axisCol" showAll="0">
      <items count="17">
        <item h="1" x="8"/>
        <item h="1" x="9"/>
        <item h="1" x="10"/>
        <item h="1" x="2"/>
        <item h="1" x="11"/>
        <item x="14"/>
        <item h="1" x="0"/>
        <item h="1" x="6"/>
        <item h="1" x="13"/>
        <item h="1" x="12"/>
        <item h="1" x="5"/>
        <item h="1" x="15"/>
        <item h="1" x="1"/>
        <item h="1" x="4"/>
        <item h="1" x="7"/>
        <item h="1" x="3"/>
        <item t="default"/>
      </items>
    </pivotField>
    <pivotField axis="axisRow" numFmtId="14" multipleItemSelectionAllowed="1" showAll="0" sortType="ascending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4"/>
  </rowFields>
  <rowItems count="2">
    <i>
      <x/>
    </i>
    <i>
      <x v="1"/>
    </i>
  </rowItems>
  <colFields count="1">
    <field x="3"/>
  </colFields>
  <colItems count="1">
    <i>
      <x v="5"/>
    </i>
  </colItems>
  <pageFields count="1">
    <pageField fld="2" hier="-1"/>
  </pageFields>
  <dataFields count="1">
    <dataField name="Сумма по полю Значение" fld="5" baseField="0" baseItem="0" numFmtId="166"/>
  </dataFields>
  <formats count="3">
    <format dxfId="25">
      <pivotArea outline="0" collapsedLevelsAreSubtotals="1" fieldPosition="0"/>
    </format>
    <format dxfId="24">
      <pivotArea outline="0" collapsedLevelsAreSubtotals="1" fieldPosition="0"/>
    </format>
    <format dxfId="23">
      <pivotArea outline="0" collapsedLevelsAreSubtotals="1" fieldPosition="0"/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2.xml><?xml version="1.0" encoding="utf-8"?>
<pivotTableDefinition xmlns="http://schemas.openxmlformats.org/spreadsheetml/2006/main" name="СводнаяТаблица_обеспеч_БООПС" cacheId="1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19">
  <location ref="B508:D510" firstHeaderRow="1" firstDataRow="2" firstDataCol="1" rowPageCount="1" colPageCount="1"/>
  <pivotFields count="18">
    <pivotField showAll="0" defaultSubtotal="0"/>
    <pivotField showAll="0" defaultSubtotal="0"/>
    <pivotField axis="axisPage" multipleItemSelectionAllowed="1" showAll="0">
      <items count="56">
        <item h="1" x="0"/>
        <item h="1" x="1"/>
        <item h="1" x="2"/>
        <item h="1" x="3"/>
        <item h="1" x="5"/>
        <item h="1" x="6"/>
        <item h="1" x="20"/>
        <item h="1" x="23"/>
        <item h="1" x="24"/>
        <item h="1" x="25"/>
        <item h="1" x="26"/>
        <item h="1" x="27"/>
        <item h="1" x="28"/>
        <item h="1" x="29"/>
        <item h="1" x="32"/>
        <item h="1" x="33"/>
        <item h="1" x="34"/>
        <item h="1" x="35"/>
        <item h="1" x="39"/>
        <item h="1" x="41"/>
        <item h="1" x="42"/>
        <item h="1" x="45"/>
        <item h="1" x="51"/>
        <item h="1" x="52"/>
        <item h="1" x="53"/>
        <item h="1" x="4"/>
        <item h="1" x="7"/>
        <item h="1" x="22"/>
        <item h="1" x="30"/>
        <item h="1" x="31"/>
        <item h="1" x="37"/>
        <item h="1" x="38"/>
        <item h="1" x="40"/>
        <item h="1" x="43"/>
        <item h="1" x="46"/>
        <item h="1" x="48"/>
        <item h="1" x="49"/>
        <item h="1" x="50"/>
        <item h="1" x="54"/>
        <item h="1" x="44"/>
        <item h="1" x="21"/>
        <item h="1" x="36"/>
        <item h="1" x="47"/>
        <item h="1" x="8"/>
        <item h="1" x="9"/>
        <item h="1" x="10"/>
        <item h="1" x="11"/>
        <item h="1" x="12"/>
        <item h="1" x="13"/>
        <item h="1" x="14"/>
        <item h="1" x="15"/>
        <item h="1" x="16"/>
        <item x="17"/>
        <item h="1" x="18"/>
        <item h="1" x="19"/>
        <item t="default"/>
      </items>
    </pivotField>
    <pivotField axis="axisRow" showAll="0">
      <items count="17">
        <item x="8"/>
        <item h="1" x="9"/>
        <item h="1" x="10"/>
        <item h="1" x="2"/>
        <item h="1" x="11"/>
        <item h="1" x="14"/>
        <item h="1" x="0"/>
        <item h="1" x="6"/>
        <item h="1" x="13"/>
        <item h="1" x="12"/>
        <item h="1" x="5"/>
        <item h="1" x="15"/>
        <item h="1" x="1"/>
        <item h="1" x="4"/>
        <item h="1" x="7"/>
        <item h="1" x="3"/>
        <item t="default"/>
      </items>
    </pivotField>
    <pivotField axis="axisCol" numFmtId="14" showAll="0" sortType="ascending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3"/>
  </rowFields>
  <rowItems count="1">
    <i>
      <x/>
    </i>
  </rowItems>
  <colFields count="1">
    <field x="4"/>
  </colFields>
  <colItems count="2">
    <i>
      <x/>
    </i>
    <i>
      <x v="1"/>
    </i>
  </colItems>
  <pageFields count="1">
    <pageField fld="2" hier="-1"/>
  </pageFields>
  <dataFields count="1">
    <dataField name="Сумма по полю Значение" fld="5" baseField="3" baseItem="11" numFmtId="166"/>
  </dataFields>
  <chartFormats count="8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" format="1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" format="3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7" format="3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3.xml><?xml version="1.0" encoding="utf-8"?>
<pivotTableDefinition xmlns="http://schemas.openxmlformats.org/spreadsheetml/2006/main" name="Сводная_ТСТ_колич" cacheId="5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6" indent="0" outline="1" outlineData="1" multipleFieldFilters="0">
  <location ref="B380:C435" firstHeaderRow="1" firstDataRow="1" firstDataCol="1"/>
  <pivotFields count="4">
    <pivotField axis="axisRow" showAll="0">
      <items count="113">
        <item m="1" x="107"/>
        <item m="1" x="64"/>
        <item m="1" x="61"/>
        <item m="1" x="96"/>
        <item m="1" x="79"/>
        <item m="1" x="56"/>
        <item m="1" x="66"/>
        <item m="1" x="84"/>
        <item m="1" x="85"/>
        <item m="1" x="97"/>
        <item m="1" x="76"/>
        <item m="1" x="77"/>
        <item m="1" x="106"/>
        <item m="1" x="81"/>
        <item m="1" x="88"/>
        <item m="1" x="111"/>
        <item m="1" x="58"/>
        <item m="1" x="71"/>
        <item m="1" x="83"/>
        <item m="1" x="91"/>
        <item m="1" x="110"/>
        <item m="1" x="57"/>
        <item m="1" x="101"/>
        <item m="1" x="95"/>
        <item m="1" x="63"/>
        <item m="1" x="68"/>
        <item m="1" x="73"/>
        <item m="1" x="72"/>
        <item m="1" x="78"/>
        <item m="1" x="109"/>
        <item m="1" x="92"/>
        <item m="1" x="103"/>
        <item m="1" x="67"/>
        <item m="1" x="75"/>
        <item m="1" x="59"/>
        <item m="1" x="74"/>
        <item m="1" x="89"/>
        <item m="1" x="82"/>
        <item m="1" x="80"/>
        <item m="1" x="62"/>
        <item m="1" x="98"/>
        <item m="1" x="105"/>
        <item m="1" x="102"/>
        <item m="1" x="94"/>
        <item m="1" x="87"/>
        <item x="1"/>
        <item m="1" x="90"/>
        <item x="3"/>
        <item m="1" x="100"/>
        <item x="5"/>
        <item x="47"/>
        <item x="6"/>
        <item m="1" x="108"/>
        <item m="1" x="60"/>
        <item x="9"/>
        <item x="10"/>
        <item m="1" x="86"/>
        <item m="1" x="70"/>
        <item x="13"/>
        <item x="14"/>
        <item x="15"/>
        <item x="16"/>
        <item m="1" x="99"/>
        <item m="1" x="104"/>
        <item x="19"/>
        <item x="20"/>
        <item x="21"/>
        <item x="24"/>
        <item m="1" x="65"/>
        <item m="1" x="93"/>
        <item x="25"/>
        <item x="26"/>
        <item m="1" x="69"/>
        <item x="28"/>
        <item x="48"/>
        <item x="29"/>
        <item x="30"/>
        <item x="31"/>
        <item x="32"/>
        <item x="33"/>
        <item x="34"/>
        <item x="35"/>
        <item x="38"/>
        <item x="36"/>
        <item x="37"/>
        <item x="39"/>
        <item x="40"/>
        <item x="42"/>
        <item x="41"/>
        <item x="43"/>
        <item x="44"/>
        <item x="45"/>
        <item x="46"/>
        <item x="49"/>
        <item x="50"/>
        <item x="51"/>
        <item x="52"/>
        <item x="53"/>
        <item x="54"/>
        <item x="0"/>
        <item x="27"/>
        <item x="11"/>
        <item x="12"/>
        <item x="18"/>
        <item x="2"/>
        <item x="8"/>
        <item x="23"/>
        <item x="7"/>
        <item x="22"/>
        <item x="4"/>
        <item x="17"/>
        <item m="1" x="55"/>
        <item t="default"/>
      </items>
    </pivotField>
    <pivotField showAll="0"/>
    <pivotField showAll="0"/>
    <pivotField dataField="1" showAll="0"/>
  </pivotFields>
  <rowFields count="1">
    <field x="0"/>
  </rowFields>
  <rowItems count="55">
    <i>
      <x v="45"/>
    </i>
    <i>
      <x v="47"/>
    </i>
    <i>
      <x v="49"/>
    </i>
    <i>
      <x v="50"/>
    </i>
    <i>
      <x v="51"/>
    </i>
    <i>
      <x v="54"/>
    </i>
    <i>
      <x v="55"/>
    </i>
    <i>
      <x v="58"/>
    </i>
    <i>
      <x v="59"/>
    </i>
    <i>
      <x v="60"/>
    </i>
    <i>
      <x v="61"/>
    </i>
    <i>
      <x v="64"/>
    </i>
    <i>
      <x v="65"/>
    </i>
    <i>
      <x v="66"/>
    </i>
    <i>
      <x v="67"/>
    </i>
    <i>
      <x v="70"/>
    </i>
    <i>
      <x v="71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</rowItems>
  <colItems count="1">
    <i/>
  </colItems>
  <dataFields count="1">
    <dataField name="Количество по полю Адрес" fld="3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4.xml><?xml version="1.0" encoding="utf-8"?>
<pivotTableDefinition xmlns="http://schemas.openxmlformats.org/spreadsheetml/2006/main" name="СводнаяТаблица_рейт_общ" cacheId="1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3">
  <location ref="B517:D573" firstHeaderRow="1" firstDataRow="2" firstDataCol="1" rowPageCount="1" colPageCount="1"/>
  <pivotFields count="18">
    <pivotField showAll="0"/>
    <pivotField showAll="0"/>
    <pivotField axis="axisRow" showAll="0" nonAutoSortDefault="1">
      <items count="56">
        <item x="0"/>
        <item x="1"/>
        <item x="2"/>
        <item x="3"/>
        <item x="5"/>
        <item x="6"/>
        <item x="20"/>
        <item x="23"/>
        <item x="24"/>
        <item x="25"/>
        <item x="26"/>
        <item x="27"/>
        <item x="28"/>
        <item x="29"/>
        <item x="32"/>
        <item x="33"/>
        <item x="34"/>
        <item x="35"/>
        <item x="39"/>
        <item x="41"/>
        <item x="42"/>
        <item x="45"/>
        <item x="51"/>
        <item x="52"/>
        <item x="53"/>
        <item x="4"/>
        <item x="7"/>
        <item x="22"/>
        <item x="30"/>
        <item x="31"/>
        <item x="37"/>
        <item x="38"/>
        <item x="40"/>
        <item x="43"/>
        <item x="46"/>
        <item x="48"/>
        <item x="49"/>
        <item x="50"/>
        <item x="54"/>
        <item x="44"/>
        <item x="21"/>
        <item x="36"/>
        <item x="4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t="default"/>
      </items>
    </pivotField>
    <pivotField axis="axisPage" multipleItemSelectionAllowed="1" showAll="0">
      <items count="17">
        <item x="2"/>
        <item h="1" x="8"/>
        <item h="1" x="9"/>
        <item h="1" x="10"/>
        <item h="1" x="11"/>
        <item h="1" x="14"/>
        <item h="1" x="0"/>
        <item h="1" x="6"/>
        <item h="1" x="13"/>
        <item h="1" x="12"/>
        <item h="1" x="5"/>
        <item h="1" x="15"/>
        <item h="1" x="1"/>
        <item h="1" x="4"/>
        <item h="1" x="7"/>
        <item h="1" x="3"/>
        <item t="default"/>
      </items>
    </pivotField>
    <pivotField axis="axisCol" numFmtId="14" multipleItemSelectionAllowed="1" showAll="0" sortType="descending">
      <items count="3">
        <item x="1"/>
        <item x="0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</pivotFields>
  <rowFields count="1">
    <field x="2"/>
  </rowFields>
  <rowItems count="5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</rowItems>
  <colFields count="1">
    <field x="4"/>
  </colFields>
  <colItems count="2">
    <i>
      <x/>
    </i>
    <i>
      <x v="1"/>
    </i>
  </colItems>
  <pageFields count="1">
    <pageField fld="3" hier="-1"/>
  </pageFields>
  <dataFields count="1">
    <dataField name="Сумма по полю Рейтинг" fld="6" baseField="2" baseItem="0" numFmtId="1"/>
  </dataFields>
  <formats count="4">
    <format dxfId="29">
      <pivotArea outline="0" collapsedLevelsAreSubtotals="1" fieldPosition="0"/>
    </format>
    <format dxfId="28">
      <pivotArea outline="0" collapsedLevelsAreSubtotals="1" fieldPosition="0"/>
    </format>
    <format dxfId="27">
      <pivotArea outline="0" collapsedLevelsAreSubtotals="1" fieldPosition="0"/>
    </format>
    <format dxfId="2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5.xml><?xml version="1.0" encoding="utf-8"?>
<pivotTableDefinition xmlns="http://schemas.openxmlformats.org/spreadsheetml/2006/main" name="Сводная таблица_КрКр2вар" cacheId="1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6" indent="0" outline="1" outlineData="1" multipleFieldFilters="0" chartFormat="3">
  <location ref="B188:D202" firstHeaderRow="1" firstDataRow="2" firstDataCol="1" rowPageCount="1" colPageCount="1"/>
  <pivotFields count="18">
    <pivotField showAll="0" defaultSubtotal="0"/>
    <pivotField showAll="0" defaultSubtotal="0"/>
    <pivotField axis="axisRow" showAll="0">
      <items count="56">
        <item h="1" x="0"/>
        <item h="1" x="1"/>
        <item h="1" x="2"/>
        <item h="1" x="3"/>
        <item h="1" x="5"/>
        <item h="1" x="6"/>
        <item h="1" x="20"/>
        <item h="1" x="23"/>
        <item h="1" x="24"/>
        <item h="1" x="25"/>
        <item h="1" x="26"/>
        <item h="1" x="27"/>
        <item h="1" x="28"/>
        <item h="1" x="29"/>
        <item h="1" x="32"/>
        <item h="1" x="33"/>
        <item h="1" x="34"/>
        <item h="1" x="35"/>
        <item h="1" x="39"/>
        <item h="1" x="41"/>
        <item h="1" x="42"/>
        <item h="1" x="45"/>
        <item h="1" x="51"/>
        <item h="1" x="52"/>
        <item h="1" x="53"/>
        <item x="4"/>
        <item h="1" x="7"/>
        <item h="1" x="22"/>
        <item h="1" x="30"/>
        <item h="1" x="31"/>
        <item h="1" x="37"/>
        <item h="1" x="38"/>
        <item h="1" x="40"/>
        <item h="1" x="43"/>
        <item h="1" x="46"/>
        <item h="1" x="48"/>
        <item h="1" x="49"/>
        <item h="1" x="50"/>
        <item h="1" x="54"/>
        <item h="1" x="44"/>
        <item h="1" x="21"/>
        <item h="1" x="36"/>
        <item h="1" x="4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t="default"/>
      </items>
    </pivotField>
    <pivotField axis="axisPage" multipleItemSelectionAllowed="1" showAll="0">
      <items count="17">
        <item h="1" x="8"/>
        <item h="1" x="9"/>
        <item h="1" x="10"/>
        <item x="2"/>
        <item h="1" x="11"/>
        <item h="1" x="14"/>
        <item h="1" x="0"/>
        <item h="1" x="6"/>
        <item h="1" x="13"/>
        <item h="1" x="12"/>
        <item h="1" x="5"/>
        <item h="1" x="15"/>
        <item h="1" x="1"/>
        <item h="1" x="4"/>
        <item h="1" x="7"/>
        <item h="1" x="3"/>
        <item t="default"/>
      </items>
    </pivotField>
    <pivotField axis="axisCol" numFmtId="14" showAll="0" sortType="ascending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2"/>
  </rowFields>
  <rowItems count="13">
    <i>
      <x v="25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</rowItems>
  <colFields count="1">
    <field x="4"/>
  </colFields>
  <colItems count="2">
    <i>
      <x/>
    </i>
    <i>
      <x v="1"/>
    </i>
  </colItems>
  <pageFields count="1">
    <pageField fld="3" hier="-1"/>
  </pageFields>
  <dataFields count="1">
    <dataField name="Сумма по полю Значение" fld="5" baseField="2" baseItem="0" numFmtId="1"/>
  </dataFields>
  <formats count="15">
    <format dxfId="44">
      <pivotArea dataOnly="0" labelOnly="1" outline="0" fieldPosition="0">
        <references count="1">
          <reference field="3" count="0"/>
        </references>
      </pivotArea>
    </format>
    <format dxfId="43">
      <pivotArea dataOnly="0" labelOnly="1" outline="0" fieldPosition="0">
        <references count="1">
          <reference field="3" count="0"/>
        </references>
      </pivotArea>
    </format>
    <format dxfId="42">
      <pivotArea field="2" type="button" dataOnly="0" labelOnly="1" outline="0" axis="axisRow" fieldPosition="0"/>
    </format>
    <format dxfId="41">
      <pivotArea field="2" type="button" dataOnly="0" labelOnly="1" outline="0" axis="axisRow" fieldPosition="0"/>
    </format>
    <format dxfId="40">
      <pivotArea field="2" type="button" dataOnly="0" labelOnly="1" outline="0" axis="axisRow" fieldPosition="0"/>
    </format>
    <format dxfId="39">
      <pivotArea field="2" type="button" dataOnly="0" labelOnly="1" outline="0" axis="axisRow" fieldPosition="0"/>
    </format>
    <format dxfId="38">
      <pivotArea outline="0" collapsedLevelsAreSubtotals="1" fieldPosition="0"/>
    </format>
    <format dxfId="37">
      <pivotArea outline="0" collapsedLevelsAreSubtotals="1" fieldPosition="0"/>
    </format>
    <format dxfId="36">
      <pivotArea outline="0" collapsedLevelsAreSubtotals="1" fieldPosition="0"/>
    </format>
    <format dxfId="35">
      <pivotArea outline="0" collapsedLevelsAreSubtotals="1" fieldPosition="0"/>
    </format>
    <format dxfId="34">
      <pivotArea outline="0" collapsedLevelsAreSubtotals="1" fieldPosition="0"/>
    </format>
    <format dxfId="33">
      <pivotArea outline="0" fieldPosition="0">
        <references count="1">
          <reference field="4294967294" count="1">
            <x v="0"/>
          </reference>
        </references>
      </pivotArea>
    </format>
    <format dxfId="32">
      <pivotArea outline="0" fieldPosition="0">
        <references count="1">
          <reference field="4294967294" count="1">
            <x v="0"/>
          </reference>
        </references>
      </pivotArea>
    </format>
    <format dxfId="31">
      <pivotArea outline="0" fieldPosition="0">
        <references count="1">
          <reference field="4294967294" count="1">
            <x v="0"/>
          </reference>
        </references>
      </pivotArea>
    </format>
    <format dxfId="30">
      <pivotArea outline="0" fieldPosition="0">
        <references count="1">
          <reference field="4294967294" count="1">
            <x v="0"/>
          </reference>
        </references>
      </pivotArea>
    </format>
  </formats>
  <chartFormats count="3">
    <chartFormat chart="2" format="2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3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2" format="3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6.xml><?xml version="1.0" encoding="utf-8"?>
<pivotTableDefinition xmlns="http://schemas.openxmlformats.org/spreadsheetml/2006/main" name="СводнаяТаблица_рейт_по_показ_общ" cacheId="1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3">
  <location ref="B645:D701" firstHeaderRow="1" firstDataRow="2" firstDataCol="1" rowPageCount="1" colPageCount="1"/>
  <pivotFields count="18">
    <pivotField showAll="0"/>
    <pivotField showAll="0"/>
    <pivotField axis="axisRow" showAll="0">
      <items count="56">
        <item x="0"/>
        <item x="1"/>
        <item x="2"/>
        <item x="3"/>
        <item x="5"/>
        <item x="6"/>
        <item x="20"/>
        <item x="23"/>
        <item x="24"/>
        <item x="25"/>
        <item x="26"/>
        <item x="27"/>
        <item x="28"/>
        <item x="29"/>
        <item x="32"/>
        <item x="33"/>
        <item x="34"/>
        <item x="35"/>
        <item x="39"/>
        <item x="41"/>
        <item x="42"/>
        <item x="45"/>
        <item x="51"/>
        <item x="52"/>
        <item x="53"/>
        <item x="4"/>
        <item x="7"/>
        <item x="22"/>
        <item x="30"/>
        <item x="31"/>
        <item x="37"/>
        <item x="38"/>
        <item x="40"/>
        <item x="43"/>
        <item x="46"/>
        <item x="48"/>
        <item x="49"/>
        <item x="50"/>
        <item x="54"/>
        <item x="44"/>
        <item x="21"/>
        <item x="36"/>
        <item x="4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t="default"/>
      </items>
    </pivotField>
    <pivotField axis="axisPage" multipleItemSelectionAllowed="1" showAll="0">
      <items count="17">
        <item h="1" x="8"/>
        <item h="1" x="9"/>
        <item h="1" x="10"/>
        <item h="1" x="2"/>
        <item h="1" x="11"/>
        <item h="1" x="14"/>
        <item x="0"/>
        <item h="1" x="6"/>
        <item h="1" x="13"/>
        <item h="1" x="12"/>
        <item h="1" x="5"/>
        <item h="1" x="15"/>
        <item h="1" x="1"/>
        <item h="1" x="4"/>
        <item h="1" x="7"/>
        <item h="1" x="3"/>
        <item t="default"/>
      </items>
    </pivotField>
    <pivotField axis="axisCol" numFmtId="14" multipleItemSelectionAllowed="1" showAll="0" sortType="ascending">
      <items count="3">
        <item x="0"/>
        <item x="1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</pivotFields>
  <rowFields count="1">
    <field x="2"/>
  </rowFields>
  <rowItems count="5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</rowItems>
  <colFields count="1">
    <field x="4"/>
  </colFields>
  <colItems count="2">
    <i>
      <x/>
    </i>
    <i>
      <x v="1"/>
    </i>
  </colItems>
  <pageFields count="1">
    <pageField fld="3" hier="-1"/>
  </pageFields>
  <dataFields count="1">
    <dataField name="Сумма по полю Рейтинг" fld="6" baseField="0" baseItem="0"/>
  </dataFields>
  <chartFormats count="3">
    <chartFormat chart="2" format="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2" format="2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7.xml><?xml version="1.0" encoding="utf-8"?>
<pivotTableDefinition xmlns="http://schemas.openxmlformats.org/spreadsheetml/2006/main" name="СводнаяТаблица_мун_ФО" cacheId="1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13">
  <location ref="B370:D376" firstHeaderRow="1" firstDataRow="2" firstDataCol="1" rowPageCount="1" colPageCount="1"/>
  <pivotFields count="18">
    <pivotField showAll="0" defaultSubtotal="0"/>
    <pivotField showAll="0" defaultSubtotal="0"/>
    <pivotField axis="axisPage" multipleItemSelectionAllowed="1" showAll="0">
      <items count="56">
        <item h="1" x="0"/>
        <item h="1" x="1"/>
        <item h="1" x="2"/>
        <item h="1" x="3"/>
        <item h="1" x="5"/>
        <item h="1" x="6"/>
        <item h="1" x="20"/>
        <item h="1" x="23"/>
        <item h="1" x="24"/>
        <item h="1" x="25"/>
        <item h="1" x="26"/>
        <item h="1" x="27"/>
        <item h="1" x="28"/>
        <item h="1" x="29"/>
        <item h="1" x="32"/>
        <item h="1" x="33"/>
        <item h="1" x="34"/>
        <item h="1" x="35"/>
        <item h="1" x="39"/>
        <item h="1" x="41"/>
        <item h="1" x="42"/>
        <item h="1" x="45"/>
        <item h="1" x="51"/>
        <item h="1" x="52"/>
        <item h="1" x="53"/>
        <item h="1" x="4"/>
        <item h="1" x="7"/>
        <item h="1" x="22"/>
        <item h="1" x="30"/>
        <item h="1" x="31"/>
        <item h="1" x="37"/>
        <item h="1" x="38"/>
        <item h="1" x="40"/>
        <item h="1" x="43"/>
        <item h="1" x="46"/>
        <item h="1" x="48"/>
        <item h="1" x="49"/>
        <item h="1" x="50"/>
        <item h="1" x="54"/>
        <item h="1" x="44"/>
        <item h="1" x="21"/>
        <item h="1" x="36"/>
        <item h="1" x="47"/>
        <item h="1" x="8"/>
        <item h="1" x="9"/>
        <item h="1" x="10"/>
        <item h="1" x="11"/>
        <item h="1" x="12"/>
        <item h="1" x="13"/>
        <item h="1" x="14"/>
        <item h="1" x="15"/>
        <item h="1" x="16"/>
        <item x="17"/>
        <item h="1" x="18"/>
        <item h="1" x="19"/>
        <item t="default"/>
      </items>
    </pivotField>
    <pivotField axis="axisRow" showAll="0">
      <items count="17">
        <item x="8"/>
        <item x="9"/>
        <item x="10"/>
        <item x="0"/>
        <item h="1" x="2"/>
        <item h="1" x="11"/>
        <item h="1" x="14"/>
        <item h="1" x="6"/>
        <item h="1" x="13"/>
        <item x="12"/>
        <item h="1" x="5"/>
        <item h="1" x="15"/>
        <item h="1" x="1"/>
        <item h="1" x="4"/>
        <item h="1" x="7"/>
        <item h="1" x="3"/>
        <item t="default"/>
      </items>
    </pivotField>
    <pivotField axis="axisCol" numFmtId="14" showAll="0" sortType="ascending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3"/>
  </rowFields>
  <rowItems count="5">
    <i>
      <x/>
    </i>
    <i>
      <x v="1"/>
    </i>
    <i>
      <x v="2"/>
    </i>
    <i>
      <x v="3"/>
    </i>
    <i>
      <x v="9"/>
    </i>
  </rowItems>
  <colFields count="1">
    <field x="4"/>
  </colFields>
  <colItems count="2">
    <i>
      <x/>
    </i>
    <i>
      <x v="1"/>
    </i>
  </colItems>
  <pageFields count="1">
    <pageField fld="2" hier="-1"/>
  </pageFields>
  <dataFields count="1">
    <dataField name="Сумма по полю Значение" fld="5" baseField="0" baseItem="0"/>
  </dataFields>
  <chartFormats count="4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1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2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2" format="26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8.xml><?xml version="1.0" encoding="utf-8"?>
<pivotTableDefinition xmlns="http://schemas.openxmlformats.org/spreadsheetml/2006/main" name="СводнаяТаблица_обеспеч_ТСТ" cacheId="1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19">
  <location ref="B470:C473" firstHeaderRow="1" firstDataRow="2" firstDataCol="1" rowPageCount="1" colPageCount="1"/>
  <pivotFields count="18">
    <pivotField showAll="0" defaultSubtotal="0"/>
    <pivotField showAll="0" defaultSubtotal="0"/>
    <pivotField axis="axisPage" multipleItemSelectionAllowed="1" showAll="0">
      <items count="56">
        <item h="1" x="0"/>
        <item h="1" x="1"/>
        <item h="1" x="2"/>
        <item h="1" x="3"/>
        <item h="1" x="5"/>
        <item h="1" x="6"/>
        <item h="1" x="20"/>
        <item h="1" x="23"/>
        <item h="1" x="24"/>
        <item h="1" x="25"/>
        <item h="1" x="26"/>
        <item h="1" x="27"/>
        <item h="1" x="28"/>
        <item h="1" x="29"/>
        <item h="1" x="32"/>
        <item h="1" x="33"/>
        <item h="1" x="34"/>
        <item h="1" x="35"/>
        <item h="1" x="39"/>
        <item h="1" x="41"/>
        <item h="1" x="42"/>
        <item h="1" x="45"/>
        <item h="1" x="51"/>
        <item h="1" x="52"/>
        <item h="1" x="53"/>
        <item h="1" x="4"/>
        <item h="1" x="7"/>
        <item h="1" x="22"/>
        <item h="1" x="30"/>
        <item h="1" x="31"/>
        <item h="1" x="37"/>
        <item h="1" x="38"/>
        <item h="1" x="40"/>
        <item h="1" x="43"/>
        <item h="1" x="46"/>
        <item h="1" x="48"/>
        <item h="1" x="49"/>
        <item h="1" x="50"/>
        <item h="1" x="54"/>
        <item h="1" x="44"/>
        <item h="1" x="21"/>
        <item h="1" x="36"/>
        <item h="1" x="47"/>
        <item h="1" x="8"/>
        <item h="1" x="9"/>
        <item h="1" x="10"/>
        <item h="1" x="11"/>
        <item h="1" x="12"/>
        <item h="1" x="13"/>
        <item h="1" x="14"/>
        <item h="1" x="15"/>
        <item h="1" x="16"/>
        <item x="17"/>
        <item h="1" x="18"/>
        <item h="1" x="19"/>
        <item t="default"/>
      </items>
    </pivotField>
    <pivotField axis="axisCol" showAll="0">
      <items count="17">
        <item h="1" x="8"/>
        <item h="1" x="9"/>
        <item h="1" x="10"/>
        <item h="1" x="2"/>
        <item h="1" x="11"/>
        <item h="1" x="14"/>
        <item h="1" x="0"/>
        <item h="1" x="6"/>
        <item h="1" x="13"/>
        <item h="1" x="12"/>
        <item x="5"/>
        <item h="1" x="15"/>
        <item h="1" x="1"/>
        <item h="1" x="4"/>
        <item h="1" x="7"/>
        <item h="1" x="3"/>
        <item t="default"/>
      </items>
    </pivotField>
    <pivotField axis="axisRow" numFmtId="14" showAll="0" sortType="ascending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4"/>
  </rowFields>
  <rowItems count="2">
    <i>
      <x/>
    </i>
    <i>
      <x v="1"/>
    </i>
  </rowItems>
  <colFields count="1">
    <field x="3"/>
  </colFields>
  <colItems count="1">
    <i>
      <x v="10"/>
    </i>
  </colItems>
  <pageFields count="1">
    <pageField fld="2" hier="-1"/>
  </pageFields>
  <dataFields count="1">
    <dataField name="Сумма по полю Значение" fld="5" baseField="0" baseItem="0"/>
  </dataFields>
  <chartFormats count="7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8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8" format="42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8" format="43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8" format="44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9.xml><?xml version="1.0" encoding="utf-8"?>
<pivotTableDefinition xmlns="http://schemas.openxmlformats.org/spreadsheetml/2006/main" name="Сводная таблица_Кркр2вар_кнопка" cacheId="10" applyNumberFormats="0" applyBorderFormats="0" applyFontFormats="0" applyPatternFormats="0" applyAlignmentFormats="0" applyWidthHeightFormats="1" dataCaption="Значения" missingCaption="нет данных" updatedVersion="6" minRefreshableVersion="3" useAutoFormatting="1" rowGrandTotals="0" colGrandTotals="0" itemPrintTitles="1" createdVersion="6" indent="0" outline="1" outlineData="1" multipleFieldFilters="0" chartFormat="3">
  <location ref="B278:E280" firstHeaderRow="0" firstDataRow="1" firstDataCol="1" rowPageCount="1" colPageCount="1"/>
  <pivotFields count="18">
    <pivotField showAll="0" defaultSubtotal="0"/>
    <pivotField showAll="0" defaultSubtotal="0"/>
    <pivotField showAll="0">
      <items count="56">
        <item h="1" x="0"/>
        <item h="1" x="1"/>
        <item h="1" x="2"/>
        <item h="1" x="3"/>
        <item x="4"/>
        <item h="1" x="5"/>
        <item h="1" x="6"/>
        <item h="1"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t="default"/>
      </items>
    </pivotField>
    <pivotField axis="axisPage" multipleItemSelectionAllowed="1" showAll="0">
      <items count="17">
        <item h="1" x="8"/>
        <item h="1" x="9"/>
        <item h="1" x="10"/>
        <item x="2"/>
        <item h="1" x="11"/>
        <item h="1" x="14"/>
        <item h="1" x="0"/>
        <item h="1" x="6"/>
        <item h="1" x="13"/>
        <item h="1" x="12"/>
        <item h="1" x="5"/>
        <item h="1" x="15"/>
        <item h="1" x="1"/>
        <item h="1" x="4"/>
        <item h="1" x="7"/>
        <item h="1" x="3"/>
        <item t="default"/>
      </items>
    </pivotField>
    <pivotField axis="axisRow" numFmtId="14" showAll="0">
      <items count="3">
        <item x="0"/>
        <item x="1"/>
        <item t="default"/>
      </items>
    </pivotField>
    <pivotField showAll="0"/>
    <pivotField showAll="0" defaultSubtotal="0"/>
    <pivotField showAll="0"/>
    <pivotField dataField="1" showAll="0"/>
    <pivotField showAll="0"/>
    <pivotField dataField="1" showAll="0"/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4"/>
  </rowFields>
  <rowItems count="2">
    <i>
      <x/>
    </i>
    <i>
      <x v="1"/>
    </i>
  </rowItems>
  <colFields count="1">
    <field x="-2"/>
  </colFields>
  <colItems count="3">
    <i>
      <x/>
    </i>
    <i i="1">
      <x v="1"/>
    </i>
    <i i="2">
      <x v="2"/>
    </i>
  </colItems>
  <pageFields count="1">
    <pageField fld="3" hier="-1"/>
  </pageFields>
  <dataFields count="3">
    <dataField name="Максимум по полю Значение КрКр" fld="8" subtotal="max" baseField="4" baseItem="0" numFmtId="1"/>
    <dataField name="Среднее по полю Значение РФ" fld="10" subtotal="average" baseField="4" baseItem="0"/>
    <dataField name="Среднее по полю Значение ЮФО" fld="12" subtotal="average" baseField="4" baseItem="0"/>
  </dataFields>
  <formats count="4">
    <format dxfId="48">
      <pivotArea dataOnly="0" labelOnly="1" outline="0" fieldPosition="0">
        <references count="1">
          <reference field="3" count="0"/>
        </references>
      </pivotArea>
    </format>
    <format dxfId="47">
      <pivotArea dataOnly="0" labelOnly="1" outline="0" fieldPosition="0">
        <references count="1">
          <reference field="3" count="0"/>
        </references>
      </pivotArea>
    </format>
    <format dxfId="46">
      <pivotArea outline="0" collapsedLevelsAreSubtotals="1" fieldPosition="0"/>
    </format>
    <format dxfId="4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Сводная таблица8" cacheId="10" dataPosition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6" indent="0" outline="1" outlineData="1" multipleFieldFilters="0" chartFormat="16">
  <location ref="B126:D182" firstHeaderRow="1" firstDataRow="2" firstDataCol="1" rowPageCount="1" colPageCount="1"/>
  <pivotFields count="18">
    <pivotField showAll="0" defaultSubtotal="0"/>
    <pivotField showAll="0" defaultSubtotal="0"/>
    <pivotField axis="axisRow" showAll="0" sortType="ascending">
      <items count="5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t="default"/>
      </items>
    </pivotField>
    <pivotField axis="axisPage" multipleItemSelectionAllowed="1" showAll="0">
      <items count="17">
        <item h="1" x="8"/>
        <item h="1" x="10"/>
        <item h="1" x="9"/>
        <item x="2"/>
        <item h="1" x="11"/>
        <item h="1" x="14"/>
        <item h="1" x="0"/>
        <item h="1" x="6"/>
        <item h="1" x="13"/>
        <item h="1" x="12"/>
        <item h="1" x="5"/>
        <item h="1" x="15"/>
        <item h="1" x="1"/>
        <item h="1" x="4"/>
        <item h="1" x="7"/>
        <item h="1" x="3"/>
        <item t="default"/>
      </items>
    </pivotField>
    <pivotField axis="axisCol" numFmtId="14" showAll="0" nonAutoSortDefault="1" defaultSubtotal="0">
      <items count="2">
        <item x="0"/>
        <item x="1"/>
      </items>
    </pivotField>
    <pivotField showAll="0"/>
    <pivotField showAll="0" defaultSubtotal="0"/>
    <pivotField showAll="0"/>
    <pivotField showAll="0"/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2"/>
  </rowFields>
  <rowItems count="5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</rowItems>
  <colFields count="1">
    <field x="4"/>
  </colFields>
  <colItems count="2">
    <i>
      <x/>
    </i>
    <i>
      <x v="1"/>
    </i>
  </colItems>
  <pageFields count="1">
    <pageField fld="3" hier="-1"/>
  </pageFields>
  <dataFields count="1">
    <dataField name="Среднее по полю Значение РФ" fld="10" subtotal="average" baseField="2" baseItem="0"/>
  </dataFields>
  <formats count="3">
    <format dxfId="6">
      <pivotArea outline="0" collapsedLevelsAreSubtotals="1" fieldPosition="0"/>
    </format>
    <format dxfId="5">
      <pivotArea outline="0" collapsedLevelsAreSubtotals="1" fieldPosition="0"/>
    </format>
    <format dxfId="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0.xml><?xml version="1.0" encoding="utf-8"?>
<pivotTableDefinition xmlns="http://schemas.openxmlformats.org/spreadsheetml/2006/main" name="Сводная таблица6" cacheId="1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>
  <location ref="Q707:S763" firstHeaderRow="1" firstDataRow="2" firstDataCol="1" rowPageCount="1" colPageCount="1"/>
  <pivotFields count="18">
    <pivotField showAll="0"/>
    <pivotField showAll="0"/>
    <pivotField axis="axisRow" showAll="0" sortType="ascending">
      <items count="56">
        <item x="0"/>
        <item x="1"/>
        <item x="2"/>
        <item x="3"/>
        <item x="5"/>
        <item x="6"/>
        <item x="20"/>
        <item x="23"/>
        <item x="24"/>
        <item x="25"/>
        <item x="26"/>
        <item x="27"/>
        <item x="28"/>
        <item x="29"/>
        <item x="32"/>
        <item x="33"/>
        <item x="34"/>
        <item x="35"/>
        <item x="39"/>
        <item x="41"/>
        <item x="42"/>
        <item x="45"/>
        <item x="51"/>
        <item x="52"/>
        <item x="53"/>
        <item x="4"/>
        <item x="7"/>
        <item x="22"/>
        <item x="30"/>
        <item x="31"/>
        <item x="37"/>
        <item x="38"/>
        <item x="40"/>
        <item x="43"/>
        <item x="46"/>
        <item x="48"/>
        <item x="49"/>
        <item x="50"/>
        <item x="54"/>
        <item x="44"/>
        <item x="21"/>
        <item x="36"/>
        <item x="4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multipleItemSelectionAllowed="1" showAll="0">
      <items count="17">
        <item h="1" x="8"/>
        <item h="1" x="9"/>
        <item h="1" x="10"/>
        <item h="1" x="2"/>
        <item h="1" x="11"/>
        <item h="1" x="14"/>
        <item x="0"/>
        <item h="1" x="6"/>
        <item h="1" x="13"/>
        <item h="1" x="12"/>
        <item h="1" x="5"/>
        <item h="1" x="15"/>
        <item h="1" x="1"/>
        <item h="1" x="4"/>
        <item h="1" x="7"/>
        <item h="1" x="3"/>
        <item t="default"/>
      </items>
    </pivotField>
    <pivotField axis="axisCol" numFmtId="14" multipleItemSelectionAllowed="1" showAll="0">
      <items count="3">
        <item x="0"/>
        <item x="1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</pivotFields>
  <rowFields count="1">
    <field x="2"/>
  </rowFields>
  <rowItems count="55">
    <i>
      <x v="52"/>
    </i>
    <i>
      <x v="53"/>
    </i>
    <i>
      <x v="50"/>
    </i>
    <i>
      <x v="54"/>
    </i>
    <i>
      <x v="45"/>
    </i>
    <i>
      <x v="21"/>
    </i>
    <i>
      <x/>
    </i>
    <i>
      <x v="18"/>
    </i>
    <i>
      <x v="7"/>
    </i>
    <i>
      <x v="1"/>
    </i>
    <i>
      <x v="49"/>
    </i>
    <i>
      <x v="15"/>
    </i>
    <i>
      <x v="14"/>
    </i>
    <i>
      <x v="24"/>
    </i>
    <i>
      <x v="3"/>
    </i>
    <i>
      <x v="40"/>
    </i>
    <i>
      <x v="44"/>
    </i>
    <i>
      <x v="43"/>
    </i>
    <i>
      <x v="13"/>
    </i>
    <i>
      <x v="41"/>
    </i>
    <i>
      <x v="30"/>
    </i>
    <i>
      <x v="38"/>
    </i>
    <i>
      <x v="34"/>
    </i>
    <i>
      <x v="51"/>
    </i>
    <i>
      <x v="36"/>
    </i>
    <i>
      <x v="20"/>
    </i>
    <i>
      <x v="9"/>
    </i>
    <i>
      <x v="5"/>
    </i>
    <i>
      <x v="4"/>
    </i>
    <i>
      <x v="8"/>
    </i>
    <i>
      <x v="29"/>
    </i>
    <i>
      <x v="37"/>
    </i>
    <i>
      <x v="19"/>
    </i>
    <i>
      <x v="11"/>
    </i>
    <i>
      <x v="46"/>
    </i>
    <i>
      <x v="22"/>
    </i>
    <i>
      <x v="2"/>
    </i>
    <i>
      <x v="26"/>
    </i>
    <i>
      <x v="31"/>
    </i>
    <i>
      <x v="32"/>
    </i>
    <i>
      <x v="12"/>
    </i>
    <i>
      <x v="33"/>
    </i>
    <i>
      <x v="28"/>
    </i>
    <i>
      <x v="23"/>
    </i>
    <i>
      <x v="10"/>
    </i>
    <i>
      <x v="35"/>
    </i>
    <i>
      <x v="39"/>
    </i>
    <i>
      <x v="17"/>
    </i>
    <i>
      <x v="25"/>
    </i>
    <i>
      <x v="16"/>
    </i>
    <i>
      <x v="47"/>
    </i>
    <i>
      <x v="42"/>
    </i>
    <i>
      <x v="6"/>
    </i>
    <i>
      <x v="48"/>
    </i>
    <i>
      <x v="27"/>
    </i>
  </rowItems>
  <colFields count="1">
    <field x="4"/>
  </colFields>
  <colItems count="2">
    <i>
      <x/>
    </i>
    <i>
      <x v="1"/>
    </i>
  </colItems>
  <pageFields count="1">
    <pageField fld="3" hier="-1"/>
  </pageFields>
  <dataFields count="1">
    <dataField name="Максимум по полю Рейтинг" fld="6" subtotal="max" baseField="2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1.xml><?xml version="1.0" encoding="utf-8"?>
<pivotTableDefinition xmlns="http://schemas.openxmlformats.org/spreadsheetml/2006/main" name="СводнаяТаблица_рейт_по_показ_ТОП_22" cacheId="1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>
  <location ref="B707:D763" firstHeaderRow="1" firstDataRow="2" firstDataCol="1" rowPageCount="1" colPageCount="1"/>
  <pivotFields count="18">
    <pivotField showAll="0"/>
    <pivotField showAll="0"/>
    <pivotField axis="axisRow" showAll="0" sortType="ascending">
      <items count="56">
        <item x="0"/>
        <item x="1"/>
        <item x="2"/>
        <item x="3"/>
        <item x="5"/>
        <item x="6"/>
        <item x="20"/>
        <item x="23"/>
        <item x="24"/>
        <item x="25"/>
        <item x="26"/>
        <item x="27"/>
        <item x="28"/>
        <item x="29"/>
        <item x="32"/>
        <item x="33"/>
        <item x="34"/>
        <item x="35"/>
        <item x="39"/>
        <item x="41"/>
        <item x="42"/>
        <item x="45"/>
        <item x="51"/>
        <item x="52"/>
        <item x="53"/>
        <item x="4"/>
        <item x="7"/>
        <item x="22"/>
        <item x="30"/>
        <item x="31"/>
        <item x="37"/>
        <item x="38"/>
        <item x="40"/>
        <item x="43"/>
        <item x="46"/>
        <item x="48"/>
        <item x="49"/>
        <item x="50"/>
        <item x="54"/>
        <item x="44"/>
        <item x="21"/>
        <item x="36"/>
        <item x="4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multipleItemSelectionAllowed="1" showAll="0">
      <items count="17">
        <item h="1" x="8"/>
        <item h="1" x="9"/>
        <item h="1" x="10"/>
        <item h="1" x="2"/>
        <item h="1" x="11"/>
        <item h="1" x="14"/>
        <item x="0"/>
        <item h="1" x="6"/>
        <item h="1" x="13"/>
        <item h="1" x="12"/>
        <item h="1" x="5"/>
        <item h="1" x="15"/>
        <item h="1" x="1"/>
        <item h="1" x="4"/>
        <item h="1" x="7"/>
        <item h="1" x="3"/>
        <item t="default"/>
      </items>
    </pivotField>
    <pivotField axis="axisCol" numFmtId="14" multipleItemSelectionAllowed="1" showAll="0">
      <items count="3">
        <item x="0"/>
        <item x="1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</pivotFields>
  <rowFields count="1">
    <field x="2"/>
  </rowFields>
  <rowItems count="55">
    <i>
      <x v="52"/>
    </i>
    <i>
      <x v="53"/>
    </i>
    <i>
      <x v="50"/>
    </i>
    <i>
      <x v="54"/>
    </i>
    <i>
      <x v="45"/>
    </i>
    <i>
      <x v="21"/>
    </i>
    <i>
      <x/>
    </i>
    <i>
      <x v="18"/>
    </i>
    <i>
      <x v="7"/>
    </i>
    <i>
      <x v="1"/>
    </i>
    <i>
      <x v="49"/>
    </i>
    <i>
      <x v="15"/>
    </i>
    <i>
      <x v="14"/>
    </i>
    <i>
      <x v="24"/>
    </i>
    <i>
      <x v="3"/>
    </i>
    <i>
      <x v="40"/>
    </i>
    <i>
      <x v="44"/>
    </i>
    <i>
      <x v="43"/>
    </i>
    <i>
      <x v="13"/>
    </i>
    <i>
      <x v="41"/>
    </i>
    <i>
      <x v="30"/>
    </i>
    <i>
      <x v="38"/>
    </i>
    <i>
      <x v="34"/>
    </i>
    <i>
      <x v="51"/>
    </i>
    <i>
      <x v="36"/>
    </i>
    <i>
      <x v="20"/>
    </i>
    <i>
      <x v="9"/>
    </i>
    <i>
      <x v="5"/>
    </i>
    <i>
      <x v="4"/>
    </i>
    <i>
      <x v="8"/>
    </i>
    <i>
      <x v="29"/>
    </i>
    <i>
      <x v="37"/>
    </i>
    <i>
      <x v="19"/>
    </i>
    <i>
      <x v="11"/>
    </i>
    <i>
      <x v="46"/>
    </i>
    <i>
      <x v="22"/>
    </i>
    <i>
      <x v="2"/>
    </i>
    <i>
      <x v="26"/>
    </i>
    <i>
      <x v="31"/>
    </i>
    <i>
      <x v="32"/>
    </i>
    <i>
      <x v="12"/>
    </i>
    <i>
      <x v="33"/>
    </i>
    <i>
      <x v="28"/>
    </i>
    <i>
      <x v="23"/>
    </i>
    <i>
      <x v="10"/>
    </i>
    <i>
      <x v="35"/>
    </i>
    <i>
      <x v="39"/>
    </i>
    <i>
      <x v="17"/>
    </i>
    <i>
      <x v="25"/>
    </i>
    <i>
      <x v="16"/>
    </i>
    <i>
      <x v="47"/>
    </i>
    <i>
      <x v="42"/>
    </i>
    <i>
      <x v="6"/>
    </i>
    <i>
      <x v="48"/>
    </i>
    <i>
      <x v="27"/>
    </i>
  </rowItems>
  <colFields count="1">
    <field x="4"/>
  </colFields>
  <colItems count="2">
    <i>
      <x/>
    </i>
    <i>
      <x v="1"/>
    </i>
  </colItems>
  <pageFields count="1">
    <pageField fld="3" hier="-1"/>
  </pageFields>
  <dataFields count="1">
    <dataField name="Максимум по полю Рейтинг" fld="6" subtotal="max" baseField="2" baseItem="0">
      <extLst>
        <ext xmlns:x14="http://schemas.microsoft.com/office/spreadsheetml/2009/9/main" uri="{E15A36E0-9728-4e99-A89B-3F7291B0FE68}">
          <x14:dataField pivotShowAs="rankAscending"/>
        </ext>
      </extLst>
    </dataField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2.xml><?xml version="1.0" encoding="utf-8"?>
<pivotTableDefinition xmlns="http://schemas.openxmlformats.org/spreadsheetml/2006/main" name="СводнаяТаблица_мун_с_накоп" cacheId="1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8">
  <location ref="B296:D298" firstHeaderRow="1" firstDataRow="2" firstDataCol="1" rowPageCount="1" colPageCount="1"/>
  <pivotFields count="18">
    <pivotField showAll="0" defaultSubtotal="0"/>
    <pivotField showAll="0" defaultSubtotal="0"/>
    <pivotField axis="axisPage" multipleItemSelectionAllowed="1" showAll="0">
      <items count="56">
        <item h="1" x="0"/>
        <item h="1" x="1"/>
        <item h="1" x="2"/>
        <item h="1" x="3"/>
        <item h="1" x="5"/>
        <item h="1" x="6"/>
        <item h="1" x="20"/>
        <item h="1" x="23"/>
        <item h="1" x="24"/>
        <item h="1" x="25"/>
        <item h="1" x="26"/>
        <item h="1" x="27"/>
        <item h="1" x="28"/>
        <item h="1" x="29"/>
        <item h="1" x="32"/>
        <item h="1" x="33"/>
        <item h="1" x="34"/>
        <item h="1" x="35"/>
        <item h="1" x="39"/>
        <item h="1" x="41"/>
        <item h="1" x="42"/>
        <item h="1" x="45"/>
        <item h="1" x="51"/>
        <item h="1" x="52"/>
        <item h="1" x="53"/>
        <item h="1" x="4"/>
        <item h="1" x="7"/>
        <item h="1" x="22"/>
        <item h="1" x="30"/>
        <item h="1" x="31"/>
        <item h="1" x="37"/>
        <item h="1" x="38"/>
        <item h="1" x="40"/>
        <item h="1" x="43"/>
        <item h="1" x="46"/>
        <item h="1" x="48"/>
        <item h="1" x="49"/>
        <item h="1" x="50"/>
        <item h="1" x="54"/>
        <item h="1" x="44"/>
        <item h="1" x="21"/>
        <item h="1" x="36"/>
        <item h="1" x="47"/>
        <item h="1" x="8"/>
        <item h="1" x="9"/>
        <item h="1" x="10"/>
        <item h="1" x="11"/>
        <item h="1" x="12"/>
        <item h="1" x="13"/>
        <item h="1" x="14"/>
        <item h="1" x="15"/>
        <item h="1" x="16"/>
        <item x="17"/>
        <item h="1" x="18"/>
        <item h="1" x="19"/>
        <item t="default"/>
      </items>
    </pivotField>
    <pivotField axis="axisRow" showAll="0">
      <items count="17">
        <item h="1" x="8"/>
        <item h="1" x="9"/>
        <item h="1" x="10"/>
        <item h="1" x="2"/>
        <item h="1" x="11"/>
        <item h="1" x="14"/>
        <item h="1" x="0"/>
        <item h="1" x="6"/>
        <item h="1" x="13"/>
        <item h="1" x="12"/>
        <item h="1" x="5"/>
        <item x="15"/>
        <item h="1" x="1"/>
        <item h="1" x="4"/>
        <item h="1" x="7"/>
        <item h="1" x="3"/>
        <item t="default"/>
      </items>
    </pivotField>
    <pivotField axis="axisCol" numFmtId="14" showAll="0" sortType="ascending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3"/>
  </rowFields>
  <rowItems count="1">
    <i>
      <x v="11"/>
    </i>
  </rowItems>
  <colFields count="1">
    <field x="4"/>
  </colFields>
  <colItems count="2">
    <i>
      <x/>
    </i>
    <i>
      <x v="1"/>
    </i>
  </colItems>
  <pageFields count="1">
    <pageField fld="2" hier="-1"/>
  </pageFields>
  <dataFields count="1">
    <dataField name="Сумма по полю Значение" fld="5" baseField="0" baseItem="0"/>
  </dataFields>
  <chartFormats count="4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1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26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7" format="27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3.xml><?xml version="1.0" encoding="utf-8"?>
<pivotTableDefinition xmlns="http://schemas.openxmlformats.org/spreadsheetml/2006/main" name="СводнаяТаблица_мун_интернет" cacheId="1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7">
  <location ref="B323:C326" firstHeaderRow="1" firstDataRow="2" firstDataCol="1" rowPageCount="1" colPageCount="1"/>
  <pivotFields count="18">
    <pivotField showAll="0" defaultSubtotal="0"/>
    <pivotField showAll="0" defaultSubtotal="0"/>
    <pivotField axis="axisPage" multipleItemSelectionAllowed="1" showAll="0">
      <items count="56">
        <item h="1" x="0"/>
        <item h="1" x="1"/>
        <item h="1" x="2"/>
        <item h="1" x="3"/>
        <item h="1" x="5"/>
        <item h="1" x="6"/>
        <item h="1" x="20"/>
        <item h="1" x="23"/>
        <item h="1" x="24"/>
        <item h="1" x="25"/>
        <item h="1" x="26"/>
        <item h="1" x="27"/>
        <item h="1" x="28"/>
        <item h="1" x="29"/>
        <item h="1" x="32"/>
        <item h="1" x="33"/>
        <item h="1" x="34"/>
        <item h="1" x="35"/>
        <item h="1" x="39"/>
        <item h="1" x="41"/>
        <item h="1" x="42"/>
        <item h="1" x="45"/>
        <item h="1" x="51"/>
        <item h="1" x="52"/>
        <item h="1" x="53"/>
        <item h="1" x="4"/>
        <item h="1" x="7"/>
        <item h="1" x="22"/>
        <item h="1" x="30"/>
        <item h="1" x="31"/>
        <item h="1" x="37"/>
        <item h="1" x="38"/>
        <item h="1" x="40"/>
        <item h="1" x="43"/>
        <item h="1" x="46"/>
        <item h="1" x="48"/>
        <item h="1" x="49"/>
        <item h="1" x="50"/>
        <item h="1" x="54"/>
        <item h="1" x="44"/>
        <item h="1" x="21"/>
        <item h="1" x="36"/>
        <item h="1" x="47"/>
        <item h="1" x="8"/>
        <item h="1" x="9"/>
        <item h="1" x="10"/>
        <item h="1" x="11"/>
        <item h="1" x="12"/>
        <item h="1" x="13"/>
        <item h="1" x="14"/>
        <item h="1" x="15"/>
        <item h="1" x="16"/>
        <item x="17"/>
        <item h="1" x="18"/>
        <item h="1" x="19"/>
        <item t="default"/>
      </items>
    </pivotField>
    <pivotField axis="axisCol" showAll="0">
      <items count="17">
        <item x="8"/>
        <item h="1" x="9"/>
        <item h="1" x="10"/>
        <item h="1" x="2"/>
        <item h="1" x="11"/>
        <item h="1" x="14"/>
        <item h="1" x="0"/>
        <item h="1" x="6"/>
        <item h="1" x="13"/>
        <item h="1" x="12"/>
        <item h="1" x="5"/>
        <item h="1" x="15"/>
        <item h="1" x="1"/>
        <item h="1" x="4"/>
        <item h="1" x="7"/>
        <item h="1" x="3"/>
        <item t="default"/>
      </items>
    </pivotField>
    <pivotField axis="axisRow" numFmtId="14" showAll="0" sortType="ascending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4"/>
  </rowFields>
  <rowItems count="2">
    <i>
      <x/>
    </i>
    <i>
      <x v="1"/>
    </i>
  </rowItems>
  <colFields count="1">
    <field x="3"/>
  </colFields>
  <colItems count="1">
    <i>
      <x/>
    </i>
  </colItems>
  <pageFields count="1">
    <pageField fld="2" hier="-1"/>
  </pageFields>
  <dataFields count="1">
    <dataField name="Сумма по полю Значение" fld="5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4.xml><?xml version="1.0" encoding="utf-8"?>
<pivotTableDefinition xmlns="http://schemas.openxmlformats.org/spreadsheetml/2006/main" name="СводнаяТаблица_обесп_безнал" cacheId="1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12">
  <location ref="B443:C446" firstHeaderRow="1" firstDataRow="2" firstDataCol="1" rowPageCount="1" colPageCount="1"/>
  <pivotFields count="18">
    <pivotField showAll="0" defaultSubtotal="0"/>
    <pivotField showAll="0" defaultSubtotal="0"/>
    <pivotField axis="axisPage" multipleItemSelectionAllowed="1" showAll="0">
      <items count="56">
        <item h="1" x="0"/>
        <item h="1" x="1"/>
        <item h="1" x="2"/>
        <item h="1" x="3"/>
        <item h="1" x="5"/>
        <item h="1" x="6"/>
        <item h="1" x="20"/>
        <item h="1" x="23"/>
        <item h="1" x="24"/>
        <item h="1" x="25"/>
        <item h="1" x="26"/>
        <item h="1" x="27"/>
        <item h="1" x="28"/>
        <item h="1" x="29"/>
        <item h="1" x="32"/>
        <item h="1" x="33"/>
        <item h="1" x="34"/>
        <item h="1" x="35"/>
        <item h="1" x="39"/>
        <item h="1" x="41"/>
        <item h="1" x="42"/>
        <item h="1" x="45"/>
        <item h="1" x="51"/>
        <item h="1" x="52"/>
        <item h="1" x="53"/>
        <item h="1" x="4"/>
        <item h="1" x="7"/>
        <item h="1" x="22"/>
        <item h="1" x="30"/>
        <item h="1" x="31"/>
        <item h="1" x="37"/>
        <item h="1" x="38"/>
        <item h="1" x="40"/>
        <item h="1" x="43"/>
        <item h="1" x="46"/>
        <item h="1" x="48"/>
        <item h="1" x="49"/>
        <item h="1" x="50"/>
        <item h="1" x="54"/>
        <item h="1" x="44"/>
        <item h="1" x="21"/>
        <item h="1" x="36"/>
        <item h="1" x="47"/>
        <item h="1" x="8"/>
        <item h="1" x="9"/>
        <item h="1" x="10"/>
        <item h="1" x="11"/>
        <item h="1" x="12"/>
        <item h="1" x="13"/>
        <item h="1" x="14"/>
        <item h="1" x="15"/>
        <item h="1" x="16"/>
        <item x="17"/>
        <item h="1" x="18"/>
        <item h="1" x="19"/>
        <item t="default"/>
      </items>
    </pivotField>
    <pivotField axis="axisCol" showAll="0">
      <items count="17">
        <item h="1" x="8"/>
        <item h="1" x="9"/>
        <item h="1" x="10"/>
        <item h="1" x="2"/>
        <item h="1" x="11"/>
        <item h="1" x="14"/>
        <item h="1" x="0"/>
        <item x="6"/>
        <item h="1" x="13"/>
        <item h="1" x="12"/>
        <item h="1" x="5"/>
        <item h="1" x="15"/>
        <item h="1" x="1"/>
        <item h="1" x="4"/>
        <item h="1" x="7"/>
        <item h="1" x="3"/>
        <item t="default"/>
      </items>
    </pivotField>
    <pivotField axis="axisRow" numFmtId="14" showAll="0" sortType="ascending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4"/>
  </rowFields>
  <rowItems count="2">
    <i>
      <x/>
    </i>
    <i>
      <x v="1"/>
    </i>
  </rowItems>
  <colFields count="1">
    <field x="3"/>
  </colFields>
  <colItems count="1">
    <i>
      <x v="7"/>
    </i>
  </colItems>
  <pageFields count="1">
    <pageField fld="2" hier="-1"/>
  </pageFields>
  <dataFields count="1">
    <dataField name="Сумма по полю Значение" fld="5" baseField="4" baseItem="0" numFmtId="166"/>
  </dataFields>
  <chartFormats count="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2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3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32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5.xml><?xml version="1.0" encoding="utf-8"?>
<pivotTableDefinition xmlns="http://schemas.openxmlformats.org/spreadsheetml/2006/main" name="СводнаяТаблица_мун_банк" cacheId="1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13">
  <location ref="B361:D364" firstHeaderRow="1" firstDataRow="2" firstDataCol="1" rowPageCount="1" colPageCount="1"/>
  <pivotFields count="18">
    <pivotField showAll="0" defaultSubtotal="0"/>
    <pivotField showAll="0" defaultSubtotal="0"/>
    <pivotField axis="axisPage" multipleItemSelectionAllowed="1" showAll="0">
      <items count="56">
        <item h="1" x="0"/>
        <item h="1" x="1"/>
        <item h="1" x="2"/>
        <item h="1" x="3"/>
        <item h="1" x="5"/>
        <item h="1" x="6"/>
        <item h="1" x="20"/>
        <item h="1" x="23"/>
        <item h="1" x="24"/>
        <item h="1" x="25"/>
        <item h="1" x="26"/>
        <item h="1" x="27"/>
        <item h="1" x="28"/>
        <item h="1" x="29"/>
        <item h="1" x="32"/>
        <item h="1" x="33"/>
        <item h="1" x="34"/>
        <item h="1" x="35"/>
        <item h="1" x="39"/>
        <item h="1" x="41"/>
        <item h="1" x="42"/>
        <item h="1" x="45"/>
        <item h="1" x="51"/>
        <item h="1" x="52"/>
        <item h="1" x="53"/>
        <item h="1" x="4"/>
        <item h="1" x="7"/>
        <item h="1" x="22"/>
        <item h="1" x="30"/>
        <item h="1" x="31"/>
        <item h="1" x="37"/>
        <item h="1" x="38"/>
        <item h="1" x="40"/>
        <item h="1" x="43"/>
        <item h="1" x="46"/>
        <item h="1" x="48"/>
        <item h="1" x="49"/>
        <item h="1" x="50"/>
        <item h="1" x="54"/>
        <item h="1" x="44"/>
        <item h="1" x="21"/>
        <item h="1" x="36"/>
        <item h="1" x="47"/>
        <item h="1" x="8"/>
        <item h="1" x="9"/>
        <item h="1" x="10"/>
        <item h="1" x="11"/>
        <item h="1" x="12"/>
        <item h="1" x="13"/>
        <item h="1" x="14"/>
        <item h="1" x="15"/>
        <item h="1" x="16"/>
        <item x="17"/>
        <item h="1" x="18"/>
        <item h="1" x="19"/>
        <item t="default"/>
      </items>
    </pivotField>
    <pivotField axis="axisRow" showAll="0">
      <items count="17">
        <item h="1" x="8"/>
        <item h="1" x="9"/>
        <item h="1" x="10"/>
        <item x="2"/>
        <item x="11"/>
        <item h="1" x="14"/>
        <item h="1" x="0"/>
        <item h="1" x="6"/>
        <item h="1" x="13"/>
        <item h="1" x="12"/>
        <item h="1" x="5"/>
        <item h="1" x="15"/>
        <item h="1" x="1"/>
        <item h="1" x="4"/>
        <item h="1" x="7"/>
        <item h="1" x="3"/>
        <item t="default"/>
      </items>
    </pivotField>
    <pivotField axis="axisCol" numFmtId="14" showAll="0" sortType="ascending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3"/>
  </rowFields>
  <rowItems count="2">
    <i>
      <x v="3"/>
    </i>
    <i>
      <x v="4"/>
    </i>
  </rowItems>
  <colFields count="1">
    <field x="4"/>
  </colFields>
  <colItems count="2">
    <i>
      <x/>
    </i>
    <i>
      <x v="1"/>
    </i>
  </colItems>
  <pageFields count="1">
    <pageField fld="2" hier="-1"/>
  </pageFields>
  <dataFields count="1">
    <dataField name="Сумма по полю Значение" fld="5" baseField="0" baseItem="0"/>
  </dataFields>
  <chartFormats count="4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3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5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2" format="5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6.xml><?xml version="1.0" encoding="utf-8"?>
<pivotTableDefinition xmlns="http://schemas.openxmlformats.org/spreadsheetml/2006/main" name="СводнаяТаблица_рейт_общ_ТОП_22" cacheId="1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>
  <location ref="B579:D635" firstHeaderRow="1" firstDataRow="2" firstDataCol="1" rowPageCount="1" colPageCount="1"/>
  <pivotFields count="18">
    <pivotField showAll="0"/>
    <pivotField showAll="0"/>
    <pivotField axis="axisRow" showAll="0" sortType="descending">
      <items count="56">
        <item x="0"/>
        <item x="1"/>
        <item x="2"/>
        <item x="3"/>
        <item x="5"/>
        <item x="6"/>
        <item x="20"/>
        <item x="23"/>
        <item x="24"/>
        <item x="25"/>
        <item x="26"/>
        <item x="27"/>
        <item x="28"/>
        <item x="29"/>
        <item x="32"/>
        <item x="33"/>
        <item x="34"/>
        <item x="35"/>
        <item x="39"/>
        <item x="41"/>
        <item x="42"/>
        <item x="45"/>
        <item x="51"/>
        <item x="52"/>
        <item x="53"/>
        <item x="4"/>
        <item x="7"/>
        <item x="22"/>
        <item x="30"/>
        <item x="31"/>
        <item x="37"/>
        <item x="38"/>
        <item x="40"/>
        <item x="43"/>
        <item x="46"/>
        <item x="48"/>
        <item x="49"/>
        <item x="50"/>
        <item x="54"/>
        <item x="44"/>
        <item x="21"/>
        <item x="36"/>
        <item x="4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multipleItemSelectionAllowed="1" showAll="0">
      <items count="17">
        <item x="2"/>
        <item h="1" x="8"/>
        <item h="1" x="9"/>
        <item h="1" x="10"/>
        <item h="1" x="11"/>
        <item h="1" x="14"/>
        <item h="1" x="0"/>
        <item h="1" x="6"/>
        <item h="1" x="13"/>
        <item h="1" x="12"/>
        <item h="1" x="5"/>
        <item h="1" x="15"/>
        <item h="1" x="1"/>
        <item h="1" x="4"/>
        <item h="1" x="7"/>
        <item h="1" x="3"/>
        <item t="default"/>
      </items>
    </pivotField>
    <pivotField axis="axisCol" numFmtId="14" multipleItemSelectionAllowed="1" showAll="0" nonAutoSortDefault="1">
      <items count="3">
        <item x="0"/>
        <item x="1"/>
        <item t="default"/>
      </items>
    </pivotField>
    <pivotField dataField="1"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</pivotFields>
  <rowFields count="1">
    <field x="2"/>
  </rowFields>
  <rowItems count="55">
    <i>
      <x v="52"/>
    </i>
    <i>
      <x v="53"/>
    </i>
    <i>
      <x v="50"/>
    </i>
    <i>
      <x v="54"/>
    </i>
    <i>
      <x v="45"/>
    </i>
    <i>
      <x v="1"/>
    </i>
    <i>
      <x v="44"/>
    </i>
    <i>
      <x v="43"/>
    </i>
    <i>
      <x v="49"/>
    </i>
    <i>
      <x v="21"/>
    </i>
    <i>
      <x v="3"/>
    </i>
    <i>
      <x v="15"/>
    </i>
    <i>
      <x v="51"/>
    </i>
    <i>
      <x v="7"/>
    </i>
    <i>
      <x v="46"/>
    </i>
    <i>
      <x v="13"/>
    </i>
    <i>
      <x v="14"/>
    </i>
    <i>
      <x v="41"/>
    </i>
    <i>
      <x v="34"/>
    </i>
    <i>
      <x v="18"/>
    </i>
    <i>
      <x v="17"/>
    </i>
    <i>
      <x v="47"/>
    </i>
    <i>
      <x v="30"/>
    </i>
    <i>
      <x/>
    </i>
    <i>
      <x v="9"/>
    </i>
    <i>
      <x v="38"/>
    </i>
    <i>
      <x v="40"/>
    </i>
    <i>
      <x v="48"/>
    </i>
    <i>
      <x v="19"/>
    </i>
    <i>
      <x v="36"/>
    </i>
    <i>
      <x v="12"/>
    </i>
    <i>
      <x v="20"/>
    </i>
    <i>
      <x v="32"/>
    </i>
    <i>
      <x v="23"/>
    </i>
    <i>
      <x v="22"/>
    </i>
    <i>
      <x v="2"/>
    </i>
    <i>
      <x v="10"/>
    </i>
    <i>
      <x v="37"/>
    </i>
    <i>
      <x v="8"/>
    </i>
    <i>
      <x v="35"/>
    </i>
    <i>
      <x v="5"/>
    </i>
    <i>
      <x v="29"/>
    </i>
    <i>
      <x v="31"/>
    </i>
    <i>
      <x v="24"/>
    </i>
    <i>
      <x v="25"/>
    </i>
    <i>
      <x v="39"/>
    </i>
    <i>
      <x v="4"/>
    </i>
    <i>
      <x v="11"/>
    </i>
    <i>
      <x v="26"/>
    </i>
    <i>
      <x v="28"/>
    </i>
    <i>
      <x v="16"/>
    </i>
    <i>
      <x v="33"/>
    </i>
    <i>
      <x v="6"/>
    </i>
    <i>
      <x v="27"/>
    </i>
    <i>
      <x v="42"/>
    </i>
  </rowItems>
  <colFields count="1">
    <field x="4"/>
  </colFields>
  <colItems count="2">
    <i>
      <x/>
    </i>
    <i>
      <x v="1"/>
    </i>
  </colItems>
  <pageFields count="1">
    <pageField fld="3" hier="-1"/>
  </pageFields>
  <dataFields count="1">
    <dataField name="Сумма по полю Значение" fld="5" baseField="0" baseItem="0" numFmtId="1"/>
  </dataFields>
  <formats count="4">
    <format dxfId="52">
      <pivotArea outline="0" collapsedLevelsAreSubtotals="1" fieldPosition="0"/>
    </format>
    <format dxfId="51">
      <pivotArea outline="0" collapsedLevelsAreSubtotals="1" fieldPosition="0"/>
    </format>
    <format dxfId="50">
      <pivotArea outline="0" collapsedLevelsAreSubtotals="1" fieldPosition="0"/>
    </format>
    <format dxfId="4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7.xml><?xml version="1.0" encoding="utf-8"?>
<pivotTableDefinition xmlns="http://schemas.openxmlformats.org/spreadsheetml/2006/main" name="Сводная таблица5" cacheId="1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>
  <location ref="L707:N763" firstHeaderRow="1" firstDataRow="2" firstDataCol="1" rowPageCount="1" colPageCount="1"/>
  <pivotFields count="18">
    <pivotField showAll="0"/>
    <pivotField showAll="0"/>
    <pivotField axis="axisRow" showAll="0" sortType="ascending">
      <items count="56">
        <item x="0"/>
        <item x="1"/>
        <item x="2"/>
        <item x="3"/>
        <item x="5"/>
        <item x="6"/>
        <item x="20"/>
        <item x="23"/>
        <item x="24"/>
        <item x="25"/>
        <item x="26"/>
        <item x="27"/>
        <item x="28"/>
        <item x="29"/>
        <item x="32"/>
        <item x="33"/>
        <item x="34"/>
        <item x="35"/>
        <item x="39"/>
        <item x="41"/>
        <item x="42"/>
        <item x="45"/>
        <item x="51"/>
        <item x="52"/>
        <item x="53"/>
        <item x="4"/>
        <item x="7"/>
        <item x="22"/>
        <item x="30"/>
        <item x="31"/>
        <item x="37"/>
        <item x="38"/>
        <item x="40"/>
        <item x="43"/>
        <item x="46"/>
        <item x="48"/>
        <item x="49"/>
        <item x="50"/>
        <item x="54"/>
        <item x="44"/>
        <item x="21"/>
        <item x="36"/>
        <item x="4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multipleItemSelectionAllowed="1" showAll="0">
      <items count="17">
        <item h="1" x="8"/>
        <item h="1" x="9"/>
        <item h="1" x="10"/>
        <item h="1" x="2"/>
        <item h="1" x="11"/>
        <item h="1" x="14"/>
        <item x="0"/>
        <item h="1" x="6"/>
        <item h="1" x="13"/>
        <item h="1" x="12"/>
        <item h="1" x="5"/>
        <item h="1" x="15"/>
        <item h="1" x="1"/>
        <item h="1" x="4"/>
        <item h="1" x="7"/>
        <item h="1" x="3"/>
        <item t="default"/>
      </items>
    </pivotField>
    <pivotField axis="axisCol" numFmtId="14" multipleItemSelectionAllowed="1" showAll="0">
      <items count="3">
        <item x="0"/>
        <item x="1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</pivotFields>
  <rowFields count="1">
    <field x="2"/>
  </rowFields>
  <rowItems count="55">
    <i>
      <x v="52"/>
    </i>
    <i>
      <x v="53"/>
    </i>
    <i>
      <x v="50"/>
    </i>
    <i>
      <x v="54"/>
    </i>
    <i>
      <x v="45"/>
    </i>
    <i>
      <x v="21"/>
    </i>
    <i>
      <x/>
    </i>
    <i>
      <x v="18"/>
    </i>
    <i>
      <x v="7"/>
    </i>
    <i>
      <x v="1"/>
    </i>
    <i>
      <x v="49"/>
    </i>
    <i>
      <x v="15"/>
    </i>
    <i>
      <x v="14"/>
    </i>
    <i>
      <x v="24"/>
    </i>
    <i>
      <x v="3"/>
    </i>
    <i>
      <x v="40"/>
    </i>
    <i>
      <x v="44"/>
    </i>
    <i>
      <x v="43"/>
    </i>
    <i>
      <x v="13"/>
    </i>
    <i>
      <x v="41"/>
    </i>
    <i>
      <x v="30"/>
    </i>
    <i>
      <x v="38"/>
    </i>
    <i>
      <x v="34"/>
    </i>
    <i>
      <x v="51"/>
    </i>
    <i>
      <x v="36"/>
    </i>
    <i>
      <x v="20"/>
    </i>
    <i>
      <x v="9"/>
    </i>
    <i>
      <x v="5"/>
    </i>
    <i>
      <x v="4"/>
    </i>
    <i>
      <x v="8"/>
    </i>
    <i>
      <x v="29"/>
    </i>
    <i>
      <x v="37"/>
    </i>
    <i>
      <x v="19"/>
    </i>
    <i>
      <x v="11"/>
    </i>
    <i>
      <x v="46"/>
    </i>
    <i>
      <x v="22"/>
    </i>
    <i>
      <x v="2"/>
    </i>
    <i>
      <x v="26"/>
    </i>
    <i>
      <x v="31"/>
    </i>
    <i>
      <x v="32"/>
    </i>
    <i>
      <x v="12"/>
    </i>
    <i>
      <x v="33"/>
    </i>
    <i>
      <x v="28"/>
    </i>
    <i>
      <x v="23"/>
    </i>
    <i>
      <x v="10"/>
    </i>
    <i>
      <x v="35"/>
    </i>
    <i>
      <x v="39"/>
    </i>
    <i>
      <x v="17"/>
    </i>
    <i>
      <x v="25"/>
    </i>
    <i>
      <x v="16"/>
    </i>
    <i>
      <x v="47"/>
    </i>
    <i>
      <x v="42"/>
    </i>
    <i>
      <x v="6"/>
    </i>
    <i>
      <x v="48"/>
    </i>
    <i>
      <x v="27"/>
    </i>
  </rowItems>
  <colFields count="1">
    <field x="4"/>
  </colFields>
  <colItems count="2">
    <i>
      <x/>
    </i>
    <i>
      <x v="1"/>
    </i>
  </colItems>
  <pageFields count="1">
    <pageField fld="3" hier="-1"/>
  </pageFields>
  <dataFields count="1">
    <dataField name="Максимум по полю Рейтинг" fld="6" subtotal="max" baseField="2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8.xml><?xml version="1.0" encoding="utf-8"?>
<pivotTableDefinition xmlns="http://schemas.openxmlformats.org/spreadsheetml/2006/main" name="Сводная таблица2" cacheId="10" dataPosition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6" indent="0" outline="1" outlineData="1" multipleFieldFilters="0" chartFormat="16">
  <location ref="B65:D121" firstHeaderRow="1" firstDataRow="2" firstDataCol="1" rowPageCount="1" colPageCount="1"/>
  <pivotFields count="18">
    <pivotField showAll="0" defaultSubtotal="0"/>
    <pivotField showAll="0" defaultSubtotal="0"/>
    <pivotField axis="axisRow" showAll="0" sortType="ascending">
      <items count="5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t="default"/>
      </items>
    </pivotField>
    <pivotField axis="axisPage" multipleItemSelectionAllowed="1" showAll="0">
      <items count="17">
        <item h="1" x="8"/>
        <item h="1" x="10"/>
        <item h="1" x="9"/>
        <item x="2"/>
        <item h="1" x="11"/>
        <item h="1" x="14"/>
        <item h="1" x="0"/>
        <item h="1" x="6"/>
        <item h="1" x="13"/>
        <item h="1" x="12"/>
        <item h="1" x="5"/>
        <item h="1" x="15"/>
        <item h="1" x="1"/>
        <item h="1" x="4"/>
        <item h="1" x="7"/>
        <item h="1" x="3"/>
        <item t="default"/>
      </items>
    </pivotField>
    <pivotField axis="axisCol" numFmtId="14" showAll="0" nonAutoSortDefault="1" defaultSubtotal="0">
      <items count="2">
        <item x="0"/>
        <item x="1"/>
      </items>
    </pivotField>
    <pivotField showAll="0"/>
    <pivotField showAll="0" defaultSubtotal="0"/>
    <pivotField showAll="0"/>
    <pivotField dataField="1"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2"/>
  </rowFields>
  <rowItems count="5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</rowItems>
  <colFields count="1">
    <field x="4"/>
  </colFields>
  <colItems count="2">
    <i>
      <x/>
    </i>
    <i>
      <x v="1"/>
    </i>
  </colItems>
  <pageFields count="1">
    <pageField fld="3" hier="-1"/>
  </pageFields>
  <dataFields count="1">
    <dataField name="Среднее по полю Значение КрКр" fld="8" subtotal="average" baseField="2" baseItem="0"/>
  </dataFields>
  <formats count="3">
    <format dxfId="55">
      <pivotArea outline="0" collapsedLevelsAreSubtotals="1" fieldPosition="0"/>
    </format>
    <format dxfId="54">
      <pivotArea outline="0" collapsedLevelsAreSubtotals="1" fieldPosition="0"/>
    </format>
    <format dxfId="5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Сводная таблица3" cacheId="1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>
  <location ref="L579:N635" firstHeaderRow="1" firstDataRow="2" firstDataCol="1" rowPageCount="1" colPageCount="1"/>
  <pivotFields count="18">
    <pivotField showAll="0"/>
    <pivotField showAll="0"/>
    <pivotField axis="axisRow" showAll="0" sortType="descending">
      <items count="56">
        <item x="0"/>
        <item x="1"/>
        <item x="2"/>
        <item x="3"/>
        <item x="5"/>
        <item x="6"/>
        <item x="20"/>
        <item x="23"/>
        <item x="24"/>
        <item x="25"/>
        <item x="26"/>
        <item x="27"/>
        <item x="28"/>
        <item x="29"/>
        <item x="32"/>
        <item x="33"/>
        <item x="34"/>
        <item x="35"/>
        <item x="39"/>
        <item x="41"/>
        <item x="42"/>
        <item x="45"/>
        <item x="51"/>
        <item x="52"/>
        <item x="53"/>
        <item x="4"/>
        <item x="7"/>
        <item x="22"/>
        <item x="30"/>
        <item x="31"/>
        <item x="37"/>
        <item x="38"/>
        <item x="40"/>
        <item x="43"/>
        <item x="46"/>
        <item x="48"/>
        <item x="49"/>
        <item x="50"/>
        <item x="54"/>
        <item x="44"/>
        <item x="21"/>
        <item x="36"/>
        <item x="4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multipleItemSelectionAllowed="1" showAll="0">
      <items count="17">
        <item x="2"/>
        <item h="1" x="8"/>
        <item h="1" x="9"/>
        <item h="1" x="10"/>
        <item h="1" x="11"/>
        <item h="1" x="14"/>
        <item h="1" x="0"/>
        <item h="1" x="6"/>
        <item h="1" x="13"/>
        <item h="1" x="12"/>
        <item h="1" x="5"/>
        <item h="1" x="15"/>
        <item h="1" x="1"/>
        <item h="1" x="4"/>
        <item h="1" x="7"/>
        <item h="1" x="3"/>
        <item t="default"/>
      </items>
    </pivotField>
    <pivotField axis="axisCol" numFmtId="14" multipleItemSelectionAllowed="1" showAll="0" nonAutoSortDefault="1">
      <items count="3">
        <item x="0"/>
        <item x="1"/>
        <item t="default"/>
      </items>
    </pivotField>
    <pivotField dataField="1"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</pivotFields>
  <rowFields count="1">
    <field x="2"/>
  </rowFields>
  <rowItems count="55">
    <i>
      <x v="52"/>
    </i>
    <i>
      <x v="53"/>
    </i>
    <i>
      <x v="50"/>
    </i>
    <i>
      <x v="54"/>
    </i>
    <i>
      <x v="45"/>
    </i>
    <i>
      <x v="1"/>
    </i>
    <i>
      <x v="44"/>
    </i>
    <i>
      <x v="43"/>
    </i>
    <i>
      <x v="49"/>
    </i>
    <i>
      <x v="21"/>
    </i>
    <i>
      <x v="3"/>
    </i>
    <i>
      <x v="15"/>
    </i>
    <i>
      <x v="51"/>
    </i>
    <i>
      <x v="7"/>
    </i>
    <i>
      <x v="46"/>
    </i>
    <i>
      <x v="13"/>
    </i>
    <i>
      <x v="14"/>
    </i>
    <i>
      <x v="41"/>
    </i>
    <i>
      <x v="34"/>
    </i>
    <i>
      <x v="18"/>
    </i>
    <i>
      <x v="17"/>
    </i>
    <i>
      <x v="47"/>
    </i>
    <i>
      <x v="30"/>
    </i>
    <i>
      <x/>
    </i>
    <i>
      <x v="9"/>
    </i>
    <i>
      <x v="38"/>
    </i>
    <i>
      <x v="40"/>
    </i>
    <i>
      <x v="48"/>
    </i>
    <i>
      <x v="19"/>
    </i>
    <i>
      <x v="36"/>
    </i>
    <i>
      <x v="12"/>
    </i>
    <i>
      <x v="20"/>
    </i>
    <i>
      <x v="32"/>
    </i>
    <i>
      <x v="23"/>
    </i>
    <i>
      <x v="22"/>
    </i>
    <i>
      <x v="2"/>
    </i>
    <i>
      <x v="10"/>
    </i>
    <i>
      <x v="37"/>
    </i>
    <i>
      <x v="8"/>
    </i>
    <i>
      <x v="35"/>
    </i>
    <i>
      <x v="5"/>
    </i>
    <i>
      <x v="29"/>
    </i>
    <i>
      <x v="31"/>
    </i>
    <i>
      <x v="24"/>
    </i>
    <i>
      <x v="25"/>
    </i>
    <i>
      <x v="39"/>
    </i>
    <i>
      <x v="4"/>
    </i>
    <i>
      <x v="11"/>
    </i>
    <i>
      <x v="26"/>
    </i>
    <i>
      <x v="28"/>
    </i>
    <i>
      <x v="16"/>
    </i>
    <i>
      <x v="33"/>
    </i>
    <i>
      <x v="6"/>
    </i>
    <i>
      <x v="27"/>
    </i>
    <i>
      <x v="42"/>
    </i>
  </rowItems>
  <colFields count="1">
    <field x="4"/>
  </colFields>
  <colItems count="2">
    <i>
      <x/>
    </i>
    <i>
      <x v="1"/>
    </i>
  </colItems>
  <pageFields count="1">
    <pageField fld="3" hier="-1"/>
  </pageFields>
  <dataFields count="1">
    <dataField name="Сумма по полю Значение" fld="5" baseField="0" baseItem="0" numFmtId="1"/>
  </dataFields>
  <formats count="4">
    <format dxfId="10">
      <pivotArea outline="0" collapsedLevelsAreSubtotals="1" fieldPosition="0"/>
    </format>
    <format dxfId="9">
      <pivotArea outline="0" collapsedLevelsAreSubtotals="1" fieldPosition="0"/>
    </format>
    <format dxfId="8">
      <pivotArea outline="0" collapsedLevelsAreSubtotals="1" fieldPosition="0"/>
    </format>
    <format dxfId="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Краснодарский край" cacheId="10" dataPosition="0" applyNumberFormats="0" applyBorderFormats="0" applyFontFormats="0" applyPatternFormats="0" applyAlignmentFormats="0" applyWidthHeightFormats="1" dataCaption="Значения" updatedVersion="6" minRefreshableVersion="3" showDrill="0" showDataTips="0" useAutoFormatting="1" rowGrandTotals="0" colGrandTotals="0" itemPrintTitles="1" createdVersion="6" indent="0" showHeaders="0" outline="1" outlineData="1" multipleFieldFilters="0" chartFormat="19">
  <location ref="B4:D60" firstHeaderRow="1" firstDataRow="2" firstDataCol="1" rowPageCount="1" colPageCount="1"/>
  <pivotFields count="18">
    <pivotField showAll="0" defaultSubtotal="0"/>
    <pivotField showAll="0" defaultSubtotal="0"/>
    <pivotField axis="axisRow" showAll="0" sortType="ascending">
      <items count="5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t="default"/>
      </items>
    </pivotField>
    <pivotField axis="axisPage" multipleItemSelectionAllowed="1" showAll="0">
      <items count="17">
        <item h="1" x="8"/>
        <item h="1" x="10"/>
        <item h="1" x="9"/>
        <item x="2"/>
        <item h="1" x="11"/>
        <item h="1" x="14"/>
        <item h="1" x="0"/>
        <item h="1" x="6"/>
        <item h="1" x="13"/>
        <item h="1" x="12"/>
        <item h="1" x="5"/>
        <item h="1" x="15"/>
        <item h="1" x="1"/>
        <item h="1" x="4"/>
        <item h="1" x="7"/>
        <item h="1" x="3"/>
        <item t="default"/>
      </items>
    </pivotField>
    <pivotField axis="axisCol" numFmtId="14" showAll="0" sortType="ascending" defaultSubtotal="0">
      <items count="2">
        <item x="0"/>
        <item x="1"/>
      </items>
    </pivotField>
    <pivotField dataField="1" showAll="0"/>
    <pivotField showAll="0" defaultSubtota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2"/>
  </rowFields>
  <rowItems count="5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</rowItems>
  <colFields count="1">
    <field x="4"/>
  </colFields>
  <colItems count="2">
    <i>
      <x/>
    </i>
    <i>
      <x v="1"/>
    </i>
  </colItems>
  <pageFields count="1">
    <pageField fld="3" hier="-1"/>
  </pageFields>
  <dataFields count="1">
    <dataField name=" " fld="5" baseField="2" baseItem="0" numFmtId="3"/>
  </dataFields>
  <formats count="4">
    <format dxfId="14">
      <pivotArea outline="0" collapsedLevelsAreSubtotals="1" fieldPosition="0"/>
    </format>
    <format dxfId="13">
      <pivotArea outline="0" collapsedLevelsAreSubtotals="1" fieldPosition="0"/>
    </format>
    <format dxfId="12">
      <pivotArea outline="0" collapsedLevelsAreSubtotals="1" fieldPosition="0"/>
    </format>
    <format dxfId="11">
      <pivotArea outline="0" fieldPosition="0">
        <references count="1">
          <reference field="4294967294" count="1">
            <x v="0"/>
          </reference>
        </references>
      </pivotArea>
    </format>
  </formats>
  <chartFormats count="4">
    <chartFormat chart="10" format="11" series="1">
      <pivotArea type="data" outline="0" fieldPosition="0">
        <references count="2">
          <reference field="4294967294" count="1" selected="0">
            <x v="0"/>
          </reference>
          <reference field="4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chartFormat>
    <chartFormat chart="18" format="2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8" format="2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8" format="2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Сводная таблица_ППКО" cacheId="13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6" indent="0" outline="1" outlineData="1" multipleFieldFilters="0">
  <location ref="B248:C264" firstHeaderRow="1" firstDataRow="1" firstDataCol="1"/>
  <pivotFields count="2">
    <pivotField axis="axisRow" showAll="0">
      <items count="29">
        <item m="1" x="23"/>
        <item m="1" x="20"/>
        <item m="1" x="26"/>
        <item m="1" x="27"/>
        <item m="1" x="21"/>
        <item m="1" x="1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m="1" x="22"/>
        <item m="1" x="18"/>
        <item m="1" x="25"/>
        <item x="14"/>
        <item m="1" x="19"/>
        <item m="1" x="24"/>
        <item x="15"/>
        <item m="1" x="16"/>
        <item x="13"/>
        <item t="default"/>
      </items>
    </pivotField>
    <pivotField dataField="1" showAll="0"/>
  </pivotFields>
  <rowFields count="1">
    <field x="0"/>
  </rowFields>
  <rowItems count="16"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2"/>
    </i>
    <i>
      <x v="25"/>
    </i>
    <i>
      <x v="27"/>
    </i>
  </rowItems>
  <colItems count="1">
    <i/>
  </colItems>
  <dataFields count="1">
    <dataField name="Сумма по полю Кол-во" fld="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СводнаяТаблиц_обеспеч_офис" cacheId="1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15">
  <location ref="B462:D464" firstHeaderRow="1" firstDataRow="2" firstDataCol="1" rowPageCount="1" colPageCount="1"/>
  <pivotFields count="18">
    <pivotField showAll="0" defaultSubtotal="0"/>
    <pivotField showAll="0" defaultSubtotal="0"/>
    <pivotField axis="axisPage" multipleItemSelectionAllowed="1" showAll="0">
      <items count="56">
        <item h="1" x="0"/>
        <item h="1" x="1"/>
        <item h="1" x="2"/>
        <item h="1" x="3"/>
        <item h="1" x="5"/>
        <item h="1" x="6"/>
        <item h="1" x="20"/>
        <item h="1" x="23"/>
        <item h="1" x="24"/>
        <item h="1" x="25"/>
        <item h="1" x="26"/>
        <item h="1" x="27"/>
        <item h="1" x="28"/>
        <item h="1" x="29"/>
        <item h="1" x="32"/>
        <item h="1" x="33"/>
        <item h="1" x="34"/>
        <item h="1" x="35"/>
        <item h="1" x="39"/>
        <item h="1" x="41"/>
        <item h="1" x="42"/>
        <item h="1" x="45"/>
        <item h="1" x="51"/>
        <item h="1" x="52"/>
        <item h="1" x="53"/>
        <item h="1" x="4"/>
        <item h="1" x="7"/>
        <item h="1" x="22"/>
        <item h="1" x="30"/>
        <item h="1" x="31"/>
        <item h="1" x="37"/>
        <item h="1" x="38"/>
        <item h="1" x="40"/>
        <item h="1" x="43"/>
        <item h="1" x="46"/>
        <item h="1" x="48"/>
        <item h="1" x="49"/>
        <item h="1" x="50"/>
        <item h="1" x="54"/>
        <item h="1" x="44"/>
        <item h="1" x="21"/>
        <item h="1" x="36"/>
        <item h="1" x="47"/>
        <item h="1" x="8"/>
        <item h="1" x="9"/>
        <item h="1" x="10"/>
        <item h="1" x="11"/>
        <item h="1" x="12"/>
        <item h="1" x="13"/>
        <item h="1" x="14"/>
        <item h="1" x="15"/>
        <item h="1" x="16"/>
        <item x="17"/>
        <item h="1" x="18"/>
        <item h="1" x="19"/>
        <item t="default"/>
      </items>
    </pivotField>
    <pivotField axis="axisRow" showAll="0">
      <items count="17">
        <item h="1" x="8"/>
        <item h="1" x="9"/>
        <item x="10"/>
        <item h="1" x="2"/>
        <item h="1" x="11"/>
        <item h="1" x="14"/>
        <item h="1" x="0"/>
        <item h="1" x="6"/>
        <item h="1" x="13"/>
        <item h="1" x="12"/>
        <item h="1" x="5"/>
        <item h="1" x="15"/>
        <item h="1" x="1"/>
        <item h="1" x="4"/>
        <item h="1" x="7"/>
        <item h="1" x="3"/>
        <item t="default"/>
      </items>
    </pivotField>
    <pivotField axis="axisCol" numFmtId="14" showAll="0" sortType="ascending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3"/>
  </rowFields>
  <rowItems count="1">
    <i>
      <x v="2"/>
    </i>
  </rowItems>
  <colFields count="1">
    <field x="4"/>
  </colFields>
  <colItems count="2">
    <i>
      <x/>
    </i>
    <i>
      <x v="1"/>
    </i>
  </colItems>
  <pageFields count="1">
    <pageField fld="2" hier="-1"/>
  </pageFields>
  <dataFields count="1">
    <dataField name="Сумма по полю Значение" fld="5" baseField="3" baseItem="12" numFmtId="166"/>
  </dataFields>
  <chartFormats count="7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1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27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4" format="2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Сводная таблица4" cacheId="1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3">
  <location ref="Q579:S635" firstHeaderRow="1" firstDataRow="2" firstDataCol="1" rowPageCount="1" colPageCount="1"/>
  <pivotFields count="18">
    <pivotField showAll="0"/>
    <pivotField showAll="0"/>
    <pivotField axis="axisRow" showAll="0" sortType="descending">
      <items count="56">
        <item x="0"/>
        <item x="1"/>
        <item x="2"/>
        <item x="3"/>
        <item x="5"/>
        <item x="6"/>
        <item x="20"/>
        <item x="23"/>
        <item x="24"/>
        <item x="25"/>
        <item x="26"/>
        <item x="27"/>
        <item x="28"/>
        <item x="29"/>
        <item x="32"/>
        <item x="33"/>
        <item x="34"/>
        <item x="35"/>
        <item x="39"/>
        <item x="41"/>
        <item x="42"/>
        <item x="45"/>
        <item x="51"/>
        <item x="52"/>
        <item x="53"/>
        <item x="4"/>
        <item x="7"/>
        <item x="22"/>
        <item x="30"/>
        <item x="31"/>
        <item x="37"/>
        <item x="38"/>
        <item x="40"/>
        <item x="43"/>
        <item x="46"/>
        <item x="48"/>
        <item x="49"/>
        <item x="50"/>
        <item x="54"/>
        <item x="44"/>
        <item x="21"/>
        <item x="36"/>
        <item x="4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multipleItemSelectionAllowed="1" showAll="0">
      <items count="17">
        <item x="2"/>
        <item h="1" x="8"/>
        <item h="1" x="9"/>
        <item h="1" x="10"/>
        <item h="1" x="11"/>
        <item h="1" x="14"/>
        <item h="1" x="0"/>
        <item h="1" x="6"/>
        <item h="1" x="13"/>
        <item h="1" x="12"/>
        <item h="1" x="5"/>
        <item h="1" x="15"/>
        <item h="1" x="1"/>
        <item h="1" x="4"/>
        <item h="1" x="7"/>
        <item h="1" x="3"/>
        <item t="default"/>
      </items>
    </pivotField>
    <pivotField axis="axisCol" numFmtId="14" multipleItemSelectionAllowed="1" showAll="0" nonAutoSortDefault="1">
      <items count="3">
        <item x="0"/>
        <item x="1"/>
        <item t="default"/>
      </items>
    </pivotField>
    <pivotField dataField="1"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</pivotFields>
  <rowFields count="1">
    <field x="2"/>
  </rowFields>
  <rowItems count="55">
    <i>
      <x v="52"/>
    </i>
    <i>
      <x v="53"/>
    </i>
    <i>
      <x v="50"/>
    </i>
    <i>
      <x v="54"/>
    </i>
    <i>
      <x v="45"/>
    </i>
    <i>
      <x v="1"/>
    </i>
    <i>
      <x v="44"/>
    </i>
    <i>
      <x v="43"/>
    </i>
    <i>
      <x v="49"/>
    </i>
    <i>
      <x v="21"/>
    </i>
    <i>
      <x v="3"/>
    </i>
    <i>
      <x v="15"/>
    </i>
    <i>
      <x v="51"/>
    </i>
    <i>
      <x v="7"/>
    </i>
    <i>
      <x v="46"/>
    </i>
    <i>
      <x v="13"/>
    </i>
    <i>
      <x v="14"/>
    </i>
    <i>
      <x v="41"/>
    </i>
    <i>
      <x v="34"/>
    </i>
    <i>
      <x v="18"/>
    </i>
    <i>
      <x v="17"/>
    </i>
    <i>
      <x v="47"/>
    </i>
    <i>
      <x v="30"/>
    </i>
    <i>
      <x/>
    </i>
    <i>
      <x v="9"/>
    </i>
    <i>
      <x v="38"/>
    </i>
    <i>
      <x v="40"/>
    </i>
    <i>
      <x v="48"/>
    </i>
    <i>
      <x v="19"/>
    </i>
    <i>
      <x v="36"/>
    </i>
    <i>
      <x v="12"/>
    </i>
    <i>
      <x v="20"/>
    </i>
    <i>
      <x v="32"/>
    </i>
    <i>
      <x v="23"/>
    </i>
    <i>
      <x v="22"/>
    </i>
    <i>
      <x v="2"/>
    </i>
    <i>
      <x v="10"/>
    </i>
    <i>
      <x v="37"/>
    </i>
    <i>
      <x v="8"/>
    </i>
    <i>
      <x v="35"/>
    </i>
    <i>
      <x v="5"/>
    </i>
    <i>
      <x v="29"/>
    </i>
    <i>
      <x v="31"/>
    </i>
    <i>
      <x v="24"/>
    </i>
    <i>
      <x v="25"/>
    </i>
    <i>
      <x v="39"/>
    </i>
    <i>
      <x v="4"/>
    </i>
    <i>
      <x v="11"/>
    </i>
    <i>
      <x v="26"/>
    </i>
    <i>
      <x v="28"/>
    </i>
    <i>
      <x v="16"/>
    </i>
    <i>
      <x v="33"/>
    </i>
    <i>
      <x v="6"/>
    </i>
    <i>
      <x v="27"/>
    </i>
    <i>
      <x v="42"/>
    </i>
  </rowItems>
  <colFields count="1">
    <field x="4"/>
  </colFields>
  <colItems count="2">
    <i>
      <x/>
    </i>
    <i>
      <x v="1"/>
    </i>
  </colItems>
  <pageFields count="1">
    <pageField fld="3" hier="-1"/>
  </pageFields>
  <dataFields count="1">
    <dataField name="Сумма по полю Значение" fld="5" baseField="0" baseItem="0" numFmtId="1"/>
  </dataFields>
  <formats count="4">
    <format dxfId="18">
      <pivotArea outline="0" collapsedLevelsAreSubtotals="1" fieldPosition="0"/>
    </format>
    <format dxfId="17">
      <pivotArea outline="0" collapsedLevelsAreSubtotals="1" fieldPosition="0"/>
    </format>
    <format dxfId="16">
      <pivotArea outline="0" collapsedLevelsAreSubtotals="1" fieldPosition="0"/>
    </format>
    <format dxfId="1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СводнаяТаблица_рейт_по_показ_ТОП_23" cacheId="1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>
  <location ref="G707:I763" firstHeaderRow="1" firstDataRow="2" firstDataCol="1" rowPageCount="1" colPageCount="1"/>
  <pivotFields count="18">
    <pivotField showAll="0"/>
    <pivotField showAll="0"/>
    <pivotField axis="axisRow" showAll="0" sortType="ascending">
      <items count="56">
        <item x="0"/>
        <item x="1"/>
        <item x="2"/>
        <item x="3"/>
        <item x="5"/>
        <item x="6"/>
        <item x="20"/>
        <item x="23"/>
        <item x="24"/>
        <item x="25"/>
        <item x="26"/>
        <item x="27"/>
        <item x="28"/>
        <item x="29"/>
        <item x="32"/>
        <item x="33"/>
        <item x="34"/>
        <item x="35"/>
        <item x="39"/>
        <item x="41"/>
        <item x="42"/>
        <item x="45"/>
        <item x="51"/>
        <item x="52"/>
        <item x="53"/>
        <item x="4"/>
        <item x="7"/>
        <item x="22"/>
        <item x="30"/>
        <item x="31"/>
        <item x="37"/>
        <item x="38"/>
        <item x="40"/>
        <item x="43"/>
        <item x="46"/>
        <item x="48"/>
        <item x="49"/>
        <item x="50"/>
        <item x="54"/>
        <item x="44"/>
        <item x="21"/>
        <item x="36"/>
        <item x="4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multipleItemSelectionAllowed="1" showAll="0">
      <items count="17">
        <item h="1" x="8"/>
        <item h="1" x="9"/>
        <item h="1" x="10"/>
        <item h="1" x="2"/>
        <item h="1" x="11"/>
        <item h="1" x="14"/>
        <item x="0"/>
        <item h="1" x="6"/>
        <item h="1" x="13"/>
        <item h="1" x="12"/>
        <item h="1" x="5"/>
        <item h="1" x="15"/>
        <item h="1" x="1"/>
        <item h="1" x="4"/>
        <item h="1" x="7"/>
        <item h="1" x="3"/>
        <item t="default"/>
      </items>
    </pivotField>
    <pivotField axis="axisCol" numFmtId="14" multipleItemSelectionAllowed="1" showAll="0">
      <items count="3">
        <item x="0"/>
        <item x="1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</pivotFields>
  <rowFields count="1">
    <field x="2"/>
  </rowFields>
  <rowItems count="55">
    <i>
      <x v="52"/>
    </i>
    <i>
      <x v="53"/>
    </i>
    <i>
      <x v="50"/>
    </i>
    <i>
      <x v="54"/>
    </i>
    <i>
      <x v="45"/>
    </i>
    <i>
      <x v="21"/>
    </i>
    <i>
      <x/>
    </i>
    <i>
      <x v="18"/>
    </i>
    <i>
      <x v="7"/>
    </i>
    <i>
      <x v="1"/>
    </i>
    <i>
      <x v="49"/>
    </i>
    <i>
      <x v="15"/>
    </i>
    <i>
      <x v="14"/>
    </i>
    <i>
      <x v="24"/>
    </i>
    <i>
      <x v="3"/>
    </i>
    <i>
      <x v="40"/>
    </i>
    <i>
      <x v="44"/>
    </i>
    <i>
      <x v="43"/>
    </i>
    <i>
      <x v="13"/>
    </i>
    <i>
      <x v="41"/>
    </i>
    <i>
      <x v="30"/>
    </i>
    <i>
      <x v="38"/>
    </i>
    <i>
      <x v="34"/>
    </i>
    <i>
      <x v="51"/>
    </i>
    <i>
      <x v="36"/>
    </i>
    <i>
      <x v="20"/>
    </i>
    <i>
      <x v="9"/>
    </i>
    <i>
      <x v="5"/>
    </i>
    <i>
      <x v="4"/>
    </i>
    <i>
      <x v="8"/>
    </i>
    <i>
      <x v="29"/>
    </i>
    <i>
      <x v="37"/>
    </i>
    <i>
      <x v="19"/>
    </i>
    <i>
      <x v="11"/>
    </i>
    <i>
      <x v="46"/>
    </i>
    <i>
      <x v="22"/>
    </i>
    <i>
      <x v="2"/>
    </i>
    <i>
      <x v="26"/>
    </i>
    <i>
      <x v="31"/>
    </i>
    <i>
      <x v="32"/>
    </i>
    <i>
      <x v="12"/>
    </i>
    <i>
      <x v="33"/>
    </i>
    <i>
      <x v="28"/>
    </i>
    <i>
      <x v="23"/>
    </i>
    <i>
      <x v="10"/>
    </i>
    <i>
      <x v="35"/>
    </i>
    <i>
      <x v="39"/>
    </i>
    <i>
      <x v="17"/>
    </i>
    <i>
      <x v="25"/>
    </i>
    <i>
      <x v="16"/>
    </i>
    <i>
      <x v="47"/>
    </i>
    <i>
      <x v="42"/>
    </i>
    <i>
      <x v="6"/>
    </i>
    <i>
      <x v="48"/>
    </i>
    <i>
      <x v="27"/>
    </i>
  </rowItems>
  <colFields count="1">
    <field x="4"/>
  </colFields>
  <colItems count="2">
    <i>
      <x/>
    </i>
    <i>
      <x v="1"/>
    </i>
  </colItems>
  <pageFields count="1">
    <pageField fld="3" hier="-1"/>
  </pageFields>
  <dataFields count="1">
    <dataField name="Максимум по полю Рейтинг" fld="6" subtotal="max" baseField="2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СводнаяТаблица_мун_Индекс ФД" cacheId="1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7">
  <location ref="B342:C345" firstHeaderRow="1" firstDataRow="2" firstDataCol="1" rowPageCount="1" colPageCount="1"/>
  <pivotFields count="18">
    <pivotField showAll="0" defaultSubtotal="0"/>
    <pivotField showAll="0" defaultSubtotal="0"/>
    <pivotField axis="axisPage" multipleItemSelectionAllowed="1" showAll="0">
      <items count="56">
        <item h="1" x="0"/>
        <item h="1" x="1"/>
        <item h="1" x="2"/>
        <item h="1" x="3"/>
        <item h="1" x="5"/>
        <item h="1" x="6"/>
        <item h="1" x="20"/>
        <item h="1" x="23"/>
        <item h="1" x="24"/>
        <item h="1" x="25"/>
        <item h="1" x="26"/>
        <item h="1" x="27"/>
        <item h="1" x="28"/>
        <item h="1" x="29"/>
        <item h="1" x="32"/>
        <item h="1" x="33"/>
        <item h="1" x="34"/>
        <item h="1" x="35"/>
        <item h="1" x="39"/>
        <item h="1" x="41"/>
        <item h="1" x="42"/>
        <item h="1" x="45"/>
        <item h="1" x="51"/>
        <item h="1" x="52"/>
        <item h="1" x="53"/>
        <item h="1" x="4"/>
        <item h="1" x="7"/>
        <item h="1" x="22"/>
        <item h="1" x="30"/>
        <item h="1" x="31"/>
        <item h="1" x="37"/>
        <item h="1" x="38"/>
        <item h="1" x="40"/>
        <item h="1" x="43"/>
        <item h="1" x="46"/>
        <item h="1" x="48"/>
        <item h="1" x="49"/>
        <item h="1" x="50"/>
        <item h="1" x="54"/>
        <item h="1" x="44"/>
        <item h="1" x="21"/>
        <item h="1" x="36"/>
        <item h="1" x="47"/>
        <item h="1" x="8"/>
        <item h="1" x="9"/>
        <item h="1" x="10"/>
        <item h="1" x="11"/>
        <item h="1" x="12"/>
        <item h="1" x="13"/>
        <item h="1" x="14"/>
        <item h="1" x="15"/>
        <item h="1" x="16"/>
        <item x="17"/>
        <item h="1" x="18"/>
        <item h="1" x="19"/>
        <item t="default"/>
      </items>
    </pivotField>
    <pivotField axis="axisCol" showAll="0">
      <items count="17">
        <item x="8"/>
        <item h="1" x="9"/>
        <item h="1" x="10"/>
        <item h="1" x="2"/>
        <item h="1" x="11"/>
        <item h="1" x="14"/>
        <item h="1" x="0"/>
        <item h="1" x="6"/>
        <item h="1" x="13"/>
        <item h="1" x="12"/>
        <item h="1" x="5"/>
        <item h="1" x="15"/>
        <item h="1" x="1"/>
        <item h="1" x="4"/>
        <item h="1" x="7"/>
        <item h="1" x="3"/>
        <item t="default"/>
      </items>
    </pivotField>
    <pivotField axis="axisRow" numFmtId="14" showAll="0" sortType="ascending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4"/>
  </rowFields>
  <rowItems count="2">
    <i>
      <x/>
    </i>
    <i>
      <x v="1"/>
    </i>
  </rowItems>
  <colFields count="1">
    <field x="3"/>
  </colFields>
  <colItems count="1">
    <i>
      <x/>
    </i>
  </colItems>
  <pageFields count="1">
    <pageField fld="2" hier="-1"/>
  </pageFields>
  <dataFields count="1">
    <dataField name="Сумма по полю Значение" fld="5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Показатель" sourceName="Показатель">
  <pivotTables>
    <pivotTable tabId="6" name="Краснодарский край"/>
    <pivotTable tabId="6" name="Сводная таблица2"/>
    <pivotTable tabId="6" name="Сводная таблица8"/>
    <pivotTable tabId="6" name="Сводная таблица_Кркр2вар_кнопка"/>
    <pivotTable tabId="6" name="Сводная таблица_КрКр2вар"/>
  </pivotTables>
  <data>
    <tabular pivotCacheId="3" customListSort="0" showMissing="0" crossFilter="none">
      <items count="16">
        <i x="0"/>
        <i x="1"/>
        <i x="2" s="1"/>
        <i x="3"/>
        <i x="4"/>
        <i x="5"/>
        <i x="6"/>
        <i x="7"/>
        <i x="8"/>
        <i x="9"/>
        <i x="10"/>
        <i x="11"/>
        <i x="12"/>
        <i x="13"/>
        <i x="14"/>
        <i x="15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Муниципальное_образование1" sourceName="Муниципальное образование">
  <pivotTables>
    <pivotTable tabId="6" name="Сводная таблица_КрКр2вар"/>
    <pivotTable tabId="6" name="Сводная таблица_Кркр2вар_кнопка"/>
  </pivotTables>
  <data>
    <tabular pivotCacheId="3" showMissing="0" crossFilter="none">
      <items count="55">
        <i x="0"/>
        <i x="1"/>
        <i x="2"/>
        <i x="3"/>
        <i x="4" s="1"/>
        <i x="5"/>
        <i x="6"/>
        <i x="7"/>
        <i x="8" s="1"/>
        <i x="9" s="1"/>
        <i x="10" s="1"/>
        <i x="11" s="1"/>
        <i x="12" s="1"/>
        <i x="13" s="1"/>
        <i x="14" s="1"/>
        <i x="15" s="1"/>
        <i x="16" s="1"/>
        <i x="17" s="1"/>
        <i x="18" s="1"/>
        <i x="19" s="1"/>
        <i x="20"/>
        <i x="21"/>
        <i x="22"/>
        <i x="23"/>
        <i x="24"/>
        <i x="25"/>
        <i x="26"/>
        <i x="27"/>
        <i x="28"/>
        <i x="29"/>
        <i x="30"/>
        <i x="31"/>
        <i x="32"/>
        <i x="33"/>
        <i x="34"/>
        <i x="35"/>
        <i x="36"/>
        <i x="37"/>
        <i x="38"/>
        <i x="39"/>
        <i x="40"/>
        <i x="41"/>
        <i x="42"/>
        <i x="43"/>
        <i x="44"/>
        <i x="45"/>
        <i x="46"/>
        <i x="47"/>
        <i x="48"/>
        <i x="49"/>
        <i x="50"/>
        <i x="51"/>
        <i x="52"/>
        <i x="53"/>
        <i x="54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Дата1" sourceName="Дата">
  <pivotTables>
    <pivotTable tabId="6" name="Сводная таблица_КрКр2вар"/>
  </pivotTables>
  <data>
    <tabular pivotCacheId="3" showMissing="0" crossFilter="none">
      <items count="2">
        <i x="0" s="1"/>
        <i x="1" s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Муниципальное_образование2" sourceName="Муниципальное образование">
  <pivotTables>
    <pivotTable tabId="6" name="СводнаяТаблица_мун_с_накоп"/>
    <pivotTable tabId="6" name="СводнаяТаблица_мун_банк"/>
    <pivotTable tabId="6" name="СводнаяТаблица_мун_Индекс ФД"/>
    <pivotTable tabId="6" name="СводнаяТаблица_мун_интернет"/>
    <pivotTable tabId="6" name="СводнаяТаблица_мун_ФО"/>
    <pivotTable tabId="6" name="СводнаяТаблица_мун_числ"/>
    <pivotTable tabId="6" name="СводнаяТаблица_обеспеч_БООПС"/>
    <pivotTable tabId="6" name="СводнаяТаблица_обеспеч_ТСТ"/>
    <pivotTable tabId="6" name="СводнаяТаблиц_обеспеч_офис"/>
    <pivotTable tabId="6" name="СводнаяТаблица_обесп_безнал"/>
    <pivotTable tabId="6" name="Сводная_общая_инфраструктура"/>
  </pivotTables>
  <data>
    <tabular pivotCacheId="3" showMissing="0" crossFilter="none">
      <items count="55">
        <i x="0"/>
        <i x="1"/>
        <i x="2"/>
        <i x="3"/>
        <i x="4"/>
        <i x="5"/>
        <i x="6"/>
        <i x="7"/>
        <i x="8"/>
        <i x="9"/>
        <i x="10"/>
        <i x="11"/>
        <i x="12"/>
        <i x="13"/>
        <i x="14"/>
        <i x="15"/>
        <i x="16"/>
        <i x="17" s="1"/>
        <i x="18"/>
        <i x="19"/>
        <i x="20"/>
        <i x="21"/>
        <i x="22"/>
        <i x="23"/>
        <i x="24"/>
        <i x="25"/>
        <i x="26"/>
        <i x="27"/>
        <i x="28"/>
        <i x="29"/>
        <i x="30"/>
        <i x="31"/>
        <i x="32"/>
        <i x="33"/>
        <i x="34"/>
        <i x="35"/>
        <i x="36"/>
        <i x="37"/>
        <i x="38"/>
        <i x="39"/>
        <i x="40"/>
        <i x="41"/>
        <i x="42"/>
        <i x="43"/>
        <i x="44"/>
        <i x="45"/>
        <i x="46"/>
        <i x="47"/>
        <i x="48"/>
        <i x="49"/>
        <i x="50"/>
        <i x="51"/>
        <i x="52"/>
        <i x="53"/>
        <i x="54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Дата2" sourceName="Дата">
  <pivotTables>
    <pivotTable tabId="6" name="СводнаяТаблица_мун_с_накоп"/>
    <pivotTable tabId="6" name="СводнаяТаблица_мун_банк"/>
    <pivotTable tabId="6" name="СводнаяТаблица_мун_ФО"/>
  </pivotTables>
  <data>
    <tabular pivotCacheId="3" showMissing="0" crossFilter="none">
      <items count="2">
        <i x="0" s="1"/>
        <i x="1" s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Дата3" sourceName="Дата">
  <pivotTables>
    <pivotTable tabId="6" name="СводнаяТаблица_обесп_безнал"/>
    <pivotTable tabId="6" name="СводнаяТаблиц_обеспеч_офис"/>
    <pivotTable tabId="6" name="СводнаяТаблица_обеспеч_ТСТ"/>
    <pivotTable tabId="6" name="СводнаяТаблица_обеспеч_БООПС"/>
  </pivotTables>
  <data>
    <tabular pivotCacheId="3" showMissing="0" crossFilter="none">
      <items count="2">
        <i x="0" s="1"/>
        <i x="1" s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Показатель2" sourceName="Показатель">
  <pivotTables>
    <pivotTable tabId="6" name="СводнаяТаблица_рейт_по_показ_общ"/>
    <pivotTable tabId="6" name="СводнаяТаблица_рейт_по_показ_ТОП_22"/>
    <pivotTable tabId="6" name="СводнаяТаблица_рейт_по_показ_ТОП_23"/>
    <pivotTable tabId="6" name="Сводная таблица5"/>
    <pivotTable tabId="6" name="Сводная таблица6"/>
  </pivotTables>
  <data>
    <tabular pivotCacheId="3" showMissing="0">
      <items count="16">
        <i x="0" s="1"/>
        <i x="1"/>
        <i x="2"/>
        <i x="3"/>
        <i x="4"/>
        <i x="5"/>
        <i x="6"/>
        <i x="7"/>
        <i x="8"/>
        <i x="9"/>
        <i x="10"/>
        <i x="11"/>
        <i x="12"/>
        <i x="13"/>
        <i x="14"/>
        <i x="15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Дата4" sourceName="Дата">
  <pivotTables>
    <pivotTable tabId="6" name="СводнаяТаблица_рейт_по_показ_общ"/>
  </pivotTables>
  <data>
    <tabular pivotCacheId="3" showMissing="0" crossFilter="none">
      <items count="2">
        <i x="0" s="1"/>
        <i x="1" s="1"/>
      </items>
    </tabular>
  </data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Дата5" sourceName="Дата">
  <pivotTables>
    <pivotTable tabId="6" name="Краснодарский край"/>
    <pivotTable tabId="6" name="Сводная таблица2"/>
    <pivotTable tabId="6" name="Сводная таблица8"/>
  </pivotTables>
  <data>
    <tabular pivotCacheId="3">
      <items count="2">
        <i x="0" s="1"/>
        <i x="1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Показатель" cache="Срез_Показатель" caption="Показатель" showCaption="0" style="SlicerStyleOther1 2" rowHeight="288000"/>
  <slicer name="Дата 5" cache="Срез_Дата5" caption="Дата" columnCount="2" showCaption="0" style="SlicerStyleOther1 2" rowHeight="3240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Показатель 1" cache="Срез_Показатель" caption="Показатель" showCaption="0" style="SlicerStyleOther1 2" rowHeight="288000"/>
  <slicer name="Муниципальное образование" cache="Срез_Муниципальное_образование1" caption="Муниципальное образование" showCaption="0" style="SlicerStyleOther1 2" rowHeight="288000"/>
  <slicer name="Дата 1" cache="Срез_Дата1" caption="Дата" showCaption="0" style="SlicerStyleOther1 2" rowHeight="36000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Муниципальное образование 1" cache="Срез_Муниципальное_образование2" caption="Муниципальное образование" showCaption="0" style="SlicerStyleOther1 2" rowHeight="288000"/>
  <slicer name="Дата 2" cache="Срез_Дата2" caption="Дата" columnCount="2" showCaption="0" style="SlicerStyleOther1 2" rowHeight="225425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Муниципальное образование 2" cache="Срез_Муниципальное_образование2" caption="Муниципальное образование" showCaption="0" style="SlicerStyleOther1 2" rowHeight="288000"/>
  <slicer name="Дата 3" cache="Срез_Дата3" caption="Дата" columnCount="2" showCaption="0" style="SlicerStyleOther1 2" rowHeight="225425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Муниципальное образование 3" cache="Срез_Муниципальное_образование2" caption="Муниципальное образование" showCaption="0" style="SlicerStyleOther1 2" rowHeight="288000"/>
</slicers>
</file>

<file path=xl/slicers/slicer6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Показатель 2" cache="Срез_Показатель2" caption="Показатель" showCaption="0" style="SlicerStyleOther1 2" rowHeight="288000"/>
  <slicer name="Дата 4" cache="Срез_Дата4" caption="Дата" showCaption="0" style="SlicerStyleOther1 2" rowHeight="396000"/>
</slicers>
</file>

<file path=xl/tables/table1.xml><?xml version="1.0" encoding="utf-8"?>
<table xmlns="http://schemas.openxmlformats.org/spreadsheetml/2006/main" id="6" name="Таблица_ППКО" displayName="Таблица_ППКО" ref="AF2:AG18" totalsRowShown="0">
  <autoFilter ref="AF2:AG18"/>
  <tableColumns count="2">
    <tableColumn id="1" name="МО/Район"/>
    <tableColumn id="2" name="Кол-во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3" name="Таблица_ТСТ" displayName="Таблица_ТСТ" ref="AA2:AD1105" totalsRowShown="0">
  <autoFilter ref="AA2:AD1105"/>
  <tableColumns count="4">
    <tableColumn id="1" name="МО/Район"/>
    <tableColumn id="2" name="место установки _x000a_(уточняющая информация)"/>
    <tableColumn id="3" name="наименование КО"/>
    <tableColumn id="4" name="адрес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2" name="Таблица_основная" displayName="Таблица_основная" ref="A1:R1761" totalsRowShown="0" headerRowDxfId="76" dataDxfId="75" tableBorderDxfId="74">
  <autoFilter ref="A1:R1761"/>
  <sortState ref="A2:R1761">
    <sortCondition ref="D1:D1761"/>
  </sortState>
  <tableColumns count="18">
    <tableColumn id="12" name="№ для расчета рейтинга" dataDxfId="73"/>
    <tableColumn id="9" name="№ для добавления данных (исходная)" dataDxfId="72"/>
    <tableColumn id="1" name="Муниципальное образование" dataDxfId="71"/>
    <tableColumn id="2" name="Показатель" dataDxfId="70"/>
    <tableColumn id="3" name="Дата" dataDxfId="69"/>
    <tableColumn id="4" name="Значение" dataDxfId="68"/>
    <tableColumn id="10" name="Рейтинг" dataDxfId="67" dataCellStyle="Обычный 2 2">
      <calculatedColumnFormula>Таблица_основная[[#This Row],[Рейтинг расчет]]</calculatedColumnFormula>
    </tableColumn>
    <tableColumn id="5" name="КрКр" dataDxfId="66"/>
    <tableColumn id="6" name="Значение КрКр" dataDxfId="65"/>
    <tableColumn id="7" name="РФ" dataDxfId="64"/>
    <tableColumn id="8" name="Значение РФ" dataDxfId="63"/>
    <tableColumn id="18" name="ЮФО" dataDxfId="62"/>
    <tableColumn id="11" name="Значение ЮФО" dataDxfId="61"/>
    <tableColumn id="16" name="Рейтинг расчет" dataDxfId="60" dataCellStyle="Обычный 2 2">
      <calculatedColumnFormula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calculatedColumnFormula>
    </tableColumn>
    <tableColumn id="17" name="Ссылка для позиции в рейтинге" dataDxfId="59">
      <calculatedColumnFormula>CONCATENATE("F","$",Таблица_основная[[#This Row],[Первая строка массива]])</calculatedColumnFormula>
    </tableColumn>
    <tableColumn id="13" name="Ссылка для массива Рейтинга" dataDxfId="58">
      <calculatedColumnFormula>CONCATENATE("F","$",Таблица_основная[[#This Row],[Первая строка массива]],":","F","$",Таблица_основная[[#This Row],[Последняя строка моссива]])</calculatedColumnFormula>
    </tableColumn>
    <tableColumn id="14" name="Первая строка массива" dataDxfId="57"/>
    <tableColumn id="15" name="Последняя строка моссива" dataDxfId="56">
      <calculatedColumnFormula>Таблица_основная[[#This Row],[Первая строка массива]]+54</calculatedColumnFormula>
    </tableColumn>
  </tableColumns>
  <tableStyleInfo name="TableStyleLight18" showFirstColumn="1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microsoft.com/office/2007/relationships/slicer" Target="../slicers/slicer6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6" Type="http://schemas.openxmlformats.org/officeDocument/2006/relationships/comments" Target="../comments1.xml"/><Relationship Id="rId5" Type="http://schemas.openxmlformats.org/officeDocument/2006/relationships/table" Target="../tables/table3.xml"/><Relationship Id="rId4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13" Type="http://schemas.openxmlformats.org/officeDocument/2006/relationships/pivotTable" Target="../pivotTables/pivotTable13.xml"/><Relationship Id="rId18" Type="http://schemas.openxmlformats.org/officeDocument/2006/relationships/pivotTable" Target="../pivotTables/pivotTable18.xml"/><Relationship Id="rId26" Type="http://schemas.openxmlformats.org/officeDocument/2006/relationships/pivotTable" Target="../pivotTables/pivotTable26.xml"/><Relationship Id="rId3" Type="http://schemas.openxmlformats.org/officeDocument/2006/relationships/pivotTable" Target="../pivotTables/pivotTable3.xml"/><Relationship Id="rId21" Type="http://schemas.openxmlformats.org/officeDocument/2006/relationships/pivotTable" Target="../pivotTables/pivotTable21.xml"/><Relationship Id="rId7" Type="http://schemas.openxmlformats.org/officeDocument/2006/relationships/pivotTable" Target="../pivotTables/pivotTable7.xml"/><Relationship Id="rId12" Type="http://schemas.openxmlformats.org/officeDocument/2006/relationships/pivotTable" Target="../pivotTables/pivotTable12.xml"/><Relationship Id="rId17" Type="http://schemas.openxmlformats.org/officeDocument/2006/relationships/pivotTable" Target="../pivotTables/pivotTable17.xml"/><Relationship Id="rId25" Type="http://schemas.openxmlformats.org/officeDocument/2006/relationships/pivotTable" Target="../pivotTables/pivotTable25.xml"/><Relationship Id="rId2" Type="http://schemas.openxmlformats.org/officeDocument/2006/relationships/pivotTable" Target="../pivotTables/pivotTable2.xml"/><Relationship Id="rId16" Type="http://schemas.openxmlformats.org/officeDocument/2006/relationships/pivotTable" Target="../pivotTables/pivotTable16.xml"/><Relationship Id="rId20" Type="http://schemas.openxmlformats.org/officeDocument/2006/relationships/pivotTable" Target="../pivotTables/pivotTable20.xml"/><Relationship Id="rId29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11" Type="http://schemas.openxmlformats.org/officeDocument/2006/relationships/pivotTable" Target="../pivotTables/pivotTable11.xml"/><Relationship Id="rId24" Type="http://schemas.openxmlformats.org/officeDocument/2006/relationships/pivotTable" Target="../pivotTables/pivotTable24.xml"/><Relationship Id="rId5" Type="http://schemas.openxmlformats.org/officeDocument/2006/relationships/pivotTable" Target="../pivotTables/pivotTable5.xml"/><Relationship Id="rId15" Type="http://schemas.openxmlformats.org/officeDocument/2006/relationships/pivotTable" Target="../pivotTables/pivotTable15.xml"/><Relationship Id="rId23" Type="http://schemas.openxmlformats.org/officeDocument/2006/relationships/pivotTable" Target="../pivotTables/pivotTable23.xml"/><Relationship Id="rId28" Type="http://schemas.openxmlformats.org/officeDocument/2006/relationships/pivotTable" Target="../pivotTables/pivotTable28.xml"/><Relationship Id="rId10" Type="http://schemas.openxmlformats.org/officeDocument/2006/relationships/pivotTable" Target="../pivotTables/pivotTable10.xml"/><Relationship Id="rId19" Type="http://schemas.openxmlformats.org/officeDocument/2006/relationships/pivotTable" Target="../pivotTables/pivotTable19.xml"/><Relationship Id="rId4" Type="http://schemas.openxmlformats.org/officeDocument/2006/relationships/pivotTable" Target="../pivotTables/pivotTable4.xml"/><Relationship Id="rId9" Type="http://schemas.openxmlformats.org/officeDocument/2006/relationships/pivotTable" Target="../pivotTables/pivotTable9.xml"/><Relationship Id="rId14" Type="http://schemas.openxmlformats.org/officeDocument/2006/relationships/pivotTable" Target="../pivotTables/pivotTable14.xml"/><Relationship Id="rId22" Type="http://schemas.openxmlformats.org/officeDocument/2006/relationships/pivotTable" Target="../pivotTables/pivotTable22.xml"/><Relationship Id="rId27" Type="http://schemas.openxmlformats.org/officeDocument/2006/relationships/pivotTable" Target="../pivotTables/pivotTable27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microsoft.com/office/2007/relationships/slicer" Target="../slicers/slicer3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microsoft.com/office/2007/relationships/slicer" Target="../slicers/slicer4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microsoft.com/office/2007/relationships/slicer" Target="../slicers/slicer5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1:M91"/>
  <sheetViews>
    <sheetView workbookViewId="0">
      <selection activeCell="M5" sqref="M5"/>
    </sheetView>
  </sheetViews>
  <sheetFormatPr defaultRowHeight="12.75" x14ac:dyDescent="0.2"/>
  <cols>
    <col min="1" max="1" width="73.28515625" customWidth="1"/>
    <col min="2" max="3" width="12.42578125" style="25" customWidth="1"/>
    <col min="4" max="4" width="12.42578125" style="15" customWidth="1"/>
    <col min="5" max="5" width="12.5703125" style="15" bestFit="1" customWidth="1"/>
    <col min="6" max="6" width="15.28515625" style="15" customWidth="1"/>
    <col min="7" max="9" width="10.140625" customWidth="1"/>
    <col min="13" max="13" width="12" bestFit="1" customWidth="1"/>
  </cols>
  <sheetData>
    <row r="1" spans="1:13" s="25" customFormat="1" x14ac:dyDescent="0.2">
      <c r="A1" s="37" t="s">
        <v>63</v>
      </c>
      <c r="D1" s="15"/>
      <c r="E1" s="15"/>
      <c r="F1" s="15"/>
    </row>
    <row r="2" spans="1:13" s="25" customFormat="1" x14ac:dyDescent="0.2">
      <c r="A2" s="27"/>
      <c r="B2" s="27"/>
      <c r="C2" s="27"/>
      <c r="D2" s="28" t="s">
        <v>65</v>
      </c>
      <c r="E2" s="28" t="s">
        <v>65</v>
      </c>
      <c r="F2" s="27"/>
      <c r="G2" s="27"/>
      <c r="H2" s="28" t="s">
        <v>65</v>
      </c>
      <c r="I2" s="28" t="s">
        <v>65</v>
      </c>
    </row>
    <row r="3" spans="1:13" x14ac:dyDescent="0.2">
      <c r="A3" s="29" t="s">
        <v>1</v>
      </c>
      <c r="B3" s="30">
        <v>44562</v>
      </c>
      <c r="C3" s="30">
        <v>44927</v>
      </c>
      <c r="D3" s="30">
        <v>44562</v>
      </c>
      <c r="E3" s="30">
        <v>44927</v>
      </c>
      <c r="F3" s="30">
        <v>44743</v>
      </c>
      <c r="G3" s="30">
        <v>45108</v>
      </c>
      <c r="H3" s="30">
        <v>44743</v>
      </c>
      <c r="I3" s="30">
        <v>45108</v>
      </c>
    </row>
    <row r="4" spans="1:13" x14ac:dyDescent="0.2">
      <c r="A4" s="27" t="s">
        <v>34</v>
      </c>
      <c r="B4" s="27">
        <v>190284</v>
      </c>
      <c r="C4" s="27">
        <v>149535</v>
      </c>
      <c r="D4" s="31">
        <f>B4/$B$21</f>
        <v>84.196460176991152</v>
      </c>
      <c r="E4" s="31">
        <f>C4/$C$21</f>
        <v>66.195219123505979</v>
      </c>
      <c r="F4" s="27">
        <v>181046</v>
      </c>
      <c r="G4" s="27">
        <v>149645</v>
      </c>
      <c r="H4" s="31">
        <f>F4/$F$21</f>
        <v>80.21533008418254</v>
      </c>
      <c r="I4" s="31">
        <f>G4/$G$21</f>
        <v>66.243913235945115</v>
      </c>
      <c r="M4" s="103"/>
    </row>
    <row r="5" spans="1:13" x14ac:dyDescent="0.2">
      <c r="A5" s="32" t="s">
        <v>54</v>
      </c>
      <c r="B5" s="32"/>
      <c r="C5" s="32"/>
      <c r="D5" s="31">
        <v>50</v>
      </c>
      <c r="E5" s="31">
        <v>50</v>
      </c>
      <c r="F5" s="32"/>
      <c r="G5" s="32"/>
      <c r="H5" s="31"/>
      <c r="I5" s="31"/>
      <c r="M5" s="103"/>
    </row>
    <row r="6" spans="1:13" x14ac:dyDescent="0.2">
      <c r="A6" s="27" t="s">
        <v>28</v>
      </c>
      <c r="B6" s="27"/>
      <c r="C6" s="27"/>
      <c r="D6" s="31">
        <v>53</v>
      </c>
      <c r="E6" s="31">
        <v>55</v>
      </c>
      <c r="F6" s="27"/>
      <c r="G6" s="27"/>
      <c r="H6" s="31"/>
      <c r="I6" s="31"/>
      <c r="M6" s="103"/>
    </row>
    <row r="7" spans="1:13" x14ac:dyDescent="0.2">
      <c r="A7" s="27" t="s">
        <v>26</v>
      </c>
      <c r="B7" s="27">
        <v>23399</v>
      </c>
      <c r="C7" s="27">
        <v>21829</v>
      </c>
      <c r="D7" s="31">
        <f>B7/$B$21</f>
        <v>10.35353982300885</v>
      </c>
      <c r="E7" s="31">
        <f>C7/$C$21</f>
        <v>9.663125276671094</v>
      </c>
      <c r="F7" s="27">
        <v>24683</v>
      </c>
      <c r="G7" s="27">
        <v>25254</v>
      </c>
      <c r="H7" s="31">
        <f>F7/$F$21</f>
        <v>10.936198493575542</v>
      </c>
      <c r="I7" s="31">
        <f>G7/$G$21</f>
        <v>11.179282868525897</v>
      </c>
      <c r="M7" s="103"/>
    </row>
    <row r="8" spans="1:13" x14ac:dyDescent="0.2">
      <c r="A8" s="27" t="s">
        <v>56</v>
      </c>
      <c r="B8" s="27"/>
      <c r="C8" s="27"/>
      <c r="D8" s="31">
        <f>B7/($B$19/100)</f>
        <v>15.953501056794163</v>
      </c>
      <c r="E8" s="31">
        <f>C7/($C$19/100)</f>
        <v>14.883070839299107</v>
      </c>
      <c r="F8" s="27"/>
      <c r="G8" s="27"/>
      <c r="H8" s="31">
        <f>F7/($B$19/100)</f>
        <v>16.828935706006682</v>
      </c>
      <c r="I8" s="31">
        <f>G7/($G$19/100)</f>
        <v>17.218245039885456</v>
      </c>
      <c r="M8" s="103"/>
    </row>
    <row r="9" spans="1:13" x14ac:dyDescent="0.2">
      <c r="A9" s="27" t="s">
        <v>35</v>
      </c>
      <c r="B9" s="27">
        <v>218753</v>
      </c>
      <c r="C9" s="27">
        <v>214137</v>
      </c>
      <c r="D9" s="31">
        <f>B9/$B$21</f>
        <v>96.793362831858403</v>
      </c>
      <c r="E9" s="31">
        <f>C9/$C$21</f>
        <v>94.792828685258968</v>
      </c>
      <c r="F9" s="27">
        <v>244564</v>
      </c>
      <c r="G9" s="27">
        <v>341091</v>
      </c>
      <c r="H9" s="31">
        <f>F9/$F$21</f>
        <v>108.35799734160391</v>
      </c>
      <c r="I9" s="31">
        <f>G9/$G$21</f>
        <v>150.99203187250995</v>
      </c>
      <c r="M9" s="103"/>
    </row>
    <row r="10" spans="1:13" x14ac:dyDescent="0.2">
      <c r="A10" s="27" t="s">
        <v>58</v>
      </c>
      <c r="B10" s="27"/>
      <c r="C10" s="27"/>
      <c r="D10" s="31">
        <f>B9/($B$19/100)</f>
        <v>149.14638303674917</v>
      </c>
      <c r="E10" s="31">
        <f>C9/($C$19/100)</f>
        <v>145.99918183677644</v>
      </c>
      <c r="F10" s="27"/>
      <c r="G10" s="27"/>
      <c r="H10" s="31">
        <f>F9/($F$19/100)</f>
        <v>168.01824702180576</v>
      </c>
      <c r="I10" s="54">
        <f>G9/($G$19/100)</f>
        <v>232.55676007363468</v>
      </c>
      <c r="M10" s="103"/>
    </row>
    <row r="11" spans="1:13" x14ac:dyDescent="0.2">
      <c r="A11" s="27" t="s">
        <v>6</v>
      </c>
      <c r="B11" s="27"/>
      <c r="C11" s="27"/>
      <c r="D11" s="31">
        <f>(B4+B20)/$B$19</f>
        <v>26.85277152791982</v>
      </c>
      <c r="E11" s="31">
        <f>(C4+C20)/$C$19</f>
        <v>23.923079020931343</v>
      </c>
      <c r="F11" s="27"/>
      <c r="G11" s="27"/>
      <c r="H11" s="31">
        <f>(F4+F20)/$F$19</f>
        <v>28.119856002418281</v>
      </c>
      <c r="I11" s="31">
        <f>(G4+G20)/$G$19</f>
        <v>27.851223835821912</v>
      </c>
      <c r="M11" s="103"/>
    </row>
    <row r="12" spans="1:13" x14ac:dyDescent="0.2">
      <c r="A12" s="27" t="s">
        <v>59</v>
      </c>
      <c r="B12" s="27"/>
      <c r="C12" s="27"/>
      <c r="D12" s="31">
        <f>B14/($B$19/100)</f>
        <v>26.580759528192541</v>
      </c>
      <c r="E12" s="31">
        <f>C14/($C$19/100)</f>
        <v>27.888457080520897</v>
      </c>
      <c r="F12" s="27"/>
      <c r="G12" s="27"/>
      <c r="H12" s="31">
        <f>F14/($F$19/100)</f>
        <v>28.167465889885822</v>
      </c>
      <c r="I12" s="54">
        <f>G14/($G$19/100)</f>
        <v>39.967273471057474</v>
      </c>
      <c r="M12" s="103"/>
    </row>
    <row r="13" spans="1:13" x14ac:dyDescent="0.2">
      <c r="A13" s="27" t="s">
        <v>60</v>
      </c>
      <c r="B13" s="27"/>
      <c r="C13" s="27"/>
      <c r="D13" s="31">
        <f>(B16+B17)/($B$19/100)</f>
        <v>13.818776845980773</v>
      </c>
      <c r="E13" s="31">
        <f>(C16+C17)/($C$19/100)</f>
        <v>15.266243949001158</v>
      </c>
      <c r="F13" s="27"/>
      <c r="G13" s="27"/>
      <c r="H13" s="31">
        <f>(F16+F17)/($F$19/100)</f>
        <v>16.256749886643124</v>
      </c>
      <c r="I13" s="31">
        <f>(G16+G17)/($G$19/100)</f>
        <v>15.634417399604555</v>
      </c>
      <c r="M13" s="103"/>
    </row>
    <row r="14" spans="1:13" x14ac:dyDescent="0.2">
      <c r="A14" s="27" t="s">
        <v>7</v>
      </c>
      <c r="B14" s="27">
        <v>38986</v>
      </c>
      <c r="C14" s="27">
        <v>40904</v>
      </c>
      <c r="D14" s="31">
        <f t="shared" ref="D14:D19" si="0">B14/$B$21</f>
        <v>17.250442477876106</v>
      </c>
      <c r="E14" s="31">
        <f t="shared" ref="E14:E19" si="1">C14/$C$21</f>
        <v>18.107127047366092</v>
      </c>
      <c r="F14" s="27">
        <v>41000</v>
      </c>
      <c r="G14" s="27">
        <v>58620</v>
      </c>
      <c r="H14" s="31">
        <f t="shared" ref="H14:H19" si="2">F14/$F$21</f>
        <v>18.165706690296854</v>
      </c>
      <c r="I14" s="31">
        <f>G14/$G$21</f>
        <v>25.949535192563079</v>
      </c>
      <c r="M14" s="103"/>
    </row>
    <row r="15" spans="1:13" x14ac:dyDescent="0.2">
      <c r="A15" s="27" t="s">
        <v>27</v>
      </c>
      <c r="B15" s="27">
        <v>51832</v>
      </c>
      <c r="C15" s="27">
        <v>54479</v>
      </c>
      <c r="D15" s="31">
        <f t="shared" si="0"/>
        <v>22.934513274336283</v>
      </c>
      <c r="E15" s="31">
        <f t="shared" si="1"/>
        <v>24.116423196104471</v>
      </c>
      <c r="F15" s="27">
        <v>56244</v>
      </c>
      <c r="G15" s="27">
        <v>55974</v>
      </c>
      <c r="H15" s="31">
        <f t="shared" si="2"/>
        <v>24.919805050952593</v>
      </c>
      <c r="I15" s="54">
        <f>G15/$G$21</f>
        <v>24.778220451527226</v>
      </c>
      <c r="M15" s="103"/>
    </row>
    <row r="16" spans="1:13" x14ac:dyDescent="0.2">
      <c r="A16" s="27" t="s">
        <v>9</v>
      </c>
      <c r="B16" s="27">
        <v>13464</v>
      </c>
      <c r="C16" s="27">
        <v>14173</v>
      </c>
      <c r="D16" s="31">
        <f t="shared" si="0"/>
        <v>5.9575221238938054</v>
      </c>
      <c r="E16" s="31">
        <f t="shared" si="1"/>
        <v>6.2740150509074812</v>
      </c>
      <c r="F16" s="27">
        <v>15205</v>
      </c>
      <c r="G16" s="27">
        <v>14713</v>
      </c>
      <c r="H16" s="31">
        <f t="shared" si="2"/>
        <v>6.7368187859991142</v>
      </c>
      <c r="I16" s="31">
        <f>G16/$G$21</f>
        <v>6.5130588756086762</v>
      </c>
      <c r="M16" s="103"/>
    </row>
    <row r="17" spans="1:13" x14ac:dyDescent="0.2">
      <c r="A17" s="27" t="s">
        <v>8</v>
      </c>
      <c r="B17" s="27">
        <v>6804</v>
      </c>
      <c r="C17" s="27">
        <v>8218</v>
      </c>
      <c r="D17" s="31">
        <f t="shared" si="0"/>
        <v>3.0106194690265489</v>
      </c>
      <c r="E17" s="31">
        <f t="shared" si="1"/>
        <v>3.6378928729526341</v>
      </c>
      <c r="F17" s="27">
        <v>8458</v>
      </c>
      <c r="G17" s="27">
        <v>8218</v>
      </c>
      <c r="H17" s="31">
        <f t="shared" si="2"/>
        <v>3.7474523704031899</v>
      </c>
      <c r="I17" s="31">
        <f>G17/$G$21</f>
        <v>3.6378928729526341</v>
      </c>
      <c r="M17" s="103"/>
    </row>
    <row r="18" spans="1:13" x14ac:dyDescent="0.2">
      <c r="A18" s="27" t="s">
        <v>62</v>
      </c>
      <c r="B18" s="27">
        <v>41189</v>
      </c>
      <c r="C18" s="27"/>
      <c r="D18" s="55">
        <f>B18/($B$19/100)</f>
        <v>28.082770846117132</v>
      </c>
      <c r="E18" s="33">
        <f t="shared" si="1"/>
        <v>0</v>
      </c>
      <c r="F18" s="27"/>
      <c r="G18" s="27"/>
      <c r="H18" s="33">
        <f>F18/$F$21</f>
        <v>0</v>
      </c>
      <c r="I18" s="33">
        <f t="shared" ref="I18" si="3">G18/$C$21</f>
        <v>0</v>
      </c>
      <c r="M18" s="103"/>
    </row>
    <row r="19" spans="1:13" x14ac:dyDescent="0.2">
      <c r="A19" s="27" t="s">
        <v>57</v>
      </c>
      <c r="B19" s="27">
        <v>146670</v>
      </c>
      <c r="C19" s="27">
        <v>146670</v>
      </c>
      <c r="D19" s="31">
        <f t="shared" si="0"/>
        <v>64.898230088495581</v>
      </c>
      <c r="E19" s="31">
        <f t="shared" si="1"/>
        <v>64.926958831341295</v>
      </c>
      <c r="F19" s="27">
        <v>145558</v>
      </c>
      <c r="G19" s="27">
        <v>146670</v>
      </c>
      <c r="H19" s="31">
        <f t="shared" si="2"/>
        <v>64.491803278688522</v>
      </c>
      <c r="I19" s="31">
        <f>G19/$G$21</f>
        <v>64.926958831341295</v>
      </c>
      <c r="M19" s="103"/>
    </row>
    <row r="20" spans="1:13" x14ac:dyDescent="0.2">
      <c r="A20" s="34" t="s">
        <v>61</v>
      </c>
      <c r="B20" s="27">
        <v>3748212</v>
      </c>
      <c r="C20" s="27">
        <v>3359263</v>
      </c>
      <c r="D20" s="31">
        <f>B20/$B$21/100</f>
        <v>16.585008849557521</v>
      </c>
      <c r="E20" s="31">
        <f>C20/$C$21/100</f>
        <v>14.870575475874279</v>
      </c>
      <c r="F20" s="27">
        <v>3912024</v>
      </c>
      <c r="G20" s="27">
        <v>3935294</v>
      </c>
      <c r="H20" s="31">
        <f>F20/$F$21/100</f>
        <v>17.33284891448826</v>
      </c>
      <c r="I20" s="31">
        <f>G20/$G$21/100</f>
        <v>17.420513501549358</v>
      </c>
      <c r="M20" s="103"/>
    </row>
    <row r="21" spans="1:13" x14ac:dyDescent="0.2">
      <c r="A21" s="27" t="s">
        <v>64</v>
      </c>
      <c r="B21" s="32">
        <v>2260</v>
      </c>
      <c r="C21" s="32">
        <v>2259</v>
      </c>
      <c r="D21" s="31" t="s">
        <v>29</v>
      </c>
      <c r="E21" s="31" t="s">
        <v>29</v>
      </c>
      <c r="F21" s="32">
        <v>2257</v>
      </c>
      <c r="G21" s="32">
        <v>2259</v>
      </c>
      <c r="H21" s="31" t="s">
        <v>29</v>
      </c>
      <c r="I21" s="31" t="s">
        <v>29</v>
      </c>
      <c r="M21" s="103"/>
    </row>
    <row r="22" spans="1:13" x14ac:dyDescent="0.2">
      <c r="G22" s="20"/>
      <c r="M22" s="103"/>
    </row>
    <row r="23" spans="1:13" x14ac:dyDescent="0.2">
      <c r="A23" s="37" t="s">
        <v>67</v>
      </c>
      <c r="G23" s="20"/>
      <c r="M23" s="103"/>
    </row>
    <row r="24" spans="1:13" x14ac:dyDescent="0.2">
      <c r="A24" s="27"/>
      <c r="B24" s="27"/>
      <c r="C24" s="27"/>
      <c r="D24" s="38" t="s">
        <v>65</v>
      </c>
      <c r="E24" s="38" t="s">
        <v>65</v>
      </c>
      <c r="F24" s="27"/>
      <c r="G24" s="27"/>
      <c r="H24" s="38" t="s">
        <v>65</v>
      </c>
      <c r="I24" s="38" t="s">
        <v>65</v>
      </c>
      <c r="M24" s="103"/>
    </row>
    <row r="25" spans="1:13" x14ac:dyDescent="0.2">
      <c r="A25" s="27" t="s">
        <v>1</v>
      </c>
      <c r="B25" s="36">
        <v>44562</v>
      </c>
      <c r="C25" s="36">
        <v>44927</v>
      </c>
      <c r="D25" s="38">
        <v>44562</v>
      </c>
      <c r="E25" s="38">
        <v>44927</v>
      </c>
      <c r="F25" s="36">
        <v>44743</v>
      </c>
      <c r="G25" s="36">
        <v>45108</v>
      </c>
      <c r="H25" s="38">
        <v>44743</v>
      </c>
      <c r="I25" s="38">
        <v>45108</v>
      </c>
      <c r="M25" s="103"/>
    </row>
    <row r="26" spans="1:13" x14ac:dyDescent="0.2">
      <c r="A26" s="27" t="s">
        <v>34</v>
      </c>
      <c r="B26" s="27">
        <v>18666</v>
      </c>
      <c r="C26" s="27">
        <v>18063</v>
      </c>
      <c r="D26" s="31">
        <f>B26/$B$43</f>
        <v>93.798994974874375</v>
      </c>
      <c r="E26" s="31">
        <f>C26/$B$43</f>
        <v>90.768844221105525</v>
      </c>
      <c r="F26" s="27">
        <v>18270</v>
      </c>
      <c r="G26" s="27">
        <v>16224</v>
      </c>
      <c r="H26" s="31">
        <f>F26/$F$43</f>
        <v>91.80904522613065</v>
      </c>
      <c r="I26" s="31">
        <f>G26/$G$43</f>
        <v>81.527638190954775</v>
      </c>
      <c r="M26" s="103"/>
    </row>
    <row r="27" spans="1:13" x14ac:dyDescent="0.2">
      <c r="A27" s="27" t="s">
        <v>54</v>
      </c>
      <c r="B27" s="27"/>
      <c r="C27" s="27"/>
      <c r="D27" s="31">
        <v>58</v>
      </c>
      <c r="E27" s="31">
        <v>65</v>
      </c>
      <c r="F27" s="27"/>
      <c r="G27" s="27"/>
      <c r="H27" s="31"/>
      <c r="I27" s="31"/>
      <c r="M27" s="103"/>
    </row>
    <row r="28" spans="1:13" x14ac:dyDescent="0.2">
      <c r="A28" s="27" t="s">
        <v>28</v>
      </c>
      <c r="B28" s="27"/>
      <c r="C28" s="27"/>
      <c r="D28" s="31">
        <v>95</v>
      </c>
      <c r="E28" s="31">
        <v>96</v>
      </c>
      <c r="F28" s="27"/>
      <c r="G28" s="27"/>
      <c r="H28" s="31"/>
      <c r="I28" s="31"/>
      <c r="M28" s="103"/>
    </row>
    <row r="29" spans="1:13" x14ac:dyDescent="0.2">
      <c r="A29" s="27" t="s">
        <v>26</v>
      </c>
      <c r="B29" s="27">
        <v>2998</v>
      </c>
      <c r="C29" s="27">
        <v>2845</v>
      </c>
      <c r="D29" s="31">
        <f>B29/$B$43</f>
        <v>15.06532663316583</v>
      </c>
      <c r="E29" s="31">
        <f>C29/$C$43</f>
        <v>14.296482412060302</v>
      </c>
      <c r="F29" s="27">
        <v>3070</v>
      </c>
      <c r="G29" s="27">
        <v>2772</v>
      </c>
      <c r="H29" s="31">
        <f>F29/$F$43</f>
        <v>15.427135678391959</v>
      </c>
      <c r="I29" s="31">
        <f>G29/$G$43</f>
        <v>13.92964824120603</v>
      </c>
      <c r="M29" s="103"/>
    </row>
    <row r="30" spans="1:13" x14ac:dyDescent="0.2">
      <c r="A30" s="27" t="s">
        <v>56</v>
      </c>
      <c r="B30" s="27"/>
      <c r="C30" s="27"/>
      <c r="D30" s="31">
        <f>B29/($B$41/100)</f>
        <v>15.429747812660834</v>
      </c>
      <c r="E30" s="31">
        <f>C29/($C$41/100)</f>
        <v>17.10866558422034</v>
      </c>
      <c r="F30" s="27"/>
      <c r="G30" s="27"/>
      <c r="H30" s="31">
        <f>F29/($F$41/100)</f>
        <v>18.683057448880234</v>
      </c>
      <c r="I30" s="31">
        <f>G29/($G$41/100)</f>
        <v>16.869522882181112</v>
      </c>
      <c r="M30" s="103"/>
    </row>
    <row r="31" spans="1:13" x14ac:dyDescent="0.2">
      <c r="A31" s="27" t="s">
        <v>35</v>
      </c>
      <c r="B31" s="27">
        <v>28470</v>
      </c>
      <c r="C31" s="27">
        <v>33076</v>
      </c>
      <c r="D31" s="31">
        <f>B31/$B$43</f>
        <v>143.06532663316582</v>
      </c>
      <c r="E31" s="31">
        <f>C31/$C$43</f>
        <v>166.2110552763819</v>
      </c>
      <c r="F31" s="27">
        <v>46859</v>
      </c>
      <c r="G31" s="27">
        <v>42624</v>
      </c>
      <c r="H31" s="31">
        <f>F31/$F$43</f>
        <v>235.47236180904522</v>
      </c>
      <c r="I31" s="31">
        <f>G31/$G$43</f>
        <v>214.19095477386935</v>
      </c>
      <c r="M31" s="103"/>
    </row>
    <row r="32" spans="1:13" x14ac:dyDescent="0.2">
      <c r="A32" s="27" t="s">
        <v>58</v>
      </c>
      <c r="B32" s="27"/>
      <c r="C32" s="27"/>
      <c r="D32" s="31">
        <f>B31/($B$41/100)</f>
        <v>146.52599073597528</v>
      </c>
      <c r="E32" s="31">
        <f>C31/($C$41/100)</f>
        <v>198.9055264898671</v>
      </c>
      <c r="F32" s="27"/>
      <c r="G32" s="27"/>
      <c r="H32" s="31">
        <f>F31/($F$41/100)</f>
        <v>285.16918208373903</v>
      </c>
      <c r="I32" s="54">
        <f>G31/($G$41/100)</f>
        <v>259.39629990262904</v>
      </c>
      <c r="M32" s="103"/>
    </row>
    <row r="33" spans="1:13" x14ac:dyDescent="0.2">
      <c r="A33" s="27" t="s">
        <v>6</v>
      </c>
      <c r="B33" s="27"/>
      <c r="C33" s="27"/>
      <c r="D33" s="31">
        <f>(B26+B42)/$B$41</f>
        <v>21.172465259907359</v>
      </c>
      <c r="E33" s="31">
        <f>(C26+C42)/$C$41</f>
        <v>27.014071802273136</v>
      </c>
      <c r="F33" s="27"/>
      <c r="G33" s="27"/>
      <c r="H33" s="31">
        <f>(F26+F42)/$F$41</f>
        <v>26.936708860759495</v>
      </c>
      <c r="I33" s="31">
        <f>(G26+G42)/$G$41</f>
        <v>27.401107594936708</v>
      </c>
      <c r="M33" s="103"/>
    </row>
    <row r="34" spans="1:13" x14ac:dyDescent="0.2">
      <c r="A34" s="27" t="s">
        <v>59</v>
      </c>
      <c r="B34" s="27"/>
      <c r="C34" s="27"/>
      <c r="D34" s="31">
        <f>B36/($B$41/100)</f>
        <v>19.897066392177045</v>
      </c>
      <c r="E34" s="31">
        <f>C36/($C$41/100)</f>
        <v>26.543989416080343</v>
      </c>
      <c r="F34" s="27"/>
      <c r="G34" s="27"/>
      <c r="H34" s="31">
        <f>F36/($F$41/100)</f>
        <v>24.768743914313536</v>
      </c>
      <c r="I34" s="54">
        <f>G36/($G$41/100)</f>
        <v>32.388023369036027</v>
      </c>
      <c r="M34" s="103"/>
    </row>
    <row r="35" spans="1:13" x14ac:dyDescent="0.2">
      <c r="A35" s="27" t="s">
        <v>60</v>
      </c>
      <c r="B35" s="27"/>
      <c r="C35" s="27"/>
      <c r="D35" s="31">
        <f>(B38+B39)/($B$41/100)</f>
        <v>16.690684508492023</v>
      </c>
      <c r="E35" s="31">
        <f>(C38+C39)/($C$41/100)</f>
        <v>19.03301461302544</v>
      </c>
      <c r="F35" s="27"/>
      <c r="G35" s="27"/>
      <c r="H35" s="31">
        <f>(F38+F39)/($F$41/100)</f>
        <v>22.231012658227851</v>
      </c>
      <c r="I35" s="31">
        <f>(G38+G39)/($G$41/100)</f>
        <v>24.726144109055504</v>
      </c>
      <c r="M35" s="103"/>
    </row>
    <row r="36" spans="1:13" x14ac:dyDescent="0.2">
      <c r="A36" s="27" t="s">
        <v>7</v>
      </c>
      <c r="B36" s="27">
        <v>3866</v>
      </c>
      <c r="C36" s="27">
        <v>4414</v>
      </c>
      <c r="D36" s="31">
        <f t="shared" ref="D36:D41" si="4">B36/$B$43</f>
        <v>19.427135678391959</v>
      </c>
      <c r="E36" s="31">
        <f>C36/$C$43</f>
        <v>22.180904522613066</v>
      </c>
      <c r="F36" s="27">
        <v>4070</v>
      </c>
      <c r="G36" s="27">
        <v>5322</v>
      </c>
      <c r="H36" s="31">
        <f>F36/$F$43</f>
        <v>20.452261306532662</v>
      </c>
      <c r="I36" s="31">
        <f t="shared" ref="I36:I41" si="5">G36/$G$43</f>
        <v>26.743718592964825</v>
      </c>
      <c r="M36" s="103"/>
    </row>
    <row r="37" spans="1:13" x14ac:dyDescent="0.2">
      <c r="A37" s="27" t="s">
        <v>27</v>
      </c>
      <c r="B37" s="27">
        <v>4828</v>
      </c>
      <c r="C37" s="27">
        <v>5210</v>
      </c>
      <c r="D37" s="31">
        <f t="shared" si="4"/>
        <v>24.261306532663315</v>
      </c>
      <c r="E37" s="31">
        <f>C37/$C$43</f>
        <v>26.180904522613066</v>
      </c>
      <c r="F37" s="27">
        <v>5327</v>
      </c>
      <c r="G37" s="27">
        <v>5329</v>
      </c>
      <c r="H37" s="31">
        <f>F37/$F$43</f>
        <v>26.768844221105528</v>
      </c>
      <c r="I37" s="54">
        <f t="shared" si="5"/>
        <v>26.778894472361809</v>
      </c>
      <c r="M37" s="103"/>
    </row>
    <row r="38" spans="1:13" x14ac:dyDescent="0.2">
      <c r="A38" s="27" t="s">
        <v>9</v>
      </c>
      <c r="B38" s="27">
        <v>1422</v>
      </c>
      <c r="C38" s="27">
        <v>933</v>
      </c>
      <c r="D38" s="31">
        <f t="shared" si="4"/>
        <v>7.1457286432160805</v>
      </c>
      <c r="E38" s="31">
        <f>C38/$C$43</f>
        <v>4.6884422110552766</v>
      </c>
      <c r="F38" s="27">
        <v>1396</v>
      </c>
      <c r="G38" s="27">
        <v>1831</v>
      </c>
      <c r="H38" s="31">
        <f>F38/$F$43</f>
        <v>7.0150753768844218</v>
      </c>
      <c r="I38" s="31">
        <f t="shared" si="5"/>
        <v>9.2010050251256281</v>
      </c>
      <c r="M38" s="103"/>
    </row>
    <row r="39" spans="1:13" x14ac:dyDescent="0.2">
      <c r="A39" s="27" t="s">
        <v>8</v>
      </c>
      <c r="B39" s="27">
        <v>1821</v>
      </c>
      <c r="C39" s="27">
        <v>2232</v>
      </c>
      <c r="D39" s="31">
        <f t="shared" si="4"/>
        <v>9.150753768844222</v>
      </c>
      <c r="E39" s="31">
        <f>C39/$C$43</f>
        <v>11.21608040201005</v>
      </c>
      <c r="F39" s="27">
        <v>2257</v>
      </c>
      <c r="G39" s="27">
        <v>2232</v>
      </c>
      <c r="H39" s="31">
        <f>F39/$F$43</f>
        <v>11.341708542713567</v>
      </c>
      <c r="I39" s="31">
        <f>G39/$G$43</f>
        <v>11.21608040201005</v>
      </c>
      <c r="M39" s="103"/>
    </row>
    <row r="40" spans="1:13" x14ac:dyDescent="0.2">
      <c r="A40" s="27" t="s">
        <v>62</v>
      </c>
      <c r="B40" s="27">
        <v>3806</v>
      </c>
      <c r="C40" s="27"/>
      <c r="D40" s="55">
        <f>B40/($B$41/100)</f>
        <v>19.588265568708181</v>
      </c>
      <c r="E40" s="33">
        <f>C40/$B$43</f>
        <v>0</v>
      </c>
      <c r="F40" s="27"/>
      <c r="G40" s="27"/>
      <c r="H40" s="33">
        <f t="shared" ref="H40" si="6">F40/$B$43</f>
        <v>0</v>
      </c>
      <c r="I40" s="33">
        <f t="shared" si="5"/>
        <v>0</v>
      </c>
      <c r="M40" s="103"/>
    </row>
    <row r="41" spans="1:13" x14ac:dyDescent="0.2">
      <c r="A41" s="27" t="s">
        <v>57</v>
      </c>
      <c r="B41" s="27">
        <v>19430</v>
      </c>
      <c r="C41" s="27">
        <v>16629</v>
      </c>
      <c r="D41" s="31">
        <f t="shared" si="4"/>
        <v>97.638190954773876</v>
      </c>
      <c r="E41" s="31">
        <f>C41/$C$43</f>
        <v>83.562814070351763</v>
      </c>
      <c r="F41" s="27">
        <v>16432</v>
      </c>
      <c r="G41" s="27">
        <v>16432</v>
      </c>
      <c r="H41" s="31">
        <f>F41/$F$43</f>
        <v>82.572864321608037</v>
      </c>
      <c r="I41" s="31">
        <f t="shared" si="5"/>
        <v>82.572864321608037</v>
      </c>
      <c r="M41" s="103"/>
    </row>
    <row r="42" spans="1:13" x14ac:dyDescent="0.2">
      <c r="A42" s="27" t="s">
        <v>61</v>
      </c>
      <c r="B42" s="27">
        <v>392715</v>
      </c>
      <c r="C42" s="27">
        <v>431154</v>
      </c>
      <c r="D42" s="31">
        <f>B42/$B$43/100</f>
        <v>19.734422110552764</v>
      </c>
      <c r="E42" s="31">
        <f>C42/$C$43/100</f>
        <v>21.66603015075377</v>
      </c>
      <c r="F42" s="27">
        <v>424354</v>
      </c>
      <c r="G42" s="27">
        <v>434031</v>
      </c>
      <c r="H42" s="31">
        <f>F42/$F$43/100</f>
        <v>21.324321608040201</v>
      </c>
      <c r="I42" s="31">
        <f>G42/$G$43/100</f>
        <v>21.810603015075376</v>
      </c>
      <c r="M42" s="103"/>
    </row>
    <row r="43" spans="1:13" x14ac:dyDescent="0.2">
      <c r="A43" s="27" t="s">
        <v>64</v>
      </c>
      <c r="B43" s="27">
        <v>199</v>
      </c>
      <c r="C43" s="27">
        <v>199</v>
      </c>
      <c r="D43" s="39" t="s">
        <v>29</v>
      </c>
      <c r="E43" s="31" t="s">
        <v>29</v>
      </c>
      <c r="F43" s="27">
        <v>199</v>
      </c>
      <c r="G43" s="27">
        <v>199</v>
      </c>
      <c r="H43" s="39" t="s">
        <v>29</v>
      </c>
      <c r="I43" s="31" t="s">
        <v>29</v>
      </c>
      <c r="M43" s="103"/>
    </row>
    <row r="44" spans="1:13" x14ac:dyDescent="0.2">
      <c r="G44" s="20"/>
      <c r="M44" s="103"/>
    </row>
    <row r="45" spans="1:13" x14ac:dyDescent="0.2">
      <c r="G45" s="20"/>
      <c r="M45" s="103"/>
    </row>
    <row r="46" spans="1:13" x14ac:dyDescent="0.2">
      <c r="G46" s="20"/>
      <c r="M46" s="103"/>
    </row>
    <row r="47" spans="1:13" x14ac:dyDescent="0.2">
      <c r="G47" s="20"/>
      <c r="M47" s="103"/>
    </row>
    <row r="48" spans="1:13" x14ac:dyDescent="0.2">
      <c r="M48" s="103"/>
    </row>
    <row r="49" spans="7:13" x14ac:dyDescent="0.2">
      <c r="G49" s="20"/>
      <c r="M49" s="103"/>
    </row>
    <row r="50" spans="7:13" x14ac:dyDescent="0.2">
      <c r="G50" s="20"/>
      <c r="M50" s="103"/>
    </row>
    <row r="51" spans="7:13" x14ac:dyDescent="0.2">
      <c r="G51" s="20"/>
      <c r="M51" s="103"/>
    </row>
    <row r="52" spans="7:13" x14ac:dyDescent="0.2">
      <c r="G52" s="20"/>
      <c r="M52" s="103"/>
    </row>
    <row r="53" spans="7:13" x14ac:dyDescent="0.2">
      <c r="G53" s="20"/>
      <c r="M53" s="103"/>
    </row>
    <row r="54" spans="7:13" x14ac:dyDescent="0.2">
      <c r="G54" s="20"/>
      <c r="M54" s="103"/>
    </row>
    <row r="55" spans="7:13" x14ac:dyDescent="0.2">
      <c r="G55" s="20"/>
      <c r="M55" s="103"/>
    </row>
    <row r="56" spans="7:13" x14ac:dyDescent="0.2">
      <c r="G56" s="20"/>
      <c r="M56" s="103"/>
    </row>
    <row r="57" spans="7:13" x14ac:dyDescent="0.2">
      <c r="G57" s="20"/>
      <c r="M57" s="103"/>
    </row>
    <row r="58" spans="7:13" x14ac:dyDescent="0.2">
      <c r="G58" s="20"/>
      <c r="M58" s="103"/>
    </row>
    <row r="59" spans="7:13" x14ac:dyDescent="0.2">
      <c r="G59" s="20"/>
      <c r="M59" s="103"/>
    </row>
    <row r="60" spans="7:13" x14ac:dyDescent="0.2">
      <c r="G60" s="20"/>
      <c r="M60" s="103"/>
    </row>
    <row r="61" spans="7:13" x14ac:dyDescent="0.2">
      <c r="G61" s="20"/>
      <c r="M61" s="103"/>
    </row>
    <row r="62" spans="7:13" x14ac:dyDescent="0.2">
      <c r="G62" s="20"/>
      <c r="M62" s="103"/>
    </row>
    <row r="63" spans="7:13" x14ac:dyDescent="0.2">
      <c r="G63" s="20"/>
      <c r="M63" s="103"/>
    </row>
    <row r="64" spans="7:13" x14ac:dyDescent="0.2">
      <c r="G64" s="20"/>
      <c r="M64" s="103"/>
    </row>
    <row r="65" spans="7:13" x14ac:dyDescent="0.2">
      <c r="G65" s="20"/>
      <c r="M65" s="103"/>
    </row>
    <row r="66" spans="7:13" x14ac:dyDescent="0.2">
      <c r="G66" s="20"/>
      <c r="M66" s="103"/>
    </row>
    <row r="67" spans="7:13" x14ac:dyDescent="0.2">
      <c r="G67" s="20"/>
      <c r="M67" s="103"/>
    </row>
    <row r="68" spans="7:13" x14ac:dyDescent="0.2">
      <c r="G68" s="20"/>
      <c r="M68" s="103"/>
    </row>
    <row r="69" spans="7:13" x14ac:dyDescent="0.2">
      <c r="G69" s="20"/>
      <c r="M69" s="103"/>
    </row>
    <row r="70" spans="7:13" x14ac:dyDescent="0.2">
      <c r="G70" s="20"/>
      <c r="M70" s="103"/>
    </row>
    <row r="71" spans="7:13" x14ac:dyDescent="0.2">
      <c r="G71" s="20"/>
      <c r="M71" s="103"/>
    </row>
    <row r="72" spans="7:13" x14ac:dyDescent="0.2">
      <c r="G72" s="20"/>
      <c r="M72" s="103"/>
    </row>
    <row r="73" spans="7:13" x14ac:dyDescent="0.2">
      <c r="G73" s="20"/>
      <c r="M73" s="103"/>
    </row>
    <row r="74" spans="7:13" x14ac:dyDescent="0.2">
      <c r="G74" s="20"/>
      <c r="M74" s="103"/>
    </row>
    <row r="75" spans="7:13" x14ac:dyDescent="0.2">
      <c r="G75" s="20"/>
      <c r="M75" s="103"/>
    </row>
    <row r="76" spans="7:13" x14ac:dyDescent="0.2">
      <c r="G76" s="20"/>
      <c r="M76" s="103"/>
    </row>
    <row r="77" spans="7:13" x14ac:dyDescent="0.2">
      <c r="G77" s="20"/>
      <c r="M77" s="103"/>
    </row>
    <row r="78" spans="7:13" x14ac:dyDescent="0.2">
      <c r="G78" s="20"/>
      <c r="M78" s="103"/>
    </row>
    <row r="79" spans="7:13" x14ac:dyDescent="0.2">
      <c r="G79" s="20"/>
      <c r="M79" s="103"/>
    </row>
    <row r="80" spans="7:13" x14ac:dyDescent="0.2">
      <c r="G80" s="20"/>
      <c r="M80" s="103"/>
    </row>
    <row r="81" spans="7:13" x14ac:dyDescent="0.2">
      <c r="G81" s="20"/>
      <c r="M81" s="103"/>
    </row>
    <row r="82" spans="7:13" x14ac:dyDescent="0.2">
      <c r="G82" s="20"/>
      <c r="M82" s="103"/>
    </row>
    <row r="83" spans="7:13" x14ac:dyDescent="0.2">
      <c r="G83" s="20"/>
      <c r="M83" s="103"/>
    </row>
    <row r="84" spans="7:13" x14ac:dyDescent="0.2">
      <c r="G84" s="20"/>
    </row>
    <row r="85" spans="7:13" x14ac:dyDescent="0.2">
      <c r="G85" s="20"/>
    </row>
    <row r="86" spans="7:13" x14ac:dyDescent="0.2">
      <c r="G86" s="20"/>
    </row>
    <row r="87" spans="7:13" x14ac:dyDescent="0.2">
      <c r="G87" s="20"/>
    </row>
    <row r="88" spans="7:13" x14ac:dyDescent="0.2">
      <c r="G88" s="20"/>
    </row>
    <row r="89" spans="7:13" x14ac:dyDescent="0.2">
      <c r="G89" s="20"/>
    </row>
    <row r="90" spans="7:13" x14ac:dyDescent="0.2">
      <c r="G90" s="20"/>
    </row>
    <row r="91" spans="7:13" x14ac:dyDescent="0.2">
      <c r="G91" s="20"/>
    </row>
  </sheetData>
  <pageMargins left="0.7" right="0.7" top="0.75" bottom="0.75" header="0.3" footer="0.3"/>
  <pageSetup paperSize="9" scale="72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/>
  <dimension ref="H16:AT57"/>
  <sheetViews>
    <sheetView showGridLines="0" view="pageBreakPreview" zoomScale="60" zoomScaleNormal="40" workbookViewId="0">
      <selection activeCell="V14" sqref="V14"/>
    </sheetView>
  </sheetViews>
  <sheetFormatPr defaultRowHeight="12.75" x14ac:dyDescent="0.2"/>
  <cols>
    <col min="8" max="8" width="12.5703125" customWidth="1"/>
    <col min="21" max="21" width="13.140625" customWidth="1"/>
  </cols>
  <sheetData>
    <row r="16" spans="8:28" ht="31.5" customHeight="1" x14ac:dyDescent="0.2">
      <c r="H16" s="143"/>
      <c r="I16" s="143"/>
      <c r="J16" s="143"/>
      <c r="K16" s="143"/>
      <c r="L16" s="143"/>
      <c r="M16" s="143"/>
      <c r="N16" s="143"/>
      <c r="O16" s="143"/>
      <c r="U16" s="143"/>
      <c r="V16" s="143"/>
      <c r="W16" s="143"/>
      <c r="X16" s="143"/>
      <c r="Y16" s="143"/>
      <c r="Z16" s="143"/>
      <c r="AA16" s="143"/>
      <c r="AB16" s="143"/>
    </row>
    <row r="17" spans="8:28" ht="31.5" customHeight="1" x14ac:dyDescent="0.4">
      <c r="H17" s="142"/>
      <c r="I17" s="142"/>
      <c r="J17" s="142"/>
      <c r="K17" s="142"/>
      <c r="L17" s="142"/>
      <c r="M17" s="142"/>
      <c r="N17" s="142"/>
      <c r="O17" s="87"/>
      <c r="U17" s="142"/>
      <c r="V17" s="142"/>
      <c r="W17" s="142"/>
      <c r="X17" s="142"/>
      <c r="Y17" s="142"/>
      <c r="Z17" s="142"/>
      <c r="AA17" s="142"/>
      <c r="AB17" s="87"/>
    </row>
    <row r="18" spans="8:28" ht="31.5" customHeight="1" x14ac:dyDescent="0.4">
      <c r="H18" s="142"/>
      <c r="I18" s="142"/>
      <c r="J18" s="142"/>
      <c r="K18" s="142"/>
      <c r="L18" s="142"/>
      <c r="M18" s="142"/>
      <c r="N18" s="142"/>
      <c r="O18" s="87"/>
      <c r="U18" s="142"/>
      <c r="V18" s="142"/>
      <c r="W18" s="142"/>
      <c r="X18" s="142"/>
      <c r="Y18" s="142"/>
      <c r="Z18" s="142"/>
      <c r="AA18" s="142"/>
      <c r="AB18" s="87"/>
    </row>
    <row r="19" spans="8:28" ht="31.5" customHeight="1" x14ac:dyDescent="0.4">
      <c r="H19" s="142"/>
      <c r="I19" s="142"/>
      <c r="J19" s="142"/>
      <c r="K19" s="142"/>
      <c r="L19" s="142"/>
      <c r="M19" s="142"/>
      <c r="N19" s="142"/>
      <c r="O19" s="87"/>
      <c r="U19" s="142"/>
      <c r="V19" s="142"/>
      <c r="W19" s="142"/>
      <c r="X19" s="142"/>
      <c r="Y19" s="142"/>
      <c r="Z19" s="142"/>
      <c r="AA19" s="142"/>
      <c r="AB19" s="87"/>
    </row>
    <row r="20" spans="8:28" ht="31.5" customHeight="1" x14ac:dyDescent="0.4">
      <c r="H20" s="142"/>
      <c r="I20" s="142"/>
      <c r="J20" s="142"/>
      <c r="K20" s="142"/>
      <c r="L20" s="142"/>
      <c r="M20" s="142"/>
      <c r="N20" s="142"/>
      <c r="O20" s="87"/>
      <c r="U20" s="142"/>
      <c r="V20" s="142"/>
      <c r="W20" s="142"/>
      <c r="X20" s="142"/>
      <c r="Y20" s="142"/>
      <c r="Z20" s="142"/>
      <c r="AA20" s="142"/>
      <c r="AB20" s="87"/>
    </row>
    <row r="21" spans="8:28" ht="31.5" customHeight="1" x14ac:dyDescent="0.4">
      <c r="H21" s="142"/>
      <c r="I21" s="142"/>
      <c r="J21" s="142"/>
      <c r="K21" s="142"/>
      <c r="L21" s="142"/>
      <c r="M21" s="142"/>
      <c r="N21" s="142"/>
      <c r="O21" s="87"/>
      <c r="U21" s="142"/>
      <c r="V21" s="142"/>
      <c r="W21" s="142"/>
      <c r="X21" s="142"/>
      <c r="Y21" s="142"/>
      <c r="Z21" s="142"/>
      <c r="AA21" s="142"/>
      <c r="AB21" s="87"/>
    </row>
    <row r="56" spans="35:46" x14ac:dyDescent="0.2">
      <c r="AI56" s="141"/>
      <c r="AJ56" s="141"/>
      <c r="AK56" s="141"/>
      <c r="AL56" s="141"/>
      <c r="AM56" s="141"/>
      <c r="AN56" s="141"/>
      <c r="AO56" s="141"/>
      <c r="AP56" s="141"/>
      <c r="AQ56" s="141"/>
      <c r="AR56" s="141"/>
      <c r="AS56" s="141"/>
      <c r="AT56" s="141"/>
    </row>
    <row r="57" spans="35:46" x14ac:dyDescent="0.2">
      <c r="AI57" s="141"/>
      <c r="AJ57" s="141"/>
      <c r="AK57" s="141"/>
      <c r="AL57" s="141"/>
      <c r="AM57" s="141"/>
      <c r="AN57" s="141"/>
      <c r="AO57" s="141"/>
      <c r="AP57" s="141"/>
      <c r="AQ57" s="141"/>
      <c r="AR57" s="141"/>
      <c r="AS57" s="141"/>
      <c r="AT57" s="141"/>
    </row>
  </sheetData>
  <sheetProtection formatCells="0" formatColumns="0" formatRows="0" insertColumns="0" insertRows="0" insertHyperlinks="0" deleteColumns="0" deleteRows="0" sort="0" autoFilter="0" pivotTables="0"/>
  <mergeCells count="13">
    <mergeCell ref="AI56:AT57"/>
    <mergeCell ref="U21:AA21"/>
    <mergeCell ref="H16:O16"/>
    <mergeCell ref="H17:N17"/>
    <mergeCell ref="H18:N18"/>
    <mergeCell ref="H19:N19"/>
    <mergeCell ref="H20:N20"/>
    <mergeCell ref="H21:N21"/>
    <mergeCell ref="U16:AB16"/>
    <mergeCell ref="U17:AA17"/>
    <mergeCell ref="U18:AA18"/>
    <mergeCell ref="U19:AA19"/>
    <mergeCell ref="U20:AA20"/>
  </mergeCells>
  <pageMargins left="0.7" right="0.7" top="0.75" bottom="0.75" header="0.3" footer="0.3"/>
  <pageSetup paperSize="9" scale="20" orientation="portrait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FFBB44"/>
  </sheetPr>
  <dimension ref="C8:G16"/>
  <sheetViews>
    <sheetView showGridLines="0" view="pageBreakPreview" topLeftCell="A20" zoomScale="60" zoomScaleNormal="25" workbookViewId="0">
      <selection activeCell="A133" sqref="A133"/>
    </sheetView>
  </sheetViews>
  <sheetFormatPr defaultRowHeight="12.75" x14ac:dyDescent="0.2"/>
  <sheetData>
    <row r="8" spans="3:7" x14ac:dyDescent="0.2">
      <c r="C8">
        <v>1</v>
      </c>
      <c r="D8">
        <v>2</v>
      </c>
      <c r="E8">
        <v>3</v>
      </c>
      <c r="F8">
        <v>4</v>
      </c>
      <c r="G8">
        <v>5</v>
      </c>
    </row>
    <row r="14" spans="3:7" ht="12.75" customHeight="1" x14ac:dyDescent="0.2"/>
    <row r="15" spans="3:7" ht="12.75" customHeight="1" x14ac:dyDescent="0.2"/>
    <row r="16" spans="3:7" ht="12.75" customHeight="1" x14ac:dyDescent="0.2"/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scale="2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3"/>
  <dimension ref="A1:AH3631"/>
  <sheetViews>
    <sheetView zoomScale="60" zoomScaleNormal="60" workbookViewId="0">
      <selection activeCell="E4" sqref="E4"/>
    </sheetView>
  </sheetViews>
  <sheetFormatPr defaultRowHeight="12.75" x14ac:dyDescent="0.2"/>
  <cols>
    <col min="1" max="1" width="6.42578125" style="19" customWidth="1"/>
    <col min="2" max="2" width="4.85546875" style="19" customWidth="1"/>
    <col min="3" max="3" width="32.140625" style="19" bestFit="1" customWidth="1"/>
    <col min="4" max="4" width="67.42578125" style="19" customWidth="1"/>
    <col min="5" max="5" width="13.140625" style="19" customWidth="1"/>
    <col min="6" max="6" width="12.5703125" style="59" customWidth="1"/>
    <col min="7" max="7" width="12.5703125" style="19" customWidth="1"/>
    <col min="8" max="8" width="30" style="19" customWidth="1"/>
    <col min="9" max="9" width="23" style="19" customWidth="1"/>
    <col min="10" max="10" width="28.28515625" style="19" customWidth="1"/>
    <col min="11" max="11" width="15.5703125" style="19" customWidth="1"/>
    <col min="12" max="12" width="30.28515625" style="19" customWidth="1"/>
    <col min="13" max="13" width="15.5703125" style="19" customWidth="1"/>
    <col min="14" max="14" width="20.85546875" style="19" customWidth="1"/>
    <col min="15" max="15" width="29.7109375" style="19" customWidth="1"/>
    <col min="16" max="16" width="17.28515625" style="19" customWidth="1"/>
    <col min="17" max="17" width="33.140625" style="19" customWidth="1"/>
    <col min="18" max="18" width="30.28515625" style="19" bestFit="1" customWidth="1"/>
    <col min="19" max="19" width="9" style="4" customWidth="1"/>
    <col min="25" max="25" width="9.140625" style="92"/>
    <col min="27" max="27" width="27.140625" bestFit="1" customWidth="1"/>
    <col min="28" max="28" width="28.85546875" bestFit="1" customWidth="1"/>
    <col min="29" max="29" width="42" bestFit="1" customWidth="1"/>
    <col min="30" max="30" width="158.85546875" bestFit="1" customWidth="1"/>
    <col min="31" max="31" width="18.28515625" customWidth="1"/>
    <col min="32" max="32" width="26.140625" customWidth="1"/>
    <col min="33" max="33" width="20.7109375" bestFit="1" customWidth="1"/>
    <col min="34" max="34" width="9.85546875" customWidth="1"/>
  </cols>
  <sheetData>
    <row r="1" spans="1:34" x14ac:dyDescent="0.2">
      <c r="A1" s="10" t="s">
        <v>22</v>
      </c>
      <c r="B1" s="10" t="s">
        <v>23</v>
      </c>
      <c r="C1" s="10" t="s">
        <v>0</v>
      </c>
      <c r="D1" s="10" t="s">
        <v>1</v>
      </c>
      <c r="E1" s="10" t="s">
        <v>13</v>
      </c>
      <c r="F1" s="58" t="s">
        <v>2</v>
      </c>
      <c r="G1" s="10" t="s">
        <v>16</v>
      </c>
      <c r="H1" s="10" t="s">
        <v>10</v>
      </c>
      <c r="I1" s="10" t="s">
        <v>11</v>
      </c>
      <c r="J1" s="10" t="s">
        <v>14</v>
      </c>
      <c r="K1" s="10" t="s">
        <v>15</v>
      </c>
      <c r="L1" s="10" t="s">
        <v>67</v>
      </c>
      <c r="M1" s="10" t="s">
        <v>68</v>
      </c>
      <c r="N1" s="10" t="s">
        <v>21</v>
      </c>
      <c r="O1" s="10" t="s">
        <v>18</v>
      </c>
      <c r="P1" s="10" t="s">
        <v>17</v>
      </c>
      <c r="Q1" s="10" t="s">
        <v>19</v>
      </c>
      <c r="R1" s="10" t="s">
        <v>20</v>
      </c>
      <c r="S1"/>
      <c r="AA1" s="9" t="s">
        <v>31</v>
      </c>
      <c r="AB1" s="46" t="s">
        <v>154</v>
      </c>
      <c r="AC1" t="str">
        <f>CONCATENATE("ТСТ с сервисом 
«наличные на кассе»"," ",
"по состоянию на"," ",'База данных_основная'!AB1,":",)</f>
        <v>ТСТ с сервисом 
«наличные на кассе» по состоянию на 01.04.2024:</v>
      </c>
      <c r="AE1" t="str">
        <f>'Сводная таблица для диаграмм'!$C$294</f>
        <v>г.о. Ростов-на-Дону</v>
      </c>
      <c r="AF1" s="9" t="s">
        <v>155</v>
      </c>
    </row>
    <row r="2" spans="1:34" ht="12.75" customHeight="1" x14ac:dyDescent="0.2">
      <c r="A2" s="70"/>
      <c r="B2" s="70"/>
      <c r="C2" s="108" t="s">
        <v>87</v>
      </c>
      <c r="D2" s="108" t="s">
        <v>76</v>
      </c>
      <c r="E2" s="111">
        <v>45017</v>
      </c>
      <c r="F2" s="71">
        <v>19</v>
      </c>
      <c r="G2" s="72">
        <f ca="1">Таблица_основная[[#This Row],[Рейтинг расчет]]</f>
        <v>5</v>
      </c>
      <c r="H2" s="41" t="s">
        <v>156</v>
      </c>
      <c r="I2" s="71">
        <v>13.945454545454545</v>
      </c>
      <c r="J2" s="41" t="s">
        <v>157</v>
      </c>
      <c r="K2" s="73"/>
      <c r="L2" s="73" t="s">
        <v>158</v>
      </c>
      <c r="M2" s="73"/>
      <c r="N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</v>
      </c>
      <c r="O2" s="41" t="str">
        <f>CONCATENATE("F","$",Таблица_основная[[#This Row],[Первая строка массива]])</f>
        <v>F$2</v>
      </c>
      <c r="P2" s="41" t="str">
        <f>CONCATENATE("F","$",Таблица_основная[[#This Row],[Первая строка массива]],":","F","$",Таблица_основная[[#This Row],[Последняя строка моссива]])</f>
        <v>F$2:F$56</v>
      </c>
      <c r="Q2" s="70">
        <f>ROW()</f>
        <v>2</v>
      </c>
      <c r="R2" s="70">
        <f>Таблица_основная[[#This Row],[Первая строка массива]]+54</f>
        <v>56</v>
      </c>
      <c r="S2"/>
      <c r="AA2" t="s">
        <v>30</v>
      </c>
      <c r="AB2" t="s">
        <v>36</v>
      </c>
      <c r="AC2" t="s">
        <v>37</v>
      </c>
      <c r="AD2" t="s">
        <v>38</v>
      </c>
      <c r="AF2" t="s">
        <v>30</v>
      </c>
      <c r="AG2" t="s">
        <v>33</v>
      </c>
    </row>
    <row r="3" spans="1:34" ht="12.75" customHeight="1" x14ac:dyDescent="0.2">
      <c r="A3" s="70"/>
      <c r="B3" s="70"/>
      <c r="C3" s="100" t="s">
        <v>88</v>
      </c>
      <c r="D3" s="101" t="s">
        <v>76</v>
      </c>
      <c r="E3" s="102">
        <v>45017</v>
      </c>
      <c r="F3" s="71">
        <v>17</v>
      </c>
      <c r="G3" s="72">
        <f ca="1">Таблица_основная[[#This Row],[Рейтинг расчет]]</f>
        <v>7</v>
      </c>
      <c r="H3" s="41" t="s">
        <v>156</v>
      </c>
      <c r="I3" s="71">
        <v>13.945454545454545</v>
      </c>
      <c r="J3" s="41" t="s">
        <v>157</v>
      </c>
      <c r="K3" s="73"/>
      <c r="L3" s="73" t="s">
        <v>158</v>
      </c>
      <c r="M3" s="73"/>
      <c r="N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O3" s="41" t="str">
        <f>CONCATENATE("F","$",Таблица_основная[[#This Row],[Первая строка массива]])</f>
        <v>F$2</v>
      </c>
      <c r="P3" s="41" t="str">
        <f>CONCATENATE("F","$",Таблица_основная[[#This Row],[Первая строка массива]],":","F","$",Таблица_основная[[#This Row],[Последняя строка моссива]])</f>
        <v>F$2:F$56</v>
      </c>
      <c r="Q3" s="70">
        <f>Q2</f>
        <v>2</v>
      </c>
      <c r="R3" s="70">
        <f>Таблица_основная[[#This Row],[Первая строка массива]]+54</f>
        <v>56</v>
      </c>
      <c r="S3"/>
      <c r="AA3" t="s">
        <v>144</v>
      </c>
      <c r="AB3" t="s">
        <v>163</v>
      </c>
      <c r="AC3" t="s">
        <v>164</v>
      </c>
      <c r="AD3" t="s">
        <v>165</v>
      </c>
      <c r="AF3" s="10" t="s">
        <v>93</v>
      </c>
      <c r="AG3">
        <v>1</v>
      </c>
    </row>
    <row r="4" spans="1:34" ht="12.75" customHeight="1" x14ac:dyDescent="0.2">
      <c r="A4" s="70"/>
      <c r="B4" s="70"/>
      <c r="C4" s="100" t="s">
        <v>89</v>
      </c>
      <c r="D4" s="101" t="s">
        <v>76</v>
      </c>
      <c r="E4" s="102">
        <v>45017</v>
      </c>
      <c r="F4" s="71">
        <v>7</v>
      </c>
      <c r="G4" s="72">
        <f ca="1">Таблица_основная[[#This Row],[Рейтинг расчет]]</f>
        <v>14</v>
      </c>
      <c r="H4" s="41" t="s">
        <v>156</v>
      </c>
      <c r="I4" s="71">
        <v>13.945454545454545</v>
      </c>
      <c r="J4" s="41" t="s">
        <v>157</v>
      </c>
      <c r="K4" s="73"/>
      <c r="L4" s="73" t="s">
        <v>158</v>
      </c>
      <c r="M4" s="73"/>
      <c r="N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O4" s="41" t="str">
        <f>CONCATENATE("F","$",Таблица_основная[[#This Row],[Первая строка массива]])</f>
        <v>F$2</v>
      </c>
      <c r="P4" s="41" t="str">
        <f>CONCATENATE("F","$",Таблица_основная[[#This Row],[Первая строка массива]],":","F","$",Таблица_основная[[#This Row],[Последняя строка моссива]])</f>
        <v>F$2:F$56</v>
      </c>
      <c r="Q4" s="70">
        <f t="shared" ref="Q4:Q56" si="0">Q3</f>
        <v>2</v>
      </c>
      <c r="R4" s="70">
        <f>Таблица_основная[[#This Row],[Первая строка массива]]+54</f>
        <v>56</v>
      </c>
      <c r="S4"/>
      <c r="AA4" t="s">
        <v>144</v>
      </c>
      <c r="AB4" t="s">
        <v>163</v>
      </c>
      <c r="AC4" t="s">
        <v>164</v>
      </c>
      <c r="AD4" t="s">
        <v>166</v>
      </c>
      <c r="AF4" t="s">
        <v>95</v>
      </c>
      <c r="AG4">
        <v>2</v>
      </c>
      <c r="AH4" s="15"/>
    </row>
    <row r="5" spans="1:34" ht="12.75" customHeight="1" x14ac:dyDescent="0.2">
      <c r="A5" s="70"/>
      <c r="B5" s="70"/>
      <c r="C5" s="100" t="s">
        <v>90</v>
      </c>
      <c r="D5" s="101" t="s">
        <v>76</v>
      </c>
      <c r="E5" s="102">
        <v>45017</v>
      </c>
      <c r="F5" s="71">
        <v>14</v>
      </c>
      <c r="G5" s="72">
        <f ca="1">Таблица_основная[[#This Row],[Рейтинг расчет]]</f>
        <v>9</v>
      </c>
      <c r="H5" s="41" t="s">
        <v>156</v>
      </c>
      <c r="I5" s="71">
        <v>13.945454545454545</v>
      </c>
      <c r="J5" s="41" t="s">
        <v>157</v>
      </c>
      <c r="K5" s="73"/>
      <c r="L5" s="73" t="s">
        <v>158</v>
      </c>
      <c r="M5" s="73"/>
      <c r="N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9</v>
      </c>
      <c r="O5" s="41" t="str">
        <f>CONCATENATE("F","$",Таблица_основная[[#This Row],[Первая строка массива]])</f>
        <v>F$2</v>
      </c>
      <c r="P5" s="41" t="str">
        <f>CONCATENATE("F","$",Таблица_основная[[#This Row],[Первая строка массива]],":","F","$",Таблица_основная[[#This Row],[Последняя строка моссива]])</f>
        <v>F$2:F$56</v>
      </c>
      <c r="Q5" s="70">
        <f t="shared" si="0"/>
        <v>2</v>
      </c>
      <c r="R5" s="70">
        <f>Таблица_основная[[#This Row],[Первая строка массива]]+54</f>
        <v>56</v>
      </c>
      <c r="S5"/>
      <c r="AA5" t="s">
        <v>144</v>
      </c>
      <c r="AB5" t="s">
        <v>167</v>
      </c>
      <c r="AC5" t="s">
        <v>164</v>
      </c>
      <c r="AD5" t="s">
        <v>168</v>
      </c>
      <c r="AF5" t="s">
        <v>98</v>
      </c>
      <c r="AG5">
        <v>3</v>
      </c>
      <c r="AH5" s="15"/>
    </row>
    <row r="6" spans="1:34" ht="12.75" customHeight="1" x14ac:dyDescent="0.2">
      <c r="A6" s="70"/>
      <c r="B6" s="70"/>
      <c r="C6" s="100" t="s">
        <v>112</v>
      </c>
      <c r="D6" s="101" t="s">
        <v>76</v>
      </c>
      <c r="E6" s="102">
        <v>45017</v>
      </c>
      <c r="F6" s="71">
        <v>4</v>
      </c>
      <c r="G6" s="72">
        <f ca="1">Таблица_основная[[#This Row],[Рейтинг расчет]]</f>
        <v>17</v>
      </c>
      <c r="H6" s="41" t="s">
        <v>156</v>
      </c>
      <c r="I6" s="71">
        <v>13.945454545454545</v>
      </c>
      <c r="J6" s="41" t="s">
        <v>157</v>
      </c>
      <c r="K6" s="73"/>
      <c r="L6" s="73" t="s">
        <v>158</v>
      </c>
      <c r="M6" s="73"/>
      <c r="N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O6" s="41" t="str">
        <f>CONCATENATE("F","$",Таблица_основная[[#This Row],[Первая строка массива]])</f>
        <v>F$2</v>
      </c>
      <c r="P6" s="41" t="str">
        <f>CONCATENATE("F","$",Таблица_основная[[#This Row],[Первая строка массива]],":","F","$",Таблица_основная[[#This Row],[Последняя строка моссива]])</f>
        <v>F$2:F$56</v>
      </c>
      <c r="Q6" s="70">
        <f t="shared" si="0"/>
        <v>2</v>
      </c>
      <c r="R6" s="70">
        <f>Таблица_основная[[#This Row],[Первая строка массива]]+54</f>
        <v>56</v>
      </c>
      <c r="S6"/>
      <c r="AA6" t="s">
        <v>97</v>
      </c>
      <c r="AB6" t="s">
        <v>169</v>
      </c>
      <c r="AC6" t="s">
        <v>164</v>
      </c>
      <c r="AD6" t="s">
        <v>170</v>
      </c>
      <c r="AF6" t="s">
        <v>102</v>
      </c>
      <c r="AG6">
        <v>6</v>
      </c>
      <c r="AH6" s="88"/>
    </row>
    <row r="7" spans="1:34" ht="12.75" customHeight="1" x14ac:dyDescent="0.2">
      <c r="A7" s="70"/>
      <c r="B7" s="70"/>
      <c r="C7" s="100" t="s">
        <v>91</v>
      </c>
      <c r="D7" s="101" t="s">
        <v>76</v>
      </c>
      <c r="E7" s="102">
        <v>45017</v>
      </c>
      <c r="F7" s="71">
        <v>8</v>
      </c>
      <c r="G7" s="72">
        <f ca="1">Таблица_основная[[#This Row],[Рейтинг расчет]]</f>
        <v>13</v>
      </c>
      <c r="H7" s="41" t="s">
        <v>156</v>
      </c>
      <c r="I7" s="71">
        <v>13.945454545454545</v>
      </c>
      <c r="J7" s="41" t="s">
        <v>157</v>
      </c>
      <c r="K7" s="73"/>
      <c r="L7" s="73" t="s">
        <v>158</v>
      </c>
      <c r="M7" s="73"/>
      <c r="N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O7" s="41" t="str">
        <f>CONCATENATE("F","$",Таблица_основная[[#This Row],[Первая строка массива]])</f>
        <v>F$2</v>
      </c>
      <c r="P7" s="41" t="str">
        <f>CONCATENATE("F","$",Таблица_основная[[#This Row],[Первая строка массива]],":","F","$",Таблица_основная[[#This Row],[Последняя строка моссива]])</f>
        <v>F$2:F$56</v>
      </c>
      <c r="Q7" s="70">
        <f t="shared" si="0"/>
        <v>2</v>
      </c>
      <c r="R7" s="70">
        <f>Таблица_основная[[#This Row],[Первая строка массива]]+54</f>
        <v>56</v>
      </c>
      <c r="S7"/>
      <c r="AA7" t="s">
        <v>144</v>
      </c>
      <c r="AB7" t="s">
        <v>163</v>
      </c>
      <c r="AC7" t="s">
        <v>164</v>
      </c>
      <c r="AD7" t="s">
        <v>171</v>
      </c>
      <c r="AF7" t="s">
        <v>106</v>
      </c>
      <c r="AG7">
        <v>4</v>
      </c>
      <c r="AH7" s="15"/>
    </row>
    <row r="8" spans="1:34" ht="12.75" customHeight="1" x14ac:dyDescent="0.2">
      <c r="A8" s="70"/>
      <c r="B8" s="70"/>
      <c r="C8" s="100" t="s">
        <v>92</v>
      </c>
      <c r="D8" s="101" t="s">
        <v>76</v>
      </c>
      <c r="E8" s="102">
        <v>45017</v>
      </c>
      <c r="F8" s="71">
        <v>9</v>
      </c>
      <c r="G8" s="72">
        <f ca="1">Таблица_основная[[#This Row],[Рейтинг расчет]]</f>
        <v>12</v>
      </c>
      <c r="H8" s="41" t="s">
        <v>156</v>
      </c>
      <c r="I8" s="71">
        <v>13.945454545454545</v>
      </c>
      <c r="J8" s="41" t="s">
        <v>157</v>
      </c>
      <c r="K8" s="73"/>
      <c r="L8" s="73" t="s">
        <v>158</v>
      </c>
      <c r="M8" s="73"/>
      <c r="N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O8" s="41" t="str">
        <f>CONCATENATE("F","$",Таблица_основная[[#This Row],[Первая строка массива]])</f>
        <v>F$2</v>
      </c>
      <c r="P8" s="41" t="str">
        <f>CONCATENATE("F","$",Таблица_основная[[#This Row],[Первая строка массива]],":","F","$",Таблица_основная[[#This Row],[Последняя строка моссива]])</f>
        <v>F$2:F$56</v>
      </c>
      <c r="Q8" s="70">
        <f t="shared" si="0"/>
        <v>2</v>
      </c>
      <c r="R8" s="70">
        <f>Таблица_основная[[#This Row],[Первая строка массива]]+54</f>
        <v>56</v>
      </c>
      <c r="S8"/>
      <c r="AA8" t="s">
        <v>144</v>
      </c>
      <c r="AB8" t="s">
        <v>163</v>
      </c>
      <c r="AC8" t="s">
        <v>164</v>
      </c>
      <c r="AD8" t="s">
        <v>172</v>
      </c>
      <c r="AF8" t="s">
        <v>107</v>
      </c>
      <c r="AG8">
        <v>2</v>
      </c>
    </row>
    <row r="9" spans="1:34" ht="12.75" customHeight="1" x14ac:dyDescent="0.2">
      <c r="A9" s="70"/>
      <c r="B9" s="70"/>
      <c r="C9" s="100" t="s">
        <v>113</v>
      </c>
      <c r="D9" s="101" t="s">
        <v>76</v>
      </c>
      <c r="E9" s="102">
        <v>45017</v>
      </c>
      <c r="F9" s="71">
        <v>6</v>
      </c>
      <c r="G9" s="72">
        <f ca="1">Таблица_основная[[#This Row],[Рейтинг расчет]]</f>
        <v>15</v>
      </c>
      <c r="H9" s="41" t="s">
        <v>156</v>
      </c>
      <c r="I9" s="71">
        <v>13.945454545454545</v>
      </c>
      <c r="J9" s="41" t="s">
        <v>157</v>
      </c>
      <c r="K9" s="73"/>
      <c r="L9" s="73" t="s">
        <v>158</v>
      </c>
      <c r="M9" s="73"/>
      <c r="N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O9" s="41" t="str">
        <f>CONCATENATE("F","$",Таблица_основная[[#This Row],[Первая строка массива]])</f>
        <v>F$2</v>
      </c>
      <c r="P9" s="41" t="str">
        <f>CONCATENATE("F","$",Таблица_основная[[#This Row],[Первая строка массива]],":","F","$",Таблица_основная[[#This Row],[Последняя строка моссива]])</f>
        <v>F$2:F$56</v>
      </c>
      <c r="Q9" s="70">
        <f t="shared" si="0"/>
        <v>2</v>
      </c>
      <c r="R9" s="70">
        <f>Таблица_основная[[#This Row],[Первая строка массива]]+54</f>
        <v>56</v>
      </c>
      <c r="S9"/>
      <c r="AA9" t="s">
        <v>144</v>
      </c>
      <c r="AB9" t="s">
        <v>163</v>
      </c>
      <c r="AC9" t="s">
        <v>164</v>
      </c>
      <c r="AD9" t="s">
        <v>173</v>
      </c>
      <c r="AF9" t="s">
        <v>109</v>
      </c>
      <c r="AG9">
        <v>4</v>
      </c>
    </row>
    <row r="10" spans="1:34" ht="12.75" customHeight="1" x14ac:dyDescent="0.2">
      <c r="A10" s="70"/>
      <c r="B10" s="70"/>
      <c r="C10" s="100" t="s">
        <v>135</v>
      </c>
      <c r="D10" s="101" t="s">
        <v>76</v>
      </c>
      <c r="E10" s="102">
        <v>45017</v>
      </c>
      <c r="F10" s="71">
        <v>13</v>
      </c>
      <c r="G10" s="72">
        <f ca="1">Таблица_основная[[#This Row],[Рейтинг расчет]]</f>
        <v>10</v>
      </c>
      <c r="H10" s="41" t="s">
        <v>156</v>
      </c>
      <c r="I10" s="71">
        <v>13.945454545454545</v>
      </c>
      <c r="J10" s="41" t="s">
        <v>157</v>
      </c>
      <c r="K10" s="73"/>
      <c r="L10" s="73" t="s">
        <v>158</v>
      </c>
      <c r="M10" s="73"/>
      <c r="N1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10</v>
      </c>
      <c r="O10" s="41" t="str">
        <f>CONCATENATE("F","$",Таблица_основная[[#This Row],[Первая строка массива]])</f>
        <v>F$2</v>
      </c>
      <c r="P10" s="41" t="str">
        <f>CONCATENATE("F","$",Таблица_основная[[#This Row],[Первая строка массива]],":","F","$",Таблица_основная[[#This Row],[Последняя строка моссива]])</f>
        <v>F$2:F$56</v>
      </c>
      <c r="Q10" s="70">
        <f t="shared" si="0"/>
        <v>2</v>
      </c>
      <c r="R10" s="70">
        <f>Таблица_основная[[#This Row],[Первая строка массива]]+54</f>
        <v>56</v>
      </c>
      <c r="S10"/>
      <c r="AA10" t="s">
        <v>145</v>
      </c>
      <c r="AB10" t="s">
        <v>174</v>
      </c>
      <c r="AC10" t="s">
        <v>164</v>
      </c>
      <c r="AD10" t="s">
        <v>175</v>
      </c>
      <c r="AF10" t="s">
        <v>110</v>
      </c>
      <c r="AG10">
        <v>3</v>
      </c>
    </row>
    <row r="11" spans="1:34" ht="12.75" customHeight="1" x14ac:dyDescent="0.2">
      <c r="A11" s="70"/>
      <c r="B11" s="70"/>
      <c r="C11" s="100" t="s">
        <v>136</v>
      </c>
      <c r="D11" s="101" t="s">
        <v>76</v>
      </c>
      <c r="E11" s="102">
        <v>45017</v>
      </c>
      <c r="F11" s="71">
        <v>14</v>
      </c>
      <c r="G11" s="72">
        <f ca="1">Таблица_основная[[#This Row],[Рейтинг расчет]]</f>
        <v>9</v>
      </c>
      <c r="H11" s="41" t="s">
        <v>156</v>
      </c>
      <c r="I11" s="71">
        <v>13.945454545454545</v>
      </c>
      <c r="J11" s="41" t="s">
        <v>157</v>
      </c>
      <c r="K11" s="73"/>
      <c r="L11" s="73" t="s">
        <v>158</v>
      </c>
      <c r="M11" s="73"/>
      <c r="N1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9</v>
      </c>
      <c r="O11" s="41" t="str">
        <f>CONCATENATE("F","$",Таблица_основная[[#This Row],[Первая строка массива]])</f>
        <v>F$2</v>
      </c>
      <c r="P11" s="41" t="str">
        <f>CONCATENATE("F","$",Таблица_основная[[#This Row],[Первая строка массива]],":","F","$",Таблица_основная[[#This Row],[Последняя строка моссива]])</f>
        <v>F$2:F$56</v>
      </c>
      <c r="Q11" s="70">
        <f t="shared" si="0"/>
        <v>2</v>
      </c>
      <c r="R11" s="70">
        <f>Таблица_основная[[#This Row],[Первая строка массива]]+54</f>
        <v>56</v>
      </c>
      <c r="S11"/>
      <c r="AA11" t="s">
        <v>99</v>
      </c>
      <c r="AB11" t="s">
        <v>176</v>
      </c>
      <c r="AC11" t="s">
        <v>164</v>
      </c>
      <c r="AD11" t="s">
        <v>177</v>
      </c>
      <c r="AF11" t="s">
        <v>111</v>
      </c>
      <c r="AG11">
        <v>6</v>
      </c>
    </row>
    <row r="12" spans="1:34" ht="12.75" customHeight="1" x14ac:dyDescent="0.2">
      <c r="A12" s="70"/>
      <c r="B12" s="70"/>
      <c r="C12" s="100" t="s">
        <v>137</v>
      </c>
      <c r="D12" s="101" t="s">
        <v>76</v>
      </c>
      <c r="E12" s="102">
        <v>45017</v>
      </c>
      <c r="F12" s="71">
        <v>19</v>
      </c>
      <c r="G12" s="72">
        <f ca="1">Таблица_основная[[#This Row],[Рейтинг расчет]]</f>
        <v>5</v>
      </c>
      <c r="H12" s="41" t="s">
        <v>156</v>
      </c>
      <c r="I12" s="71">
        <v>13.945454545454545</v>
      </c>
      <c r="J12" s="41" t="s">
        <v>157</v>
      </c>
      <c r="K12" s="73"/>
      <c r="L12" s="73" t="s">
        <v>158</v>
      </c>
      <c r="M12" s="73"/>
      <c r="N1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</v>
      </c>
      <c r="O12" s="41" t="str">
        <f>CONCATENATE("F","$",Таблица_основная[[#This Row],[Первая строка массива]])</f>
        <v>F$2</v>
      </c>
      <c r="P12" s="41" t="str">
        <f>CONCATENATE("F","$",Таблица_основная[[#This Row],[Первая строка массива]],":","F","$",Таблица_основная[[#This Row],[Последняя строка моссива]])</f>
        <v>F$2:F$56</v>
      </c>
      <c r="Q12" s="70">
        <f t="shared" si="0"/>
        <v>2</v>
      </c>
      <c r="R12" s="70">
        <f>Таблица_основная[[#This Row],[Первая строка массива]]+54</f>
        <v>56</v>
      </c>
      <c r="S12"/>
      <c r="AA12" t="s">
        <v>138</v>
      </c>
      <c r="AB12" t="s">
        <v>178</v>
      </c>
      <c r="AC12" t="s">
        <v>164</v>
      </c>
      <c r="AD12" t="s">
        <v>179</v>
      </c>
      <c r="AF12" t="s">
        <v>113</v>
      </c>
      <c r="AG12">
        <v>2</v>
      </c>
    </row>
    <row r="13" spans="1:34" ht="12.75" customHeight="1" x14ac:dyDescent="0.2">
      <c r="A13" s="70"/>
      <c r="B13" s="70"/>
      <c r="C13" s="100" t="s">
        <v>138</v>
      </c>
      <c r="D13" s="101" t="s">
        <v>76</v>
      </c>
      <c r="E13" s="102">
        <v>45017</v>
      </c>
      <c r="F13" s="71">
        <v>6</v>
      </c>
      <c r="G13" s="72">
        <f ca="1">Таблица_основная[[#This Row],[Рейтинг расчет]]</f>
        <v>15</v>
      </c>
      <c r="H13" s="41" t="s">
        <v>156</v>
      </c>
      <c r="I13" s="71">
        <v>13.945454545454545</v>
      </c>
      <c r="J13" s="41" t="s">
        <v>157</v>
      </c>
      <c r="K13" s="73"/>
      <c r="L13" s="73" t="s">
        <v>158</v>
      </c>
      <c r="M13" s="73"/>
      <c r="N1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O13" s="41" t="str">
        <f>CONCATENATE("F","$",Таблица_основная[[#This Row],[Первая строка массива]])</f>
        <v>F$2</v>
      </c>
      <c r="P13" s="41" t="str">
        <f>CONCATENATE("F","$",Таблица_основная[[#This Row],[Первая строка массива]],":","F","$",Таблица_основная[[#This Row],[Последняя строка моссива]])</f>
        <v>F$2:F$56</v>
      </c>
      <c r="Q13" s="70">
        <f t="shared" si="0"/>
        <v>2</v>
      </c>
      <c r="R13" s="70">
        <f>Таблица_основная[[#This Row],[Первая строка массива]]+54</f>
        <v>56</v>
      </c>
      <c r="S13"/>
      <c r="AA13" t="s">
        <v>144</v>
      </c>
      <c r="AB13" t="s">
        <v>163</v>
      </c>
      <c r="AC13" t="s">
        <v>164</v>
      </c>
      <c r="AD13" t="s">
        <v>180</v>
      </c>
      <c r="AF13" t="s">
        <v>119</v>
      </c>
      <c r="AG13">
        <v>2</v>
      </c>
    </row>
    <row r="14" spans="1:34" ht="12.75" customHeight="1" x14ac:dyDescent="0.2">
      <c r="A14" s="70"/>
      <c r="B14" s="70"/>
      <c r="C14" s="100" t="s">
        <v>139</v>
      </c>
      <c r="D14" s="101" t="s">
        <v>76</v>
      </c>
      <c r="E14" s="102">
        <v>45017</v>
      </c>
      <c r="F14" s="71">
        <v>2</v>
      </c>
      <c r="G14" s="72">
        <f ca="1">Таблица_основная[[#This Row],[Рейтинг расчет]]</f>
        <v>19</v>
      </c>
      <c r="H14" s="41" t="s">
        <v>156</v>
      </c>
      <c r="I14" s="71">
        <v>13.945454545454545</v>
      </c>
      <c r="J14" s="41" t="s">
        <v>157</v>
      </c>
      <c r="K14" s="73"/>
      <c r="L14" s="73" t="s">
        <v>158</v>
      </c>
      <c r="M14" s="73"/>
      <c r="N1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O14" s="41" t="str">
        <f>CONCATENATE("F","$",Таблица_основная[[#This Row],[Первая строка массива]])</f>
        <v>F$2</v>
      </c>
      <c r="P14" s="41" t="str">
        <f>CONCATENATE("F","$",Таблица_основная[[#This Row],[Первая строка массива]],":","F","$",Таблица_основная[[#This Row],[Последняя строка моссива]])</f>
        <v>F$2:F$56</v>
      </c>
      <c r="Q14" s="70">
        <f t="shared" si="0"/>
        <v>2</v>
      </c>
      <c r="R14" s="70">
        <f>Таблица_основная[[#This Row],[Первая строка массива]]+54</f>
        <v>56</v>
      </c>
      <c r="S14"/>
      <c r="AA14" t="s">
        <v>145</v>
      </c>
      <c r="AB14" t="s">
        <v>181</v>
      </c>
      <c r="AC14" t="s">
        <v>164</v>
      </c>
      <c r="AD14" t="s">
        <v>182</v>
      </c>
      <c r="AF14" t="s">
        <v>122</v>
      </c>
      <c r="AG14">
        <v>5</v>
      </c>
    </row>
    <row r="15" spans="1:34" ht="12.75" customHeight="1" x14ac:dyDescent="0.2">
      <c r="A15" s="70"/>
      <c r="B15" s="70"/>
      <c r="C15" s="100" t="s">
        <v>140</v>
      </c>
      <c r="D15" s="101" t="s">
        <v>76</v>
      </c>
      <c r="E15" s="102">
        <v>45017</v>
      </c>
      <c r="F15" s="71">
        <v>3</v>
      </c>
      <c r="G15" s="72">
        <f ca="1">Таблица_основная[[#This Row],[Рейтинг расчет]]</f>
        <v>18</v>
      </c>
      <c r="H15" s="41" t="s">
        <v>156</v>
      </c>
      <c r="I15" s="71">
        <v>13.945454545454545</v>
      </c>
      <c r="J15" s="41" t="s">
        <v>157</v>
      </c>
      <c r="K15" s="73"/>
      <c r="L15" s="73" t="s">
        <v>158</v>
      </c>
      <c r="M15" s="73"/>
      <c r="N1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O15" s="41" t="str">
        <f>CONCATENATE("F","$",Таблица_основная[[#This Row],[Первая строка массива]])</f>
        <v>F$2</v>
      </c>
      <c r="P15" s="41" t="str">
        <f>CONCATENATE("F","$",Таблица_основная[[#This Row],[Первая строка массива]],":","F","$",Таблица_основная[[#This Row],[Последняя строка моссива]])</f>
        <v>F$2:F$56</v>
      </c>
      <c r="Q15" s="70">
        <f t="shared" si="0"/>
        <v>2</v>
      </c>
      <c r="R15" s="70">
        <f>Таблица_основная[[#This Row],[Первая строка массива]]+54</f>
        <v>56</v>
      </c>
      <c r="S15"/>
      <c r="AA15" t="s">
        <v>128</v>
      </c>
      <c r="AB15" t="s">
        <v>183</v>
      </c>
      <c r="AC15" t="s">
        <v>164</v>
      </c>
      <c r="AD15" t="s">
        <v>184</v>
      </c>
      <c r="AF15" s="10" t="s">
        <v>91</v>
      </c>
      <c r="AG15">
        <v>2</v>
      </c>
    </row>
    <row r="16" spans="1:34" ht="12.75" customHeight="1" x14ac:dyDescent="0.2">
      <c r="A16" s="70"/>
      <c r="B16" s="70"/>
      <c r="C16" s="100" t="s">
        <v>141</v>
      </c>
      <c r="D16" s="101" t="s">
        <v>76</v>
      </c>
      <c r="E16" s="102">
        <v>45017</v>
      </c>
      <c r="F16" s="71">
        <v>17</v>
      </c>
      <c r="G16" s="72">
        <f ca="1">Таблица_основная[[#This Row],[Рейтинг расчет]]</f>
        <v>7</v>
      </c>
      <c r="H16" s="41" t="s">
        <v>156</v>
      </c>
      <c r="I16" s="71">
        <v>13.945454545454545</v>
      </c>
      <c r="J16" s="41" t="s">
        <v>157</v>
      </c>
      <c r="K16" s="73"/>
      <c r="L16" s="73" t="s">
        <v>158</v>
      </c>
      <c r="M16" s="73"/>
      <c r="N1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O16" s="41" t="str">
        <f>CONCATENATE("F","$",Таблица_основная[[#This Row],[Первая строка массива]])</f>
        <v>F$2</v>
      </c>
      <c r="P16" s="41" t="str">
        <f>CONCATENATE("F","$",Таблица_основная[[#This Row],[Первая строка массива]],":","F","$",Таблица_основная[[#This Row],[Последняя строка моссива]])</f>
        <v>F$2:F$56</v>
      </c>
      <c r="Q16" s="70">
        <f t="shared" si="0"/>
        <v>2</v>
      </c>
      <c r="R16" s="70">
        <f>Таблица_основная[[#This Row],[Первая строка массива]]+54</f>
        <v>56</v>
      </c>
      <c r="S16"/>
      <c r="AA16" t="s">
        <v>100</v>
      </c>
      <c r="AB16" t="s">
        <v>185</v>
      </c>
      <c r="AC16" t="s">
        <v>164</v>
      </c>
      <c r="AD16" t="s">
        <v>186</v>
      </c>
      <c r="AF16" s="10" t="s">
        <v>2260</v>
      </c>
      <c r="AG16">
        <v>2</v>
      </c>
    </row>
    <row r="17" spans="1:33" ht="12.75" customHeight="1" x14ac:dyDescent="0.2">
      <c r="A17" s="70"/>
      <c r="B17" s="70"/>
      <c r="C17" s="100" t="s">
        <v>142</v>
      </c>
      <c r="D17" s="101" t="s">
        <v>76</v>
      </c>
      <c r="E17" s="102">
        <v>45017</v>
      </c>
      <c r="F17" s="71">
        <v>23</v>
      </c>
      <c r="G17" s="72">
        <f ca="1">Таблица_основная[[#This Row],[Рейтинг расчет]]</f>
        <v>3</v>
      </c>
      <c r="H17" s="41" t="s">
        <v>156</v>
      </c>
      <c r="I17" s="71">
        <v>13.945454545454545</v>
      </c>
      <c r="J17" s="41" t="s">
        <v>157</v>
      </c>
      <c r="K17" s="73"/>
      <c r="L17" s="73" t="s">
        <v>158</v>
      </c>
      <c r="M17" s="73"/>
      <c r="N1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</v>
      </c>
      <c r="O17" s="41" t="str">
        <f>CONCATENATE("F","$",Таблица_основная[[#This Row],[Первая строка массива]])</f>
        <v>F$2</v>
      </c>
      <c r="P17" s="41" t="str">
        <f>CONCATENATE("F","$",Таблица_основная[[#This Row],[Первая строка массива]],":","F","$",Таблица_основная[[#This Row],[Последняя строка моссива]])</f>
        <v>F$2:F$56</v>
      </c>
      <c r="Q17" s="70">
        <f t="shared" si="0"/>
        <v>2</v>
      </c>
      <c r="R17" s="70">
        <f>Таблица_основная[[#This Row],[Первая строка массива]]+54</f>
        <v>56</v>
      </c>
      <c r="S17"/>
      <c r="AA17" t="s">
        <v>142</v>
      </c>
      <c r="AB17" t="s">
        <v>187</v>
      </c>
      <c r="AC17" t="s">
        <v>164</v>
      </c>
      <c r="AD17" t="s">
        <v>188</v>
      </c>
      <c r="AF17" s="10" t="s">
        <v>101</v>
      </c>
      <c r="AG17">
        <v>3</v>
      </c>
    </row>
    <row r="18" spans="1:33" ht="12.75" customHeight="1" x14ac:dyDescent="0.2">
      <c r="A18" s="70"/>
      <c r="B18" s="70"/>
      <c r="C18" s="100" t="s">
        <v>143</v>
      </c>
      <c r="D18" s="101" t="s">
        <v>76</v>
      </c>
      <c r="E18" s="102">
        <v>45017</v>
      </c>
      <c r="F18" s="71">
        <v>8</v>
      </c>
      <c r="G18" s="72">
        <f ca="1">Таблица_основная[[#This Row],[Рейтинг расчет]]</f>
        <v>13</v>
      </c>
      <c r="H18" s="41" t="s">
        <v>156</v>
      </c>
      <c r="I18" s="71">
        <v>13.945454545454545</v>
      </c>
      <c r="J18" s="41" t="s">
        <v>157</v>
      </c>
      <c r="K18" s="73"/>
      <c r="L18" s="73" t="s">
        <v>158</v>
      </c>
      <c r="M18" s="73"/>
      <c r="N1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O18" s="41" t="str">
        <f>CONCATENATE("F","$",Таблица_основная[[#This Row],[Первая строка массива]])</f>
        <v>F$2</v>
      </c>
      <c r="P18" s="41" t="str">
        <f>CONCATENATE("F","$",Таблица_основная[[#This Row],[Первая строка массива]],":","F","$",Таблица_основная[[#This Row],[Последняя строка моссива]])</f>
        <v>F$2:F$56</v>
      </c>
      <c r="Q18" s="70">
        <f t="shared" si="0"/>
        <v>2</v>
      </c>
      <c r="R18" s="70">
        <f>Таблица_основная[[#This Row],[Первая строка массива]]+54</f>
        <v>56</v>
      </c>
      <c r="S18"/>
      <c r="AA18" t="s">
        <v>144</v>
      </c>
      <c r="AB18" t="s">
        <v>163</v>
      </c>
      <c r="AC18" t="s">
        <v>164</v>
      </c>
      <c r="AD18" t="s">
        <v>189</v>
      </c>
      <c r="AF18" s="10" t="s">
        <v>125</v>
      </c>
      <c r="AG18">
        <v>1</v>
      </c>
    </row>
    <row r="19" spans="1:33" ht="12.75" customHeight="1" x14ac:dyDescent="0.2">
      <c r="A19" s="70"/>
      <c r="B19" s="70"/>
      <c r="C19" s="100" t="s">
        <v>144</v>
      </c>
      <c r="D19" s="101" t="s">
        <v>76</v>
      </c>
      <c r="E19" s="102">
        <v>45017</v>
      </c>
      <c r="F19" s="71">
        <v>214</v>
      </c>
      <c r="G19" s="72">
        <f ca="1">Таблица_основная[[#This Row],[Рейтинг расчет]]</f>
        <v>1</v>
      </c>
      <c r="H19" s="41" t="s">
        <v>156</v>
      </c>
      <c r="I19" s="71">
        <v>13.945454545454545</v>
      </c>
      <c r="J19" s="41" t="s">
        <v>157</v>
      </c>
      <c r="K19" s="73"/>
      <c r="L19" s="73" t="s">
        <v>158</v>
      </c>
      <c r="M19" s="73"/>
      <c r="N1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19" s="41" t="str">
        <f>CONCATENATE("F","$",Таблица_основная[[#This Row],[Первая строка массива]])</f>
        <v>F$2</v>
      </c>
      <c r="P19" s="41" t="str">
        <f>CONCATENATE("F","$",Таблица_основная[[#This Row],[Первая строка массива]],":","F","$",Таблица_основная[[#This Row],[Последняя строка моссива]])</f>
        <v>F$2:F$56</v>
      </c>
      <c r="Q19" s="70">
        <f t="shared" si="0"/>
        <v>2</v>
      </c>
      <c r="R19" s="70">
        <f>Таблица_основная[[#This Row],[Первая строка массива]]+54</f>
        <v>56</v>
      </c>
      <c r="S19"/>
      <c r="AA19" t="s">
        <v>146</v>
      </c>
      <c r="AB19" t="s">
        <v>190</v>
      </c>
      <c r="AC19" t="s">
        <v>164</v>
      </c>
      <c r="AD19" t="s">
        <v>191</v>
      </c>
    </row>
    <row r="20" spans="1:33" ht="12.75" customHeight="1" x14ac:dyDescent="0.2">
      <c r="A20" s="70"/>
      <c r="B20" s="70"/>
      <c r="C20" s="100" t="s">
        <v>145</v>
      </c>
      <c r="D20" s="101" t="s">
        <v>76</v>
      </c>
      <c r="E20" s="102">
        <v>45017</v>
      </c>
      <c r="F20" s="71">
        <v>43</v>
      </c>
      <c r="G20" s="72">
        <f ca="1">Таблица_основная[[#This Row],[Рейтинг расчет]]</f>
        <v>2</v>
      </c>
      <c r="H20" s="41" t="s">
        <v>156</v>
      </c>
      <c r="I20" s="71">
        <v>13.945454545454545</v>
      </c>
      <c r="J20" s="41" t="s">
        <v>157</v>
      </c>
      <c r="K20" s="73"/>
      <c r="L20" s="73" t="s">
        <v>158</v>
      </c>
      <c r="M20" s="73"/>
      <c r="N2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</v>
      </c>
      <c r="O20" s="41" t="str">
        <f>CONCATENATE("F","$",Таблица_основная[[#This Row],[Первая строка массива]])</f>
        <v>F$2</v>
      </c>
      <c r="P20" s="41" t="str">
        <f>CONCATENATE("F","$",Таблица_основная[[#This Row],[Первая строка массива]],":","F","$",Таблица_основная[[#This Row],[Последняя строка моссива]])</f>
        <v>F$2:F$56</v>
      </c>
      <c r="Q20" s="70">
        <f t="shared" si="0"/>
        <v>2</v>
      </c>
      <c r="R20" s="70">
        <f>Таблица_основная[[#This Row],[Первая строка массива]]+54</f>
        <v>56</v>
      </c>
      <c r="S20"/>
      <c r="AA20" t="s">
        <v>94</v>
      </c>
      <c r="AB20" t="s">
        <v>192</v>
      </c>
      <c r="AC20" t="s">
        <v>164</v>
      </c>
      <c r="AD20" t="s">
        <v>193</v>
      </c>
    </row>
    <row r="21" spans="1:33" ht="12.75" customHeight="1" x14ac:dyDescent="0.2">
      <c r="A21" s="70"/>
      <c r="B21" s="70"/>
      <c r="C21" s="100" t="s">
        <v>146</v>
      </c>
      <c r="D21" s="101" t="s">
        <v>76</v>
      </c>
      <c r="E21" s="102">
        <v>45017</v>
      </c>
      <c r="F21" s="71">
        <v>19</v>
      </c>
      <c r="G21" s="72">
        <f ca="1">Таблица_основная[[#This Row],[Рейтинг расчет]]</f>
        <v>5</v>
      </c>
      <c r="H21" s="41" t="s">
        <v>156</v>
      </c>
      <c r="I21" s="71">
        <v>13.945454545454545</v>
      </c>
      <c r="J21" s="41" t="s">
        <v>157</v>
      </c>
      <c r="K21" s="73"/>
      <c r="L21" s="73" t="s">
        <v>158</v>
      </c>
      <c r="M21" s="73"/>
      <c r="N2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</v>
      </c>
      <c r="O21" s="41" t="str">
        <f>CONCATENATE("F","$",Таблица_основная[[#This Row],[Первая строка массива]])</f>
        <v>F$2</v>
      </c>
      <c r="P21" s="41" t="str">
        <f>CONCATENATE("F","$",Таблица_основная[[#This Row],[Первая строка массива]],":","F","$",Таблица_основная[[#This Row],[Последняя строка моссива]])</f>
        <v>F$2:F$56</v>
      </c>
      <c r="Q21" s="70">
        <f t="shared" si="0"/>
        <v>2</v>
      </c>
      <c r="R21" s="70">
        <f>Таблица_основная[[#This Row],[Первая строка массива]]+54</f>
        <v>56</v>
      </c>
      <c r="S21"/>
      <c r="AA21" t="s">
        <v>138</v>
      </c>
      <c r="AB21" t="s">
        <v>194</v>
      </c>
      <c r="AC21" t="s">
        <v>164</v>
      </c>
      <c r="AD21" t="s">
        <v>195</v>
      </c>
    </row>
    <row r="22" spans="1:33" ht="12.75" customHeight="1" x14ac:dyDescent="0.2">
      <c r="A22" s="70"/>
      <c r="B22" s="70"/>
      <c r="C22" s="100" t="s">
        <v>93</v>
      </c>
      <c r="D22" s="101" t="s">
        <v>76</v>
      </c>
      <c r="E22" s="102">
        <v>45017</v>
      </c>
      <c r="F22" s="71">
        <v>3</v>
      </c>
      <c r="G22" s="72">
        <f ca="1">Таблица_основная[[#This Row],[Рейтинг расчет]]</f>
        <v>18</v>
      </c>
      <c r="H22" s="41" t="s">
        <v>156</v>
      </c>
      <c r="I22" s="71">
        <v>13.945454545454545</v>
      </c>
      <c r="J22" s="41" t="s">
        <v>157</v>
      </c>
      <c r="K22" s="73"/>
      <c r="L22" s="73" t="s">
        <v>158</v>
      </c>
      <c r="M22" s="73"/>
      <c r="N2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O22" s="41" t="str">
        <f>CONCATENATE("F","$",Таблица_основная[[#This Row],[Первая строка массива]])</f>
        <v>F$2</v>
      </c>
      <c r="P22" s="41" t="str">
        <f>CONCATENATE("F","$",Таблица_основная[[#This Row],[Первая строка массива]],":","F","$",Таблица_основная[[#This Row],[Последняя строка моссива]])</f>
        <v>F$2:F$56</v>
      </c>
      <c r="Q22" s="70">
        <f t="shared" si="0"/>
        <v>2</v>
      </c>
      <c r="R22" s="70">
        <f>Таблица_основная[[#This Row],[Первая строка массива]]+54</f>
        <v>56</v>
      </c>
      <c r="S22"/>
      <c r="AA22" t="s">
        <v>87</v>
      </c>
      <c r="AB22" t="s">
        <v>163</v>
      </c>
      <c r="AC22" t="s">
        <v>164</v>
      </c>
      <c r="AD22" t="s">
        <v>196</v>
      </c>
    </row>
    <row r="23" spans="1:33" ht="12.75" customHeight="1" x14ac:dyDescent="0.2">
      <c r="A23" s="70"/>
      <c r="B23" s="70"/>
      <c r="C23" s="100" t="s">
        <v>127</v>
      </c>
      <c r="D23" s="101" t="s">
        <v>76</v>
      </c>
      <c r="E23" s="102">
        <v>45017</v>
      </c>
      <c r="F23" s="71">
        <v>15</v>
      </c>
      <c r="G23" s="72">
        <f ca="1">Таблица_основная[[#This Row],[Рейтинг расчет]]</f>
        <v>8</v>
      </c>
      <c r="H23" s="41" t="s">
        <v>156</v>
      </c>
      <c r="I23" s="71">
        <v>13.945454545454545</v>
      </c>
      <c r="J23" s="41" t="s">
        <v>157</v>
      </c>
      <c r="K23" s="73"/>
      <c r="L23" s="73" t="s">
        <v>158</v>
      </c>
      <c r="M23" s="73"/>
      <c r="N2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O23" s="41" t="str">
        <f>CONCATENATE("F","$",Таблица_основная[[#This Row],[Первая строка массива]])</f>
        <v>F$2</v>
      </c>
      <c r="P23" s="41" t="str">
        <f>CONCATENATE("F","$",Таблица_основная[[#This Row],[Первая строка массива]],":","F","$",Таблица_основная[[#This Row],[Последняя строка моссива]])</f>
        <v>F$2:F$56</v>
      </c>
      <c r="Q23" s="70">
        <f t="shared" si="0"/>
        <v>2</v>
      </c>
      <c r="R23" s="70">
        <f>Таблица_основная[[#This Row],[Первая строка массива]]+54</f>
        <v>56</v>
      </c>
      <c r="S23"/>
      <c r="AA23" t="s">
        <v>141</v>
      </c>
      <c r="AB23" t="s">
        <v>197</v>
      </c>
      <c r="AC23" t="s">
        <v>164</v>
      </c>
      <c r="AD23" t="s">
        <v>198</v>
      </c>
    </row>
    <row r="24" spans="1:33" ht="12.75" customHeight="1" x14ac:dyDescent="0.2">
      <c r="A24" s="70"/>
      <c r="B24" s="70"/>
      <c r="C24" s="100" t="s">
        <v>114</v>
      </c>
      <c r="D24" s="101" t="s">
        <v>76</v>
      </c>
      <c r="E24" s="102">
        <v>45017</v>
      </c>
      <c r="F24" s="71">
        <v>2</v>
      </c>
      <c r="G24" s="72">
        <f ca="1">Таблица_основная[[#This Row],[Рейтинг расчет]]</f>
        <v>19</v>
      </c>
      <c r="H24" s="41" t="s">
        <v>156</v>
      </c>
      <c r="I24" s="71">
        <v>13.945454545454545</v>
      </c>
      <c r="J24" s="41" t="s">
        <v>157</v>
      </c>
      <c r="K24" s="73"/>
      <c r="L24" s="73" t="s">
        <v>158</v>
      </c>
      <c r="M24" s="73"/>
      <c r="N2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O24" s="41" t="str">
        <f>CONCATENATE("F","$",Таблица_основная[[#This Row],[Первая строка массива]])</f>
        <v>F$2</v>
      </c>
      <c r="P24" s="41" t="str">
        <f>CONCATENATE("F","$",Таблица_основная[[#This Row],[Первая строка массива]],":","F","$",Таблица_основная[[#This Row],[Последняя строка моссива]])</f>
        <v>F$2:F$56</v>
      </c>
      <c r="Q24" s="70">
        <f t="shared" si="0"/>
        <v>2</v>
      </c>
      <c r="R24" s="70">
        <f>Таблица_основная[[#This Row],[Первая строка массива]]+54</f>
        <v>56</v>
      </c>
      <c r="S24"/>
      <c r="AA24" t="s">
        <v>139</v>
      </c>
      <c r="AB24" t="s">
        <v>199</v>
      </c>
      <c r="AC24" t="s">
        <v>164</v>
      </c>
      <c r="AD24" t="s">
        <v>200</v>
      </c>
    </row>
    <row r="25" spans="1:33" ht="12.75" customHeight="1" x14ac:dyDescent="0.2">
      <c r="A25" s="70"/>
      <c r="B25" s="70"/>
      <c r="C25" s="100" t="s">
        <v>94</v>
      </c>
      <c r="D25" s="101" t="s">
        <v>76</v>
      </c>
      <c r="E25" s="102">
        <v>45017</v>
      </c>
      <c r="F25" s="71">
        <v>18</v>
      </c>
      <c r="G25" s="72">
        <f ca="1">Таблица_основная[[#This Row],[Рейтинг расчет]]</f>
        <v>6</v>
      </c>
      <c r="H25" s="41" t="s">
        <v>156</v>
      </c>
      <c r="I25" s="71">
        <v>13.945454545454545</v>
      </c>
      <c r="J25" s="41" t="s">
        <v>157</v>
      </c>
      <c r="K25" s="73"/>
      <c r="L25" s="73" t="s">
        <v>158</v>
      </c>
      <c r="M25" s="73"/>
      <c r="N2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6</v>
      </c>
      <c r="O25" s="41" t="str">
        <f>CONCATENATE("F","$",Таблица_основная[[#This Row],[Первая строка массива]])</f>
        <v>F$2</v>
      </c>
      <c r="P25" s="41" t="str">
        <f>CONCATENATE("F","$",Таблица_основная[[#This Row],[Первая строка массива]],":","F","$",Таблица_основная[[#This Row],[Последняя строка моссива]])</f>
        <v>F$2:F$56</v>
      </c>
      <c r="Q25" s="70">
        <f t="shared" si="0"/>
        <v>2</v>
      </c>
      <c r="R25" s="70">
        <f>Таблица_основная[[#This Row],[Первая строка массива]]+54</f>
        <v>56</v>
      </c>
      <c r="S25"/>
      <c r="AA25" t="s">
        <v>144</v>
      </c>
      <c r="AB25" t="s">
        <v>201</v>
      </c>
      <c r="AC25" t="s">
        <v>164</v>
      </c>
      <c r="AD25" t="s">
        <v>202</v>
      </c>
    </row>
    <row r="26" spans="1:33" ht="12.75" customHeight="1" x14ac:dyDescent="0.2">
      <c r="A26" s="70"/>
      <c r="B26" s="70"/>
      <c r="C26" s="100" t="s">
        <v>95</v>
      </c>
      <c r="D26" s="101" t="s">
        <v>76</v>
      </c>
      <c r="E26" s="102">
        <v>45017</v>
      </c>
      <c r="F26" s="71">
        <v>9</v>
      </c>
      <c r="G26" s="72">
        <f ca="1">Таблица_основная[[#This Row],[Рейтинг расчет]]</f>
        <v>12</v>
      </c>
      <c r="H26" s="41" t="s">
        <v>156</v>
      </c>
      <c r="I26" s="71">
        <v>13.945454545454545</v>
      </c>
      <c r="J26" s="41" t="s">
        <v>157</v>
      </c>
      <c r="K26" s="73"/>
      <c r="L26" s="73" t="s">
        <v>158</v>
      </c>
      <c r="M26" s="73"/>
      <c r="N2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O26" s="41" t="str">
        <f>CONCATENATE("F","$",Таблица_основная[[#This Row],[Первая строка массива]])</f>
        <v>F$2</v>
      </c>
      <c r="P26" s="41" t="str">
        <f>CONCATENATE("F","$",Таблица_основная[[#This Row],[Первая строка массива]],":","F","$",Таблица_основная[[#This Row],[Последняя строка моссива]])</f>
        <v>F$2:F$56</v>
      </c>
      <c r="Q26" s="70">
        <f t="shared" si="0"/>
        <v>2</v>
      </c>
      <c r="R26" s="70">
        <f>Таблица_основная[[#This Row],[Первая строка массива]]+54</f>
        <v>56</v>
      </c>
      <c r="S26"/>
      <c r="AA26" t="s">
        <v>95</v>
      </c>
      <c r="AB26" t="s">
        <v>203</v>
      </c>
      <c r="AC26" t="s">
        <v>164</v>
      </c>
      <c r="AD26" t="s">
        <v>204</v>
      </c>
    </row>
    <row r="27" spans="1:33" ht="12.75" customHeight="1" x14ac:dyDescent="0.2">
      <c r="A27" s="70"/>
      <c r="B27" s="70"/>
      <c r="C27" s="100" t="s">
        <v>96</v>
      </c>
      <c r="D27" s="101" t="s">
        <v>76</v>
      </c>
      <c r="E27" s="102">
        <v>45017</v>
      </c>
      <c r="F27" s="71">
        <v>8</v>
      </c>
      <c r="G27" s="72">
        <f ca="1">Таблица_основная[[#This Row],[Рейтинг расчет]]</f>
        <v>13</v>
      </c>
      <c r="H27" s="41" t="s">
        <v>156</v>
      </c>
      <c r="I27" s="71">
        <v>13.945454545454545</v>
      </c>
      <c r="J27" s="41" t="s">
        <v>157</v>
      </c>
      <c r="K27" s="73"/>
      <c r="L27" s="73" t="s">
        <v>158</v>
      </c>
      <c r="M27" s="73"/>
      <c r="N2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O27" s="41" t="str">
        <f>CONCATENATE("F","$",Таблица_основная[[#This Row],[Первая строка массива]])</f>
        <v>F$2</v>
      </c>
      <c r="P27" s="41" t="str">
        <f>CONCATENATE("F","$",Таблица_основная[[#This Row],[Первая строка массива]],":","F","$",Таблица_основная[[#This Row],[Последняя строка моссива]])</f>
        <v>F$2:F$56</v>
      </c>
      <c r="Q27" s="70">
        <f t="shared" si="0"/>
        <v>2</v>
      </c>
      <c r="R27" s="70">
        <f>Таблица_основная[[#This Row],[Первая строка массива]]+54</f>
        <v>56</v>
      </c>
      <c r="S27"/>
      <c r="AA27" t="s">
        <v>146</v>
      </c>
      <c r="AB27" t="s">
        <v>205</v>
      </c>
      <c r="AC27" t="s">
        <v>164</v>
      </c>
      <c r="AD27" t="s">
        <v>206</v>
      </c>
    </row>
    <row r="28" spans="1:33" ht="12.75" customHeight="1" x14ac:dyDescent="0.2">
      <c r="A28" s="70"/>
      <c r="B28" s="70"/>
      <c r="C28" s="100" t="s">
        <v>97</v>
      </c>
      <c r="D28" s="101" t="s">
        <v>76</v>
      </c>
      <c r="E28" s="102">
        <v>45017</v>
      </c>
      <c r="F28" s="71">
        <v>6</v>
      </c>
      <c r="G28" s="72">
        <f ca="1">Таблица_основная[[#This Row],[Рейтинг расчет]]</f>
        <v>15</v>
      </c>
      <c r="H28" s="41" t="s">
        <v>156</v>
      </c>
      <c r="I28" s="71">
        <v>13.945454545454545</v>
      </c>
      <c r="J28" s="41" t="s">
        <v>157</v>
      </c>
      <c r="K28" s="73"/>
      <c r="L28" s="73" t="s">
        <v>158</v>
      </c>
      <c r="M28" s="73"/>
      <c r="N2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O28" s="41" t="str">
        <f>CONCATENATE("F","$",Таблица_основная[[#This Row],[Первая строка массива]])</f>
        <v>F$2</v>
      </c>
      <c r="P28" s="41" t="str">
        <f>CONCATENATE("F","$",Таблица_основная[[#This Row],[Первая строка массива]],":","F","$",Таблица_основная[[#This Row],[Последняя строка моссива]])</f>
        <v>F$2:F$56</v>
      </c>
      <c r="Q28" s="70">
        <f t="shared" si="0"/>
        <v>2</v>
      </c>
      <c r="R28" s="70">
        <f>Таблица_основная[[#This Row],[Первая строка массива]]+54</f>
        <v>56</v>
      </c>
      <c r="S28"/>
      <c r="AA28" t="s">
        <v>144</v>
      </c>
      <c r="AB28" t="s">
        <v>207</v>
      </c>
      <c r="AC28" t="s">
        <v>164</v>
      </c>
      <c r="AD28" t="s">
        <v>208</v>
      </c>
    </row>
    <row r="29" spans="1:33" ht="12.75" customHeight="1" x14ac:dyDescent="0.2">
      <c r="A29" s="70"/>
      <c r="B29" s="70"/>
      <c r="C29" s="100" t="s">
        <v>98</v>
      </c>
      <c r="D29" s="101" t="s">
        <v>76</v>
      </c>
      <c r="E29" s="102">
        <v>45017</v>
      </c>
      <c r="F29" s="71">
        <v>8</v>
      </c>
      <c r="G29" s="72">
        <f ca="1">Таблица_основная[[#This Row],[Рейтинг расчет]]</f>
        <v>13</v>
      </c>
      <c r="H29" s="41" t="s">
        <v>156</v>
      </c>
      <c r="I29" s="71">
        <v>13.945454545454545</v>
      </c>
      <c r="J29" s="41" t="s">
        <v>157</v>
      </c>
      <c r="K29" s="73"/>
      <c r="L29" s="73" t="s">
        <v>158</v>
      </c>
      <c r="M29" s="73"/>
      <c r="N2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O29" s="41" t="str">
        <f>CONCATENATE("F","$",Таблица_основная[[#This Row],[Первая строка массива]])</f>
        <v>F$2</v>
      </c>
      <c r="P29" s="41" t="str">
        <f>CONCATENATE("F","$",Таблица_основная[[#This Row],[Первая строка массива]],":","F","$",Таблица_основная[[#This Row],[Последняя строка моссива]])</f>
        <v>F$2:F$56</v>
      </c>
      <c r="Q29" s="70">
        <f t="shared" si="0"/>
        <v>2</v>
      </c>
      <c r="R29" s="70">
        <f>Таблица_основная[[#This Row],[Первая строка массива]]+54</f>
        <v>56</v>
      </c>
      <c r="S29"/>
      <c r="AA29" t="s">
        <v>117</v>
      </c>
      <c r="AB29" t="s">
        <v>209</v>
      </c>
      <c r="AC29" t="s">
        <v>164</v>
      </c>
      <c r="AD29" t="s">
        <v>210</v>
      </c>
    </row>
    <row r="30" spans="1:33" ht="12.75" customHeight="1" x14ac:dyDescent="0.2">
      <c r="A30" s="70"/>
      <c r="B30" s="70"/>
      <c r="C30" s="100" t="s">
        <v>99</v>
      </c>
      <c r="D30" s="101" t="s">
        <v>76</v>
      </c>
      <c r="E30" s="102">
        <v>45017</v>
      </c>
      <c r="F30" s="71">
        <v>4</v>
      </c>
      <c r="G30" s="72">
        <f ca="1">Таблица_основная[[#This Row],[Рейтинг расчет]]</f>
        <v>17</v>
      </c>
      <c r="H30" s="41" t="s">
        <v>156</v>
      </c>
      <c r="I30" s="71">
        <v>13.945454545454545</v>
      </c>
      <c r="J30" s="41" t="s">
        <v>157</v>
      </c>
      <c r="K30" s="73"/>
      <c r="L30" s="73" t="s">
        <v>158</v>
      </c>
      <c r="M30" s="73"/>
      <c r="N3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O30" s="41" t="str">
        <f>CONCATENATE("F","$",Таблица_основная[[#This Row],[Первая строка массива]])</f>
        <v>F$2</v>
      </c>
      <c r="P30" s="41" t="str">
        <f>CONCATENATE("F","$",Таблица_основная[[#This Row],[Первая строка массива]],":","F","$",Таблица_основная[[#This Row],[Последняя строка моссива]])</f>
        <v>F$2:F$56</v>
      </c>
      <c r="Q30" s="70">
        <f t="shared" si="0"/>
        <v>2</v>
      </c>
      <c r="R30" s="70">
        <f>Таблица_основная[[#This Row],[Первая строка массива]]+54</f>
        <v>56</v>
      </c>
      <c r="S30"/>
      <c r="AA30" t="s">
        <v>121</v>
      </c>
      <c r="AB30" t="s">
        <v>211</v>
      </c>
      <c r="AC30" t="s">
        <v>164</v>
      </c>
      <c r="AD30" t="s">
        <v>212</v>
      </c>
    </row>
    <row r="31" spans="1:33" ht="12.75" customHeight="1" x14ac:dyDescent="0.2">
      <c r="A31" s="70"/>
      <c r="B31" s="70"/>
      <c r="C31" s="100" t="s">
        <v>100</v>
      </c>
      <c r="D31" s="101" t="s">
        <v>76</v>
      </c>
      <c r="E31" s="102">
        <v>45017</v>
      </c>
      <c r="F31" s="71">
        <v>10</v>
      </c>
      <c r="G31" s="72">
        <f ca="1">Таблица_основная[[#This Row],[Рейтинг расчет]]</f>
        <v>11</v>
      </c>
      <c r="H31" s="41" t="s">
        <v>156</v>
      </c>
      <c r="I31" s="71">
        <v>13.945454545454545</v>
      </c>
      <c r="J31" s="41" t="s">
        <v>157</v>
      </c>
      <c r="K31" s="73"/>
      <c r="L31" s="73" t="s">
        <v>158</v>
      </c>
      <c r="M31" s="73"/>
      <c r="N3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O31" s="41" t="str">
        <f>CONCATENATE("F","$",Таблица_основная[[#This Row],[Первая строка массива]])</f>
        <v>F$2</v>
      </c>
      <c r="P31" s="41" t="str">
        <f>CONCATENATE("F","$",Таблица_основная[[#This Row],[Первая строка массива]],":","F","$",Таблица_основная[[#This Row],[Последняя строка моссива]])</f>
        <v>F$2:F$56</v>
      </c>
      <c r="Q31" s="70">
        <f t="shared" si="0"/>
        <v>2</v>
      </c>
      <c r="R31" s="70">
        <f>Таблица_основная[[#This Row],[Первая строка массива]]+54</f>
        <v>56</v>
      </c>
      <c r="S31"/>
      <c r="AA31" t="s">
        <v>144</v>
      </c>
      <c r="AB31" t="s">
        <v>213</v>
      </c>
      <c r="AC31" t="s">
        <v>164</v>
      </c>
      <c r="AD31" t="s">
        <v>214</v>
      </c>
    </row>
    <row r="32" spans="1:33" ht="12.75" customHeight="1" x14ac:dyDescent="0.2">
      <c r="A32" s="70"/>
      <c r="B32" s="70"/>
      <c r="C32" s="100" t="s">
        <v>115</v>
      </c>
      <c r="D32" s="101" t="s">
        <v>76</v>
      </c>
      <c r="E32" s="102">
        <v>45017</v>
      </c>
      <c r="F32" s="71">
        <v>5</v>
      </c>
      <c r="G32" s="72">
        <f ca="1">Таблица_основная[[#This Row],[Рейтинг расчет]]</f>
        <v>16</v>
      </c>
      <c r="H32" s="41" t="s">
        <v>156</v>
      </c>
      <c r="I32" s="71">
        <v>13.945454545454545</v>
      </c>
      <c r="J32" s="41" t="s">
        <v>157</v>
      </c>
      <c r="K32" s="73"/>
      <c r="L32" s="73" t="s">
        <v>158</v>
      </c>
      <c r="M32" s="73"/>
      <c r="N3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O32" s="41" t="str">
        <f>CONCATENATE("F","$",Таблица_основная[[#This Row],[Первая строка массива]])</f>
        <v>F$2</v>
      </c>
      <c r="P32" s="41" t="str">
        <f>CONCATENATE("F","$",Таблица_основная[[#This Row],[Первая строка массива]],":","F","$",Таблица_основная[[#This Row],[Последняя строка моссива]])</f>
        <v>F$2:F$56</v>
      </c>
      <c r="Q32" s="70">
        <f t="shared" si="0"/>
        <v>2</v>
      </c>
      <c r="R32" s="70">
        <f>Таблица_основная[[#This Row],[Первая строка массива]]+54</f>
        <v>56</v>
      </c>
      <c r="S32"/>
      <c r="AA32" t="s">
        <v>144</v>
      </c>
      <c r="AB32" t="s">
        <v>163</v>
      </c>
      <c r="AC32" t="s">
        <v>164</v>
      </c>
      <c r="AD32" t="s">
        <v>215</v>
      </c>
    </row>
    <row r="33" spans="1:30" ht="12.75" customHeight="1" x14ac:dyDescent="0.2">
      <c r="A33" s="70"/>
      <c r="B33" s="70"/>
      <c r="C33" s="100" t="s">
        <v>116</v>
      </c>
      <c r="D33" s="101" t="s">
        <v>76</v>
      </c>
      <c r="E33" s="102">
        <v>45017</v>
      </c>
      <c r="F33" s="71">
        <v>8</v>
      </c>
      <c r="G33" s="72">
        <f ca="1">Таблица_основная[[#This Row],[Рейтинг расчет]]</f>
        <v>13</v>
      </c>
      <c r="H33" s="41" t="s">
        <v>156</v>
      </c>
      <c r="I33" s="71">
        <v>13.945454545454545</v>
      </c>
      <c r="J33" s="41" t="s">
        <v>157</v>
      </c>
      <c r="K33" s="73"/>
      <c r="L33" s="73" t="s">
        <v>158</v>
      </c>
      <c r="M33" s="73"/>
      <c r="N3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O33" s="41" t="str">
        <f>CONCATENATE("F","$",Таблица_основная[[#This Row],[Первая строка массива]])</f>
        <v>F$2</v>
      </c>
      <c r="P33" s="41" t="str">
        <f>CONCATENATE("F","$",Таблица_основная[[#This Row],[Первая строка массива]],":","F","$",Таблица_основная[[#This Row],[Последняя строка моссива]])</f>
        <v>F$2:F$56</v>
      </c>
      <c r="Q33" s="70">
        <f t="shared" si="0"/>
        <v>2</v>
      </c>
      <c r="R33" s="70">
        <f>Таблица_основная[[#This Row],[Первая строка массива]]+54</f>
        <v>56</v>
      </c>
      <c r="S33"/>
      <c r="AA33" t="s">
        <v>146</v>
      </c>
      <c r="AB33" t="s">
        <v>216</v>
      </c>
      <c r="AC33" t="s">
        <v>164</v>
      </c>
      <c r="AD33" t="s">
        <v>217</v>
      </c>
    </row>
    <row r="34" spans="1:30" ht="12.75" customHeight="1" x14ac:dyDescent="0.2">
      <c r="A34" s="70"/>
      <c r="B34" s="70"/>
      <c r="C34" s="100" t="s">
        <v>101</v>
      </c>
      <c r="D34" s="101" t="s">
        <v>76</v>
      </c>
      <c r="E34" s="102">
        <v>45017</v>
      </c>
      <c r="F34" s="71">
        <v>15</v>
      </c>
      <c r="G34" s="72">
        <f ca="1">Таблица_основная[[#This Row],[Рейтинг расчет]]</f>
        <v>8</v>
      </c>
      <c r="H34" s="41" t="s">
        <v>156</v>
      </c>
      <c r="I34" s="71">
        <v>13.945454545454545</v>
      </c>
      <c r="J34" s="41" t="s">
        <v>157</v>
      </c>
      <c r="K34" s="73"/>
      <c r="L34" s="73" t="s">
        <v>158</v>
      </c>
      <c r="M34" s="73"/>
      <c r="N3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O34" s="41" t="str">
        <f>CONCATENATE("F","$",Таблица_основная[[#This Row],[Первая строка массива]])</f>
        <v>F$2</v>
      </c>
      <c r="P34" s="41" t="str">
        <f>CONCATENATE("F","$",Таблица_основная[[#This Row],[Первая строка массива]],":","F","$",Таблица_основная[[#This Row],[Последняя строка моссива]])</f>
        <v>F$2:F$56</v>
      </c>
      <c r="Q34" s="70">
        <f t="shared" si="0"/>
        <v>2</v>
      </c>
      <c r="R34" s="70">
        <f>Таблица_основная[[#This Row],[Первая строка массива]]+54</f>
        <v>56</v>
      </c>
      <c r="S34"/>
      <c r="AA34" t="s">
        <v>115</v>
      </c>
      <c r="AB34" t="s">
        <v>218</v>
      </c>
      <c r="AC34" t="s">
        <v>164</v>
      </c>
      <c r="AD34" t="s">
        <v>219</v>
      </c>
    </row>
    <row r="35" spans="1:30" ht="12.75" customHeight="1" x14ac:dyDescent="0.2">
      <c r="A35" s="70"/>
      <c r="B35" s="70"/>
      <c r="C35" s="100" t="s">
        <v>102</v>
      </c>
      <c r="D35" s="101" t="s">
        <v>76</v>
      </c>
      <c r="E35" s="102">
        <v>45017</v>
      </c>
      <c r="F35" s="71">
        <v>17</v>
      </c>
      <c r="G35" s="72">
        <f ca="1">Таблица_основная[[#This Row],[Рейтинг расчет]]</f>
        <v>7</v>
      </c>
      <c r="H35" s="41" t="s">
        <v>156</v>
      </c>
      <c r="I35" s="71">
        <v>13.945454545454545</v>
      </c>
      <c r="J35" s="41" t="s">
        <v>157</v>
      </c>
      <c r="K35" s="73"/>
      <c r="L35" s="73" t="s">
        <v>158</v>
      </c>
      <c r="M35" s="73"/>
      <c r="N3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O35" s="41" t="str">
        <f>CONCATENATE("F","$",Таблица_основная[[#This Row],[Первая строка массива]])</f>
        <v>F$2</v>
      </c>
      <c r="P35" s="41" t="str">
        <f>CONCATENATE("F","$",Таблица_основная[[#This Row],[Первая строка массива]],":","F","$",Таблица_основная[[#This Row],[Последняя строка моссива]])</f>
        <v>F$2:F$56</v>
      </c>
      <c r="Q35" s="70">
        <f t="shared" si="0"/>
        <v>2</v>
      </c>
      <c r="R35" s="70">
        <f>Таблица_основная[[#This Row],[Первая строка массива]]+54</f>
        <v>56</v>
      </c>
      <c r="S35"/>
      <c r="AA35" t="s">
        <v>94</v>
      </c>
      <c r="AB35" t="s">
        <v>220</v>
      </c>
      <c r="AC35" t="s">
        <v>164</v>
      </c>
      <c r="AD35" t="s">
        <v>221</v>
      </c>
    </row>
    <row r="36" spans="1:30" ht="12.75" customHeight="1" x14ac:dyDescent="0.2">
      <c r="A36" s="70"/>
      <c r="B36" s="70"/>
      <c r="C36" s="100" t="s">
        <v>103</v>
      </c>
      <c r="D36" s="101" t="s">
        <v>76</v>
      </c>
      <c r="E36" s="102">
        <v>45017</v>
      </c>
      <c r="F36" s="71">
        <v>5</v>
      </c>
      <c r="G36" s="72">
        <f ca="1">Таблица_основная[[#This Row],[Рейтинг расчет]]</f>
        <v>16</v>
      </c>
      <c r="H36" s="41" t="s">
        <v>156</v>
      </c>
      <c r="I36" s="71">
        <v>13.945454545454545</v>
      </c>
      <c r="J36" s="41" t="s">
        <v>157</v>
      </c>
      <c r="K36" s="73"/>
      <c r="L36" s="73" t="s">
        <v>158</v>
      </c>
      <c r="M36" s="73"/>
      <c r="N3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O36" s="41" t="str">
        <f>CONCATENATE("F","$",Таблица_основная[[#This Row],[Первая строка массива]])</f>
        <v>F$2</v>
      </c>
      <c r="P36" s="41" t="str">
        <f>CONCATENATE("F","$",Таблица_основная[[#This Row],[Первая строка массива]],":","F","$",Таблица_основная[[#This Row],[Последняя строка моссива]])</f>
        <v>F$2:F$56</v>
      </c>
      <c r="Q36" s="70">
        <f t="shared" si="0"/>
        <v>2</v>
      </c>
      <c r="R36" s="70">
        <f>Таблица_основная[[#This Row],[Первая строка массива]]+54</f>
        <v>56</v>
      </c>
      <c r="S36"/>
      <c r="AA36" t="s">
        <v>141</v>
      </c>
      <c r="AB36" t="s">
        <v>222</v>
      </c>
      <c r="AC36" t="s">
        <v>164</v>
      </c>
      <c r="AD36" t="s">
        <v>223</v>
      </c>
    </row>
    <row r="37" spans="1:30" ht="12.75" customHeight="1" x14ac:dyDescent="0.2">
      <c r="A37" s="70"/>
      <c r="B37" s="70"/>
      <c r="C37" s="100" t="s">
        <v>104</v>
      </c>
      <c r="D37" s="101" t="s">
        <v>76</v>
      </c>
      <c r="E37" s="102">
        <v>45017</v>
      </c>
      <c r="F37" s="71">
        <v>7</v>
      </c>
      <c r="G37" s="72">
        <f ca="1">Таблица_основная[[#This Row],[Рейтинг расчет]]</f>
        <v>14</v>
      </c>
      <c r="H37" s="41" t="s">
        <v>156</v>
      </c>
      <c r="I37" s="71">
        <v>13.945454545454545</v>
      </c>
      <c r="J37" s="41" t="s">
        <v>157</v>
      </c>
      <c r="K37" s="73"/>
      <c r="L37" s="73" t="s">
        <v>158</v>
      </c>
      <c r="M37" s="73"/>
      <c r="N3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O37" s="41" t="str">
        <f>CONCATENATE("F","$",Таблица_основная[[#This Row],[Первая строка массива]])</f>
        <v>F$2</v>
      </c>
      <c r="P37" s="41" t="str">
        <f>CONCATENATE("F","$",Таблица_основная[[#This Row],[Первая строка массива]],":","F","$",Таблица_основная[[#This Row],[Последняя строка моссива]])</f>
        <v>F$2:F$56</v>
      </c>
      <c r="Q37" s="70">
        <f t="shared" si="0"/>
        <v>2</v>
      </c>
      <c r="R37" s="70">
        <f>Таблица_основная[[#This Row],[Первая строка массива]]+54</f>
        <v>56</v>
      </c>
      <c r="S37"/>
      <c r="AA37" t="s">
        <v>146</v>
      </c>
      <c r="AB37" t="s">
        <v>224</v>
      </c>
      <c r="AC37" t="s">
        <v>164</v>
      </c>
      <c r="AD37" t="s">
        <v>225</v>
      </c>
    </row>
    <row r="38" spans="1:30" ht="12.75" customHeight="1" x14ac:dyDescent="0.2">
      <c r="A38" s="70"/>
      <c r="B38" s="70"/>
      <c r="C38" s="100" t="s">
        <v>128</v>
      </c>
      <c r="D38" s="101" t="s">
        <v>76</v>
      </c>
      <c r="E38" s="102">
        <v>45017</v>
      </c>
      <c r="F38" s="71">
        <v>9</v>
      </c>
      <c r="G38" s="72">
        <f ca="1">Таблица_основная[[#This Row],[Рейтинг расчет]]</f>
        <v>12</v>
      </c>
      <c r="H38" s="41" t="s">
        <v>156</v>
      </c>
      <c r="I38" s="71">
        <v>13.945454545454545</v>
      </c>
      <c r="J38" s="41" t="s">
        <v>157</v>
      </c>
      <c r="K38" s="73"/>
      <c r="L38" s="73" t="s">
        <v>158</v>
      </c>
      <c r="M38" s="73"/>
      <c r="N3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O38" s="41" t="str">
        <f>CONCATENATE("F","$",Таблица_основная[[#This Row],[Первая строка массива]])</f>
        <v>F$2</v>
      </c>
      <c r="P38" s="41" t="str">
        <f>CONCATENATE("F","$",Таблица_основная[[#This Row],[Первая строка массива]],":","F","$",Таблица_основная[[#This Row],[Последняя строка моссива]])</f>
        <v>F$2:F$56</v>
      </c>
      <c r="Q38" s="70">
        <f t="shared" si="0"/>
        <v>2</v>
      </c>
      <c r="R38" s="70">
        <f>Таблица_основная[[#This Row],[Первая строка массива]]+54</f>
        <v>56</v>
      </c>
      <c r="S38"/>
      <c r="AA38" t="s">
        <v>140</v>
      </c>
      <c r="AB38" t="s">
        <v>226</v>
      </c>
      <c r="AC38" t="s">
        <v>164</v>
      </c>
      <c r="AD38" t="s">
        <v>227</v>
      </c>
    </row>
    <row r="39" spans="1:30" ht="12.75" customHeight="1" x14ac:dyDescent="0.2">
      <c r="A39" s="70"/>
      <c r="B39" s="70"/>
      <c r="C39" s="100" t="s">
        <v>117</v>
      </c>
      <c r="D39" s="101" t="s">
        <v>76</v>
      </c>
      <c r="E39" s="102">
        <v>45017</v>
      </c>
      <c r="F39" s="71">
        <v>10</v>
      </c>
      <c r="G39" s="72">
        <f ca="1">Таблица_основная[[#This Row],[Рейтинг расчет]]</f>
        <v>11</v>
      </c>
      <c r="H39" s="41" t="s">
        <v>156</v>
      </c>
      <c r="I39" s="71">
        <v>13.945454545454545</v>
      </c>
      <c r="J39" s="41" t="s">
        <v>157</v>
      </c>
      <c r="K39" s="73"/>
      <c r="L39" s="73" t="s">
        <v>158</v>
      </c>
      <c r="M39" s="73"/>
      <c r="N3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O39" s="41" t="str">
        <f>CONCATENATE("F","$",Таблица_основная[[#This Row],[Первая строка массива]])</f>
        <v>F$2</v>
      </c>
      <c r="P39" s="41" t="str">
        <f>CONCATENATE("F","$",Таблица_основная[[#This Row],[Первая строка массива]],":","F","$",Таблица_основная[[#This Row],[Последняя строка моссива]])</f>
        <v>F$2:F$56</v>
      </c>
      <c r="Q39" s="70">
        <f t="shared" si="0"/>
        <v>2</v>
      </c>
      <c r="R39" s="70">
        <f>Таблица_основная[[#This Row],[Первая строка массива]]+54</f>
        <v>56</v>
      </c>
      <c r="S39"/>
      <c r="AA39" t="s">
        <v>139</v>
      </c>
      <c r="AB39" t="s">
        <v>228</v>
      </c>
      <c r="AC39" t="s">
        <v>164</v>
      </c>
      <c r="AD39" t="s">
        <v>229</v>
      </c>
    </row>
    <row r="40" spans="1:30" ht="12.75" customHeight="1" x14ac:dyDescent="0.2">
      <c r="A40" s="70"/>
      <c r="B40" s="70"/>
      <c r="C40" s="100" t="s">
        <v>118</v>
      </c>
      <c r="D40" s="101" t="s">
        <v>76</v>
      </c>
      <c r="E40" s="102">
        <v>45017</v>
      </c>
      <c r="F40" s="71">
        <v>5</v>
      </c>
      <c r="G40" s="72">
        <f ca="1">Таблица_основная[[#This Row],[Рейтинг расчет]]</f>
        <v>16</v>
      </c>
      <c r="H40" s="41" t="s">
        <v>156</v>
      </c>
      <c r="I40" s="71">
        <v>13.945454545454545</v>
      </c>
      <c r="J40" s="41" t="s">
        <v>157</v>
      </c>
      <c r="K40" s="73"/>
      <c r="L40" s="73" t="s">
        <v>158</v>
      </c>
      <c r="M40" s="73"/>
      <c r="N4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O40" s="41" t="str">
        <f>CONCATENATE("F","$",Таблица_основная[[#This Row],[Первая строка массива]])</f>
        <v>F$2</v>
      </c>
      <c r="P40" s="41" t="str">
        <f>CONCATENATE("F","$",Таблица_основная[[#This Row],[Первая строка массива]],":","F","$",Таблица_основная[[#This Row],[Последняя строка моссива]])</f>
        <v>F$2:F$56</v>
      </c>
      <c r="Q40" s="70">
        <f t="shared" si="0"/>
        <v>2</v>
      </c>
      <c r="R40" s="70">
        <f>Таблица_основная[[#This Row],[Первая строка массива]]+54</f>
        <v>56</v>
      </c>
      <c r="S40"/>
      <c r="AA40" t="s">
        <v>143</v>
      </c>
      <c r="AB40" t="s">
        <v>230</v>
      </c>
      <c r="AC40" t="s">
        <v>164</v>
      </c>
      <c r="AD40" t="s">
        <v>231</v>
      </c>
    </row>
    <row r="41" spans="1:30" ht="12.75" customHeight="1" x14ac:dyDescent="0.2">
      <c r="A41" s="70"/>
      <c r="B41" s="70"/>
      <c r="C41" s="100" t="s">
        <v>105</v>
      </c>
      <c r="D41" s="101" t="s">
        <v>76</v>
      </c>
      <c r="E41" s="102">
        <v>45017</v>
      </c>
      <c r="F41" s="71">
        <v>22</v>
      </c>
      <c r="G41" s="72">
        <f ca="1">Таблица_основная[[#This Row],[Рейтинг расчет]]</f>
        <v>4</v>
      </c>
      <c r="H41" s="41" t="s">
        <v>156</v>
      </c>
      <c r="I41" s="71">
        <v>13.945454545454545</v>
      </c>
      <c r="J41" s="41" t="s">
        <v>157</v>
      </c>
      <c r="K41" s="73"/>
      <c r="L41" s="73" t="s">
        <v>158</v>
      </c>
      <c r="M41" s="73"/>
      <c r="N4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</v>
      </c>
      <c r="O41" s="41" t="str">
        <f>CONCATENATE("F","$",Таблица_основная[[#This Row],[Первая строка массива]])</f>
        <v>F$2</v>
      </c>
      <c r="P41" s="41" t="str">
        <f>CONCATENATE("F","$",Таблица_основная[[#This Row],[Первая строка массива]],":","F","$",Таблица_основная[[#This Row],[Последняя строка моссива]])</f>
        <v>F$2:F$56</v>
      </c>
      <c r="Q41" s="70">
        <f t="shared" si="0"/>
        <v>2</v>
      </c>
      <c r="R41" s="70">
        <f>Таблица_основная[[#This Row],[Первая строка массива]]+54</f>
        <v>56</v>
      </c>
      <c r="S41"/>
      <c r="AA41" t="s">
        <v>124</v>
      </c>
      <c r="AB41" t="s">
        <v>232</v>
      </c>
      <c r="AC41" t="s">
        <v>164</v>
      </c>
      <c r="AD41" t="s">
        <v>233</v>
      </c>
    </row>
    <row r="42" spans="1:30" ht="12.75" customHeight="1" x14ac:dyDescent="0.2">
      <c r="A42" s="70"/>
      <c r="B42" s="70"/>
      <c r="C42" s="100" t="s">
        <v>119</v>
      </c>
      <c r="D42" s="101" t="s">
        <v>76</v>
      </c>
      <c r="E42" s="102">
        <v>45017</v>
      </c>
      <c r="F42" s="71">
        <v>6</v>
      </c>
      <c r="G42" s="72">
        <f ca="1">Таблица_основная[[#This Row],[Рейтинг расчет]]</f>
        <v>15</v>
      </c>
      <c r="H42" s="41" t="s">
        <v>156</v>
      </c>
      <c r="I42" s="71">
        <v>13.945454545454545</v>
      </c>
      <c r="J42" s="41" t="s">
        <v>157</v>
      </c>
      <c r="K42" s="73"/>
      <c r="L42" s="73" t="s">
        <v>158</v>
      </c>
      <c r="M42" s="73"/>
      <c r="N4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O42" s="41" t="str">
        <f>CONCATENATE("F","$",Таблица_основная[[#This Row],[Первая строка массива]])</f>
        <v>F$2</v>
      </c>
      <c r="P42" s="41" t="str">
        <f>CONCATENATE("F","$",Таблица_основная[[#This Row],[Первая строка массива]],":","F","$",Таблица_основная[[#This Row],[Последняя строка моссива]])</f>
        <v>F$2:F$56</v>
      </c>
      <c r="Q42" s="70">
        <f t="shared" si="0"/>
        <v>2</v>
      </c>
      <c r="R42" s="70">
        <f>Таблица_основная[[#This Row],[Первая строка массива]]+54</f>
        <v>56</v>
      </c>
      <c r="S42"/>
      <c r="AA42" t="s">
        <v>90</v>
      </c>
      <c r="AB42" t="s">
        <v>234</v>
      </c>
      <c r="AC42" t="s">
        <v>164</v>
      </c>
      <c r="AD42" t="s">
        <v>235</v>
      </c>
    </row>
    <row r="43" spans="1:30" ht="12.75" customHeight="1" x14ac:dyDescent="0.2">
      <c r="A43" s="70"/>
      <c r="B43" s="70"/>
      <c r="C43" s="100" t="s">
        <v>106</v>
      </c>
      <c r="D43" s="101" t="s">
        <v>76</v>
      </c>
      <c r="E43" s="102">
        <v>45017</v>
      </c>
      <c r="F43" s="71">
        <v>7</v>
      </c>
      <c r="G43" s="72">
        <f ca="1">Таблица_основная[[#This Row],[Рейтинг расчет]]</f>
        <v>14</v>
      </c>
      <c r="H43" s="41" t="s">
        <v>156</v>
      </c>
      <c r="I43" s="71">
        <v>13.945454545454545</v>
      </c>
      <c r="J43" s="41" t="s">
        <v>157</v>
      </c>
      <c r="K43" s="73"/>
      <c r="L43" s="73" t="s">
        <v>158</v>
      </c>
      <c r="M43" s="73"/>
      <c r="N4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O43" s="41" t="str">
        <f>CONCATENATE("F","$",Таблица_основная[[#This Row],[Первая строка массива]])</f>
        <v>F$2</v>
      </c>
      <c r="P43" s="41" t="str">
        <f>CONCATENATE("F","$",Таблица_основная[[#This Row],[Первая строка массива]],":","F","$",Таблица_основная[[#This Row],[Последняя строка моссива]])</f>
        <v>F$2:F$56</v>
      </c>
      <c r="Q43" s="70">
        <f t="shared" si="0"/>
        <v>2</v>
      </c>
      <c r="R43" s="70">
        <f>Таблица_основная[[#This Row],[Первая строка массива]]+54</f>
        <v>56</v>
      </c>
      <c r="S43"/>
      <c r="AA43" t="s">
        <v>144</v>
      </c>
      <c r="AB43" t="s">
        <v>236</v>
      </c>
      <c r="AC43" t="s">
        <v>164</v>
      </c>
      <c r="AD43" t="s">
        <v>237</v>
      </c>
    </row>
    <row r="44" spans="1:30" ht="12.75" customHeight="1" x14ac:dyDescent="0.2">
      <c r="A44" s="70"/>
      <c r="B44" s="70"/>
      <c r="C44" s="100" t="s">
        <v>107</v>
      </c>
      <c r="D44" s="101" t="s">
        <v>76</v>
      </c>
      <c r="E44" s="102">
        <v>45017</v>
      </c>
      <c r="F44" s="71">
        <v>7</v>
      </c>
      <c r="G44" s="72">
        <f ca="1">Таблица_основная[[#This Row],[Рейтинг расчет]]</f>
        <v>14</v>
      </c>
      <c r="H44" s="41" t="s">
        <v>156</v>
      </c>
      <c r="I44" s="71">
        <v>13.945454545454545</v>
      </c>
      <c r="J44" s="41" t="s">
        <v>157</v>
      </c>
      <c r="K44" s="73"/>
      <c r="L44" s="73" t="s">
        <v>158</v>
      </c>
      <c r="M44" s="73"/>
      <c r="N4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O44" s="41" t="str">
        <f>CONCATENATE("F","$",Таблица_основная[[#This Row],[Первая строка массива]])</f>
        <v>F$2</v>
      </c>
      <c r="P44" s="41" t="str">
        <f>CONCATENATE("F","$",Таблица_основная[[#This Row],[Первая строка массива]],":","F","$",Таблица_основная[[#This Row],[Последняя строка моссива]])</f>
        <v>F$2:F$56</v>
      </c>
      <c r="Q44" s="70">
        <f t="shared" si="0"/>
        <v>2</v>
      </c>
      <c r="R44" s="70">
        <f>Таблица_основная[[#This Row],[Первая строка массива]]+54</f>
        <v>56</v>
      </c>
      <c r="S44"/>
      <c r="AA44" t="s">
        <v>127</v>
      </c>
      <c r="AB44" t="s">
        <v>238</v>
      </c>
      <c r="AC44" t="s">
        <v>164</v>
      </c>
      <c r="AD44" t="s">
        <v>239</v>
      </c>
    </row>
    <row r="45" spans="1:30" ht="12.75" customHeight="1" x14ac:dyDescent="0.2">
      <c r="A45" s="70"/>
      <c r="B45" s="70"/>
      <c r="C45" s="100" t="s">
        <v>120</v>
      </c>
      <c r="D45" s="101" t="s">
        <v>76</v>
      </c>
      <c r="E45" s="102">
        <v>45017</v>
      </c>
      <c r="F45" s="71">
        <v>5</v>
      </c>
      <c r="G45" s="72">
        <f ca="1">Таблица_основная[[#This Row],[Рейтинг расчет]]</f>
        <v>16</v>
      </c>
      <c r="H45" s="41" t="s">
        <v>156</v>
      </c>
      <c r="I45" s="71">
        <v>13.945454545454545</v>
      </c>
      <c r="J45" s="41" t="s">
        <v>157</v>
      </c>
      <c r="K45" s="73"/>
      <c r="L45" s="73" t="s">
        <v>158</v>
      </c>
      <c r="M45" s="73"/>
      <c r="N4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O45" s="41" t="str">
        <f>CONCATENATE("F","$",Таблица_основная[[#This Row],[Первая строка массива]])</f>
        <v>F$2</v>
      </c>
      <c r="P45" s="41" t="str">
        <f>CONCATENATE("F","$",Таблица_основная[[#This Row],[Первая строка массива]],":","F","$",Таблица_основная[[#This Row],[Последняя строка моссива]])</f>
        <v>F$2:F$56</v>
      </c>
      <c r="Q45" s="70">
        <f t="shared" si="0"/>
        <v>2</v>
      </c>
      <c r="R45" s="70">
        <f>Таблица_основная[[#This Row],[Первая строка массива]]+54</f>
        <v>56</v>
      </c>
      <c r="S45"/>
      <c r="AA45" t="s">
        <v>138</v>
      </c>
      <c r="AB45" t="s">
        <v>240</v>
      </c>
      <c r="AC45" t="s">
        <v>164</v>
      </c>
      <c r="AD45" t="s">
        <v>241</v>
      </c>
    </row>
    <row r="46" spans="1:30" ht="12.75" customHeight="1" x14ac:dyDescent="0.2">
      <c r="A46" s="70"/>
      <c r="B46" s="70"/>
      <c r="C46" s="100" t="s">
        <v>126</v>
      </c>
      <c r="D46" s="101" t="s">
        <v>76</v>
      </c>
      <c r="E46" s="102">
        <v>45017</v>
      </c>
      <c r="F46" s="71">
        <v>4</v>
      </c>
      <c r="G46" s="72">
        <f ca="1">Таблица_основная[[#This Row],[Рейтинг расчет]]</f>
        <v>17</v>
      </c>
      <c r="H46" s="41" t="s">
        <v>156</v>
      </c>
      <c r="I46" s="71">
        <v>13.945454545454545</v>
      </c>
      <c r="J46" s="41" t="s">
        <v>157</v>
      </c>
      <c r="K46" s="73"/>
      <c r="L46" s="73" t="s">
        <v>158</v>
      </c>
      <c r="M46" s="73"/>
      <c r="N4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O46" s="41" t="str">
        <f>CONCATENATE("F","$",Таблица_основная[[#This Row],[Первая строка массива]])</f>
        <v>F$2</v>
      </c>
      <c r="P46" s="41" t="str">
        <f>CONCATENATE("F","$",Таблица_основная[[#This Row],[Первая строка массива]],":","F","$",Таблица_основная[[#This Row],[Последняя строка моссива]])</f>
        <v>F$2:F$56</v>
      </c>
      <c r="Q46" s="70">
        <f t="shared" si="0"/>
        <v>2</v>
      </c>
      <c r="R46" s="70">
        <f>Таблица_основная[[#This Row],[Первая строка массива]]+54</f>
        <v>56</v>
      </c>
      <c r="S46"/>
      <c r="AA46" t="s">
        <v>135</v>
      </c>
      <c r="AB46" t="s">
        <v>163</v>
      </c>
      <c r="AC46" t="s">
        <v>164</v>
      </c>
      <c r="AD46" t="s">
        <v>242</v>
      </c>
    </row>
    <row r="47" spans="1:30" ht="12.75" customHeight="1" x14ac:dyDescent="0.2">
      <c r="A47" s="70"/>
      <c r="B47" s="70"/>
      <c r="C47" s="100" t="s">
        <v>108</v>
      </c>
      <c r="D47" s="101" t="s">
        <v>76</v>
      </c>
      <c r="E47" s="102">
        <v>45017</v>
      </c>
      <c r="F47" s="71">
        <v>18</v>
      </c>
      <c r="G47" s="72">
        <f ca="1">Таблица_основная[[#This Row],[Рейтинг расчет]]</f>
        <v>6</v>
      </c>
      <c r="H47" s="41" t="s">
        <v>156</v>
      </c>
      <c r="I47" s="71">
        <v>13.945454545454545</v>
      </c>
      <c r="J47" s="41" t="s">
        <v>157</v>
      </c>
      <c r="K47" s="73"/>
      <c r="L47" s="73" t="s">
        <v>158</v>
      </c>
      <c r="M47" s="73"/>
      <c r="N4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6</v>
      </c>
      <c r="O47" s="41" t="str">
        <f>CONCATENATE("F","$",Таблица_основная[[#This Row],[Первая строка массива]])</f>
        <v>F$2</v>
      </c>
      <c r="P47" s="41" t="str">
        <f>CONCATENATE("F","$",Таблица_основная[[#This Row],[Первая строка массива]],":","F","$",Таблица_основная[[#This Row],[Последняя строка моссива]])</f>
        <v>F$2:F$56</v>
      </c>
      <c r="Q47" s="70">
        <f t="shared" si="0"/>
        <v>2</v>
      </c>
      <c r="R47" s="70">
        <f>Таблица_основная[[#This Row],[Первая строка массива]]+54</f>
        <v>56</v>
      </c>
      <c r="S47"/>
      <c r="AA47" t="s">
        <v>146</v>
      </c>
      <c r="AB47" t="s">
        <v>243</v>
      </c>
      <c r="AC47" t="s">
        <v>164</v>
      </c>
      <c r="AD47" t="s">
        <v>244</v>
      </c>
    </row>
    <row r="48" spans="1:30" ht="12.75" customHeight="1" x14ac:dyDescent="0.2">
      <c r="A48" s="70"/>
      <c r="B48" s="70"/>
      <c r="C48" s="100" t="s">
        <v>121</v>
      </c>
      <c r="D48" s="101" t="s">
        <v>76</v>
      </c>
      <c r="E48" s="102">
        <v>45017</v>
      </c>
      <c r="F48" s="71">
        <v>8</v>
      </c>
      <c r="G48" s="72">
        <f ca="1">Таблица_основная[[#This Row],[Рейтинг расчет]]</f>
        <v>13</v>
      </c>
      <c r="H48" s="41" t="s">
        <v>156</v>
      </c>
      <c r="I48" s="71">
        <v>13.945454545454545</v>
      </c>
      <c r="J48" s="41" t="s">
        <v>157</v>
      </c>
      <c r="K48" s="73"/>
      <c r="L48" s="73" t="s">
        <v>158</v>
      </c>
      <c r="M48" s="73"/>
      <c r="N4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O48" s="41" t="str">
        <f>CONCATENATE("F","$",Таблица_основная[[#This Row],[Первая строка массива]])</f>
        <v>F$2</v>
      </c>
      <c r="P48" s="41" t="str">
        <f>CONCATENATE("F","$",Таблица_основная[[#This Row],[Первая строка массива]],":","F","$",Таблица_основная[[#This Row],[Последняя строка моссива]])</f>
        <v>F$2:F$56</v>
      </c>
      <c r="Q48" s="70">
        <f t="shared" si="0"/>
        <v>2</v>
      </c>
      <c r="R48" s="70">
        <f>Таблица_основная[[#This Row],[Первая строка массива]]+54</f>
        <v>56</v>
      </c>
      <c r="S48"/>
      <c r="AA48" t="s">
        <v>137</v>
      </c>
      <c r="AB48" t="s">
        <v>245</v>
      </c>
      <c r="AC48" t="s">
        <v>164</v>
      </c>
      <c r="AD48" t="s">
        <v>246</v>
      </c>
    </row>
    <row r="49" spans="1:30" ht="12.75" customHeight="1" x14ac:dyDescent="0.2">
      <c r="A49" s="70"/>
      <c r="B49" s="70"/>
      <c r="C49" s="100" t="s">
        <v>129</v>
      </c>
      <c r="D49" s="101" t="s">
        <v>76</v>
      </c>
      <c r="E49" s="102">
        <v>45017</v>
      </c>
      <c r="F49" s="71">
        <v>3</v>
      </c>
      <c r="G49" s="72">
        <f ca="1">Таблица_основная[[#This Row],[Рейтинг расчет]]</f>
        <v>18</v>
      </c>
      <c r="H49" s="41" t="s">
        <v>156</v>
      </c>
      <c r="I49" s="71">
        <v>13.945454545454545</v>
      </c>
      <c r="J49" s="41" t="s">
        <v>157</v>
      </c>
      <c r="K49" s="73"/>
      <c r="L49" s="73" t="s">
        <v>158</v>
      </c>
      <c r="M49" s="73"/>
      <c r="N4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O49" s="41" t="str">
        <f>CONCATENATE("F","$",Таблица_основная[[#This Row],[Первая строка массива]])</f>
        <v>F$2</v>
      </c>
      <c r="P49" s="41" t="str">
        <f>CONCATENATE("F","$",Таблица_основная[[#This Row],[Первая строка массива]],":","F","$",Таблица_основная[[#This Row],[Последняя строка моссива]])</f>
        <v>F$2:F$56</v>
      </c>
      <c r="Q49" s="70">
        <f t="shared" si="0"/>
        <v>2</v>
      </c>
      <c r="R49" s="70">
        <f>Таблица_основная[[#This Row],[Первая строка массива]]+54</f>
        <v>56</v>
      </c>
      <c r="S49"/>
      <c r="AA49" t="s">
        <v>141</v>
      </c>
      <c r="AB49" t="s">
        <v>247</v>
      </c>
      <c r="AC49" t="s">
        <v>164</v>
      </c>
      <c r="AD49" t="s">
        <v>248</v>
      </c>
    </row>
    <row r="50" spans="1:30" ht="12.75" customHeight="1" x14ac:dyDescent="0.2">
      <c r="A50" s="70"/>
      <c r="B50" s="70"/>
      <c r="C50" s="100" t="s">
        <v>122</v>
      </c>
      <c r="D50" s="101" t="s">
        <v>76</v>
      </c>
      <c r="E50" s="102">
        <v>45017</v>
      </c>
      <c r="F50" s="71">
        <v>5</v>
      </c>
      <c r="G50" s="72">
        <f ca="1">Таблица_основная[[#This Row],[Рейтинг расчет]]</f>
        <v>16</v>
      </c>
      <c r="H50" s="41" t="s">
        <v>156</v>
      </c>
      <c r="I50" s="71">
        <v>13.945454545454545</v>
      </c>
      <c r="J50" s="41" t="s">
        <v>157</v>
      </c>
      <c r="K50" s="73"/>
      <c r="L50" s="73" t="s">
        <v>158</v>
      </c>
      <c r="M50" s="73"/>
      <c r="N5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O50" s="41" t="str">
        <f>CONCATENATE("F","$",Таблица_основная[[#This Row],[Первая строка массива]])</f>
        <v>F$2</v>
      </c>
      <c r="P50" s="41" t="str">
        <f>CONCATENATE("F","$",Таблица_основная[[#This Row],[Первая строка массива]],":","F","$",Таблица_основная[[#This Row],[Последняя строка моссива]])</f>
        <v>F$2:F$56</v>
      </c>
      <c r="Q50" s="70">
        <f t="shared" si="0"/>
        <v>2</v>
      </c>
      <c r="R50" s="70">
        <f>Таблица_основная[[#This Row],[Первая строка массива]]+54</f>
        <v>56</v>
      </c>
      <c r="S50"/>
      <c r="AA50" t="s">
        <v>94</v>
      </c>
      <c r="AB50" t="s">
        <v>249</v>
      </c>
      <c r="AC50" t="s">
        <v>164</v>
      </c>
      <c r="AD50" t="s">
        <v>250</v>
      </c>
    </row>
    <row r="51" spans="1:30" ht="12.75" customHeight="1" x14ac:dyDescent="0.2">
      <c r="A51" s="70"/>
      <c r="B51" s="70"/>
      <c r="C51" s="100" t="s">
        <v>123</v>
      </c>
      <c r="D51" s="101" t="s">
        <v>76</v>
      </c>
      <c r="E51" s="102">
        <v>45017</v>
      </c>
      <c r="F51" s="71">
        <v>9</v>
      </c>
      <c r="G51" s="72">
        <f ca="1">Таблица_основная[[#This Row],[Рейтинг расчет]]</f>
        <v>12</v>
      </c>
      <c r="H51" s="41" t="s">
        <v>156</v>
      </c>
      <c r="I51" s="71">
        <v>13.945454545454545</v>
      </c>
      <c r="J51" s="41" t="s">
        <v>157</v>
      </c>
      <c r="K51" s="73"/>
      <c r="L51" s="73" t="s">
        <v>158</v>
      </c>
      <c r="M51" s="73"/>
      <c r="N5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O51" s="41" t="str">
        <f>CONCATENATE("F","$",Таблица_основная[[#This Row],[Первая строка массива]])</f>
        <v>F$2</v>
      </c>
      <c r="P51" s="41" t="str">
        <f>CONCATENATE("F","$",Таблица_основная[[#This Row],[Первая строка массива]],":","F","$",Таблица_основная[[#This Row],[Последняя строка моссива]])</f>
        <v>F$2:F$56</v>
      </c>
      <c r="Q51" s="70">
        <f t="shared" si="0"/>
        <v>2</v>
      </c>
      <c r="R51" s="70">
        <f>Таблица_основная[[#This Row],[Первая строка массива]]+54</f>
        <v>56</v>
      </c>
      <c r="S51"/>
      <c r="AA51" t="s">
        <v>135</v>
      </c>
      <c r="AB51" t="s">
        <v>251</v>
      </c>
      <c r="AC51" t="s">
        <v>164</v>
      </c>
      <c r="AD51" t="s">
        <v>252</v>
      </c>
    </row>
    <row r="52" spans="1:30" ht="12.75" customHeight="1" x14ac:dyDescent="0.2">
      <c r="A52" s="70"/>
      <c r="B52" s="70"/>
      <c r="C52" s="100" t="s">
        <v>124</v>
      </c>
      <c r="D52" s="101" t="s">
        <v>76</v>
      </c>
      <c r="E52" s="102">
        <v>45017</v>
      </c>
      <c r="F52" s="71">
        <v>8</v>
      </c>
      <c r="G52" s="72">
        <f ca="1">Таблица_основная[[#This Row],[Рейтинг расчет]]</f>
        <v>13</v>
      </c>
      <c r="H52" s="41" t="s">
        <v>156</v>
      </c>
      <c r="I52" s="71">
        <v>13.945454545454545</v>
      </c>
      <c r="J52" s="41" t="s">
        <v>157</v>
      </c>
      <c r="K52" s="73"/>
      <c r="L52" s="73" t="s">
        <v>158</v>
      </c>
      <c r="M52" s="73"/>
      <c r="N5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O52" s="41" t="str">
        <f>CONCATENATE("F","$",Таблица_основная[[#This Row],[Первая строка массива]])</f>
        <v>F$2</v>
      </c>
      <c r="P52" s="41" t="str">
        <f>CONCATENATE("F","$",Таблица_основная[[#This Row],[Первая строка массива]],":","F","$",Таблица_основная[[#This Row],[Последняя строка моссива]])</f>
        <v>F$2:F$56</v>
      </c>
      <c r="Q52" s="70">
        <f t="shared" si="0"/>
        <v>2</v>
      </c>
      <c r="R52" s="70">
        <f>Таблица_основная[[#This Row],[Первая строка массива]]+54</f>
        <v>56</v>
      </c>
      <c r="S52"/>
      <c r="AA52" t="s">
        <v>144</v>
      </c>
      <c r="AB52" t="s">
        <v>253</v>
      </c>
      <c r="AC52" t="s">
        <v>164</v>
      </c>
      <c r="AD52" t="s">
        <v>254</v>
      </c>
    </row>
    <row r="53" spans="1:30" ht="12.75" customHeight="1" x14ac:dyDescent="0.2">
      <c r="A53" s="70"/>
      <c r="B53" s="70"/>
      <c r="C53" s="100" t="s">
        <v>109</v>
      </c>
      <c r="D53" s="101" t="s">
        <v>76</v>
      </c>
      <c r="E53" s="102">
        <v>45017</v>
      </c>
      <c r="F53" s="71">
        <v>6</v>
      </c>
      <c r="G53" s="72">
        <f ca="1">Таблица_основная[[#This Row],[Рейтинг расчет]]</f>
        <v>15</v>
      </c>
      <c r="H53" s="41" t="s">
        <v>156</v>
      </c>
      <c r="I53" s="71">
        <v>13.945454545454545</v>
      </c>
      <c r="J53" s="41" t="s">
        <v>157</v>
      </c>
      <c r="K53" s="73"/>
      <c r="L53" s="73" t="s">
        <v>158</v>
      </c>
      <c r="M53" s="73"/>
      <c r="N5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O53" s="41" t="str">
        <f>CONCATENATE("F","$",Таблица_основная[[#This Row],[Первая строка массива]])</f>
        <v>F$2</v>
      </c>
      <c r="P53" s="41" t="str">
        <f>CONCATENATE("F","$",Таблица_основная[[#This Row],[Первая строка массива]],":","F","$",Таблица_основная[[#This Row],[Последняя строка моссива]])</f>
        <v>F$2:F$56</v>
      </c>
      <c r="Q53" s="70">
        <f t="shared" si="0"/>
        <v>2</v>
      </c>
      <c r="R53" s="70">
        <f>Таблица_основная[[#This Row],[Первая строка массива]]+54</f>
        <v>56</v>
      </c>
      <c r="S53"/>
      <c r="AA53" t="s">
        <v>144</v>
      </c>
      <c r="AB53" t="s">
        <v>255</v>
      </c>
      <c r="AC53" t="s">
        <v>164</v>
      </c>
      <c r="AD53" t="s">
        <v>256</v>
      </c>
    </row>
    <row r="54" spans="1:30" ht="12.75" customHeight="1" x14ac:dyDescent="0.2">
      <c r="A54" s="70"/>
      <c r="B54" s="70"/>
      <c r="C54" s="100" t="s">
        <v>110</v>
      </c>
      <c r="D54" s="101" t="s">
        <v>76</v>
      </c>
      <c r="E54" s="102">
        <v>45017</v>
      </c>
      <c r="F54" s="71">
        <v>5</v>
      </c>
      <c r="G54" s="72">
        <f ca="1">Таблица_основная[[#This Row],[Рейтинг расчет]]</f>
        <v>16</v>
      </c>
      <c r="H54" s="41" t="s">
        <v>156</v>
      </c>
      <c r="I54" s="71">
        <v>13.945454545454545</v>
      </c>
      <c r="J54" s="41" t="s">
        <v>157</v>
      </c>
      <c r="K54" s="73"/>
      <c r="L54" s="73" t="s">
        <v>158</v>
      </c>
      <c r="M54" s="73"/>
      <c r="N5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O54" s="41" t="str">
        <f>CONCATENATE("F","$",Таблица_основная[[#This Row],[Первая строка массива]])</f>
        <v>F$2</v>
      </c>
      <c r="P54" s="41" t="str">
        <f>CONCATENATE("F","$",Таблица_основная[[#This Row],[Первая строка массива]],":","F","$",Таблица_основная[[#This Row],[Последняя строка моссива]])</f>
        <v>F$2:F$56</v>
      </c>
      <c r="Q54" s="70">
        <f t="shared" si="0"/>
        <v>2</v>
      </c>
      <c r="R54" s="70">
        <f>Таблица_основная[[#This Row],[Первая строка массива]]+54</f>
        <v>56</v>
      </c>
      <c r="S54"/>
      <c r="AA54" t="s">
        <v>128</v>
      </c>
      <c r="AB54" t="s">
        <v>257</v>
      </c>
      <c r="AC54" t="s">
        <v>164</v>
      </c>
      <c r="AD54" t="s">
        <v>258</v>
      </c>
    </row>
    <row r="55" spans="1:30" ht="12.75" customHeight="1" x14ac:dyDescent="0.2">
      <c r="A55" s="70"/>
      <c r="B55" s="70"/>
      <c r="C55" s="100" t="s">
        <v>111</v>
      </c>
      <c r="D55" s="101" t="s">
        <v>76</v>
      </c>
      <c r="E55" s="102">
        <v>45017</v>
      </c>
      <c r="F55" s="71">
        <v>14</v>
      </c>
      <c r="G55" s="72">
        <f ca="1">Таблица_основная[[#This Row],[Рейтинг расчет]]</f>
        <v>9</v>
      </c>
      <c r="H55" s="41" t="s">
        <v>156</v>
      </c>
      <c r="I55" s="71">
        <v>13.945454545454545</v>
      </c>
      <c r="J55" s="41" t="s">
        <v>157</v>
      </c>
      <c r="K55" s="73"/>
      <c r="L55" s="73" t="s">
        <v>158</v>
      </c>
      <c r="M55" s="73"/>
      <c r="N5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9</v>
      </c>
      <c r="O55" s="41" t="str">
        <f>CONCATENATE("F","$",Таблица_основная[[#This Row],[Первая строка массива]])</f>
        <v>F$2</v>
      </c>
      <c r="P55" s="41" t="str">
        <f>CONCATENATE("F","$",Таблица_основная[[#This Row],[Первая строка массива]],":","F","$",Таблица_основная[[#This Row],[Последняя строка моссива]])</f>
        <v>F$2:F$56</v>
      </c>
      <c r="Q55" s="70">
        <f t="shared" si="0"/>
        <v>2</v>
      </c>
      <c r="R55" s="70">
        <f>Таблица_основная[[#This Row],[Первая строка массива]]+54</f>
        <v>56</v>
      </c>
      <c r="S55"/>
      <c r="AA55" t="s">
        <v>143</v>
      </c>
      <c r="AB55" t="s">
        <v>259</v>
      </c>
      <c r="AC55" t="s">
        <v>164</v>
      </c>
      <c r="AD55" t="s">
        <v>260</v>
      </c>
    </row>
    <row r="56" spans="1:30" ht="12.75" customHeight="1" x14ac:dyDescent="0.2">
      <c r="A56" s="70"/>
      <c r="B56" s="70"/>
      <c r="C56" s="100" t="s">
        <v>125</v>
      </c>
      <c r="D56" s="101" t="s">
        <v>76</v>
      </c>
      <c r="E56" s="102">
        <v>45017</v>
      </c>
      <c r="F56" s="71">
        <v>9</v>
      </c>
      <c r="G56" s="72">
        <f ca="1">Таблица_основная[[#This Row],[Рейтинг расчет]]</f>
        <v>12</v>
      </c>
      <c r="H56" s="41" t="s">
        <v>156</v>
      </c>
      <c r="I56" s="71">
        <v>13.945454545454545</v>
      </c>
      <c r="J56" s="41" t="s">
        <v>157</v>
      </c>
      <c r="K56" s="73"/>
      <c r="L56" s="73" t="s">
        <v>158</v>
      </c>
      <c r="M56" s="73"/>
      <c r="N5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O56" s="41" t="str">
        <f>CONCATENATE("F","$",Таблица_основная[[#This Row],[Первая строка массива]])</f>
        <v>F$2</v>
      </c>
      <c r="P56" s="41" t="str">
        <f>CONCATENATE("F","$",Таблица_основная[[#This Row],[Первая строка массива]],":","F","$",Таблица_основная[[#This Row],[Последняя строка моссива]])</f>
        <v>F$2:F$56</v>
      </c>
      <c r="Q56" s="70">
        <f t="shared" si="0"/>
        <v>2</v>
      </c>
      <c r="R56" s="70">
        <f>Таблица_основная[[#This Row],[Первая строка массива]]+54</f>
        <v>56</v>
      </c>
      <c r="S56"/>
      <c r="AA56" t="s">
        <v>108</v>
      </c>
      <c r="AB56" t="s">
        <v>261</v>
      </c>
      <c r="AC56" t="s">
        <v>164</v>
      </c>
      <c r="AD56" t="s">
        <v>262</v>
      </c>
    </row>
    <row r="57" spans="1:30" ht="12.75" customHeight="1" x14ac:dyDescent="0.2">
      <c r="A57" s="70"/>
      <c r="B57" s="70"/>
      <c r="C57" s="100" t="s">
        <v>87</v>
      </c>
      <c r="D57" s="101" t="s">
        <v>76</v>
      </c>
      <c r="E57" s="102">
        <v>45383</v>
      </c>
      <c r="F57" s="71">
        <v>18</v>
      </c>
      <c r="G57" s="72">
        <f ca="1">Таблица_основная[[#This Row],[Рейтинг расчет]]</f>
        <v>6</v>
      </c>
      <c r="H57" s="41" t="s">
        <v>160</v>
      </c>
      <c r="I57" s="71">
        <v>13.672727272727272</v>
      </c>
      <c r="J57" s="41" t="s">
        <v>161</v>
      </c>
      <c r="K57" s="73"/>
      <c r="L57" s="73" t="s">
        <v>162</v>
      </c>
      <c r="M57" s="73"/>
      <c r="N5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6</v>
      </c>
      <c r="O57" s="41" t="str">
        <f>CONCATENATE("F","$",Таблица_основная[[#This Row],[Первая строка массива]])</f>
        <v>F$57</v>
      </c>
      <c r="P57" s="41" t="str">
        <f>CONCATENATE("F","$",Таблица_основная[[#This Row],[Первая строка массива]],":","F","$",Таблица_основная[[#This Row],[Последняя строка моссива]])</f>
        <v>F$57:F$111</v>
      </c>
      <c r="Q57" s="70">
        <f>ROW()</f>
        <v>57</v>
      </c>
      <c r="R57" s="70">
        <f>Таблица_основная[[#This Row],[Первая строка массива]]+54</f>
        <v>111</v>
      </c>
      <c r="S57"/>
      <c r="AA57" t="s">
        <v>142</v>
      </c>
      <c r="AB57" t="s">
        <v>263</v>
      </c>
      <c r="AC57" t="s">
        <v>164</v>
      </c>
      <c r="AD57" t="s">
        <v>264</v>
      </c>
    </row>
    <row r="58" spans="1:30" ht="12.75" customHeight="1" x14ac:dyDescent="0.2">
      <c r="A58" s="70"/>
      <c r="B58" s="70"/>
      <c r="C58" s="100" t="s">
        <v>88</v>
      </c>
      <c r="D58" s="101" t="s">
        <v>76</v>
      </c>
      <c r="E58" s="102">
        <v>45383</v>
      </c>
      <c r="F58" s="71">
        <v>18</v>
      </c>
      <c r="G58" s="72">
        <f ca="1">Таблица_основная[[#This Row],[Рейтинг расчет]]</f>
        <v>6</v>
      </c>
      <c r="H58" s="41" t="s">
        <v>160</v>
      </c>
      <c r="I58" s="71">
        <v>13.672727272727272</v>
      </c>
      <c r="J58" s="41" t="s">
        <v>161</v>
      </c>
      <c r="K58" s="73"/>
      <c r="L58" s="73" t="s">
        <v>162</v>
      </c>
      <c r="M58" s="73"/>
      <c r="N5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6</v>
      </c>
      <c r="O58" s="41" t="str">
        <f>CONCATENATE("F","$",Таблица_основная[[#This Row],[Первая строка массива]])</f>
        <v>F$57</v>
      </c>
      <c r="P58" s="41" t="str">
        <f>CONCATENATE("F","$",Таблица_основная[[#This Row],[Первая строка массива]],":","F","$",Таблица_основная[[#This Row],[Последняя строка моссива]])</f>
        <v>F$57:F$111</v>
      </c>
      <c r="Q58" s="70">
        <f>Q57</f>
        <v>57</v>
      </c>
      <c r="R58" s="70">
        <f>Таблица_основная[[#This Row],[Первая строка массива]]+54</f>
        <v>111</v>
      </c>
      <c r="S58"/>
      <c r="T58" s="86"/>
      <c r="AA58" t="s">
        <v>137</v>
      </c>
      <c r="AB58" t="s">
        <v>265</v>
      </c>
      <c r="AC58" t="s">
        <v>164</v>
      </c>
      <c r="AD58" t="s">
        <v>266</v>
      </c>
    </row>
    <row r="59" spans="1:30" ht="12.75" customHeight="1" x14ac:dyDescent="0.2">
      <c r="A59" s="70"/>
      <c r="B59" s="70"/>
      <c r="C59" s="100" t="s">
        <v>89</v>
      </c>
      <c r="D59" s="101" t="s">
        <v>76</v>
      </c>
      <c r="E59" s="102">
        <v>45383</v>
      </c>
      <c r="F59" s="71">
        <v>6</v>
      </c>
      <c r="G59" s="72">
        <f ca="1">Таблица_основная[[#This Row],[Рейтинг расчет]]</f>
        <v>16</v>
      </c>
      <c r="H59" s="41" t="s">
        <v>160</v>
      </c>
      <c r="I59" s="71">
        <v>13.672727272727272</v>
      </c>
      <c r="J59" s="41" t="s">
        <v>161</v>
      </c>
      <c r="K59" s="73"/>
      <c r="L59" s="73" t="s">
        <v>162</v>
      </c>
      <c r="M59" s="73"/>
      <c r="N5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O59" s="41" t="str">
        <f>CONCATENATE("F","$",Таблица_основная[[#This Row],[Первая строка массива]])</f>
        <v>F$57</v>
      </c>
      <c r="P59" s="41" t="str">
        <f>CONCATENATE("F","$",Таблица_основная[[#This Row],[Первая строка массива]],":","F","$",Таблица_основная[[#This Row],[Последняя строка моссива]])</f>
        <v>F$57:F$111</v>
      </c>
      <c r="Q59" s="70">
        <f t="shared" ref="Q59:Q111" si="1">Q58</f>
        <v>57</v>
      </c>
      <c r="R59" s="70">
        <f>Таблица_основная[[#This Row],[Первая строка массива]]+54</f>
        <v>111</v>
      </c>
      <c r="S59"/>
      <c r="T59" s="86"/>
      <c r="AA59" t="s">
        <v>90</v>
      </c>
      <c r="AB59" t="s">
        <v>267</v>
      </c>
      <c r="AC59" t="s">
        <v>164</v>
      </c>
      <c r="AD59" t="s">
        <v>268</v>
      </c>
    </row>
    <row r="60" spans="1:30" ht="12.75" customHeight="1" x14ac:dyDescent="0.2">
      <c r="A60" s="70"/>
      <c r="B60" s="70"/>
      <c r="C60" s="100" t="s">
        <v>90</v>
      </c>
      <c r="D60" s="101" t="s">
        <v>76</v>
      </c>
      <c r="E60" s="102">
        <v>45383</v>
      </c>
      <c r="F60" s="71">
        <v>15</v>
      </c>
      <c r="G60" s="72">
        <f ca="1">Таблица_основная[[#This Row],[Рейтинг расчет]]</f>
        <v>8</v>
      </c>
      <c r="H60" s="41" t="s">
        <v>160</v>
      </c>
      <c r="I60" s="71">
        <v>13.672727272727272</v>
      </c>
      <c r="J60" s="41" t="s">
        <v>161</v>
      </c>
      <c r="K60" s="73"/>
      <c r="L60" s="73" t="s">
        <v>162</v>
      </c>
      <c r="M60" s="73"/>
      <c r="N6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O60" s="41" t="str">
        <f>CONCATENATE("F","$",Таблица_основная[[#This Row],[Первая строка массива]])</f>
        <v>F$57</v>
      </c>
      <c r="P60" s="41" t="str">
        <f>CONCATENATE("F","$",Таблица_основная[[#This Row],[Первая строка массива]],":","F","$",Таблица_основная[[#This Row],[Последняя строка моссива]])</f>
        <v>F$57:F$111</v>
      </c>
      <c r="Q60" s="70">
        <f t="shared" si="1"/>
        <v>57</v>
      </c>
      <c r="R60" s="70">
        <f>Таблица_основная[[#This Row],[Первая строка массива]]+54</f>
        <v>111</v>
      </c>
      <c r="S60"/>
      <c r="T60" s="86"/>
      <c r="AA60" t="s">
        <v>146</v>
      </c>
      <c r="AB60" t="s">
        <v>269</v>
      </c>
      <c r="AC60" t="s">
        <v>164</v>
      </c>
      <c r="AD60" t="s">
        <v>270</v>
      </c>
    </row>
    <row r="61" spans="1:30" ht="12.75" customHeight="1" x14ac:dyDescent="0.2">
      <c r="A61" s="70"/>
      <c r="B61" s="70"/>
      <c r="C61" s="100" t="s">
        <v>112</v>
      </c>
      <c r="D61" s="101" t="s">
        <v>76</v>
      </c>
      <c r="E61" s="102">
        <v>45383</v>
      </c>
      <c r="F61" s="71">
        <v>4</v>
      </c>
      <c r="G61" s="72">
        <f ca="1">Таблица_основная[[#This Row],[Рейтинг расчет]]</f>
        <v>18</v>
      </c>
      <c r="H61" s="41" t="s">
        <v>160</v>
      </c>
      <c r="I61" s="71">
        <v>13.672727272727272</v>
      </c>
      <c r="J61" s="41" t="s">
        <v>161</v>
      </c>
      <c r="K61" s="73"/>
      <c r="L61" s="73" t="s">
        <v>162</v>
      </c>
      <c r="M61" s="73"/>
      <c r="N6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O61" s="41" t="str">
        <f>CONCATENATE("F","$",Таблица_основная[[#This Row],[Первая строка массива]])</f>
        <v>F$57</v>
      </c>
      <c r="P61" s="41" t="str">
        <f>CONCATENATE("F","$",Таблица_основная[[#This Row],[Первая строка массива]],":","F","$",Таблица_основная[[#This Row],[Последняя строка моссива]])</f>
        <v>F$57:F$111</v>
      </c>
      <c r="Q61" s="70">
        <f t="shared" si="1"/>
        <v>57</v>
      </c>
      <c r="R61" s="70">
        <f>Таблица_основная[[#This Row],[Первая строка массива]]+54</f>
        <v>111</v>
      </c>
      <c r="S61"/>
      <c r="T61" s="86"/>
      <c r="AA61" t="s">
        <v>110</v>
      </c>
      <c r="AB61" t="s">
        <v>271</v>
      </c>
      <c r="AC61" t="s">
        <v>164</v>
      </c>
      <c r="AD61" t="s">
        <v>272</v>
      </c>
    </row>
    <row r="62" spans="1:30" ht="12.75" customHeight="1" x14ac:dyDescent="0.2">
      <c r="A62" s="70"/>
      <c r="B62" s="70"/>
      <c r="C62" s="100" t="s">
        <v>91</v>
      </c>
      <c r="D62" s="101" t="s">
        <v>76</v>
      </c>
      <c r="E62" s="102">
        <v>45383</v>
      </c>
      <c r="F62" s="71">
        <v>8</v>
      </c>
      <c r="G62" s="72">
        <f ca="1">Таблица_основная[[#This Row],[Рейтинг расчет]]</f>
        <v>14</v>
      </c>
      <c r="H62" s="41" t="s">
        <v>160</v>
      </c>
      <c r="I62" s="71">
        <v>13.672727272727272</v>
      </c>
      <c r="J62" s="41" t="s">
        <v>161</v>
      </c>
      <c r="K62" s="73"/>
      <c r="L62" s="73" t="s">
        <v>162</v>
      </c>
      <c r="M62" s="73"/>
      <c r="N6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O62" s="41" t="str">
        <f>CONCATENATE("F","$",Таблица_основная[[#This Row],[Первая строка массива]])</f>
        <v>F$57</v>
      </c>
      <c r="P62" s="41" t="str">
        <f>CONCATENATE("F","$",Таблица_основная[[#This Row],[Первая строка массива]],":","F","$",Таблица_основная[[#This Row],[Последняя строка моссива]])</f>
        <v>F$57:F$111</v>
      </c>
      <c r="Q62" s="70">
        <f t="shared" si="1"/>
        <v>57</v>
      </c>
      <c r="R62" s="70">
        <f>Таблица_основная[[#This Row],[Первая строка массива]]+54</f>
        <v>111</v>
      </c>
      <c r="S62"/>
      <c r="T62" s="86"/>
      <c r="AA62" t="s">
        <v>109</v>
      </c>
      <c r="AB62" t="s">
        <v>273</v>
      </c>
      <c r="AC62" t="s">
        <v>164</v>
      </c>
      <c r="AD62" t="s">
        <v>274</v>
      </c>
    </row>
    <row r="63" spans="1:30" ht="12.75" customHeight="1" x14ac:dyDescent="0.2">
      <c r="A63" s="70"/>
      <c r="B63" s="70"/>
      <c r="C63" s="100" t="s">
        <v>92</v>
      </c>
      <c r="D63" s="101" t="s">
        <v>76</v>
      </c>
      <c r="E63" s="102">
        <v>45383</v>
      </c>
      <c r="F63" s="71">
        <v>8</v>
      </c>
      <c r="G63" s="72">
        <f ca="1">Таблица_основная[[#This Row],[Рейтинг расчет]]</f>
        <v>14</v>
      </c>
      <c r="H63" s="41" t="s">
        <v>160</v>
      </c>
      <c r="I63" s="71">
        <v>13.672727272727272</v>
      </c>
      <c r="J63" s="41" t="s">
        <v>161</v>
      </c>
      <c r="K63" s="73"/>
      <c r="L63" s="73" t="s">
        <v>162</v>
      </c>
      <c r="M63" s="73"/>
      <c r="N6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O63" s="41" t="str">
        <f>CONCATENATE("F","$",Таблица_основная[[#This Row],[Первая строка массива]])</f>
        <v>F$57</v>
      </c>
      <c r="P63" s="41" t="str">
        <f>CONCATENATE("F","$",Таблица_основная[[#This Row],[Первая строка массива]],":","F","$",Таблица_основная[[#This Row],[Последняя строка моссива]])</f>
        <v>F$57:F$111</v>
      </c>
      <c r="Q63" s="70">
        <f t="shared" si="1"/>
        <v>57</v>
      </c>
      <c r="R63" s="70">
        <f>Таблица_основная[[#This Row],[Первая строка массива]]+54</f>
        <v>111</v>
      </c>
      <c r="S63"/>
      <c r="T63" s="86"/>
      <c r="AA63" t="s">
        <v>146</v>
      </c>
      <c r="AB63" t="s">
        <v>275</v>
      </c>
      <c r="AC63" t="s">
        <v>164</v>
      </c>
      <c r="AD63" t="s">
        <v>276</v>
      </c>
    </row>
    <row r="64" spans="1:30" ht="12.75" customHeight="1" x14ac:dyDescent="0.2">
      <c r="A64" s="70"/>
      <c r="B64" s="70"/>
      <c r="C64" s="100" t="s">
        <v>113</v>
      </c>
      <c r="D64" s="101" t="s">
        <v>76</v>
      </c>
      <c r="E64" s="102">
        <v>45383</v>
      </c>
      <c r="F64" s="71">
        <v>5</v>
      </c>
      <c r="G64" s="72">
        <f ca="1">Таблица_основная[[#This Row],[Рейтинг расчет]]</f>
        <v>17</v>
      </c>
      <c r="H64" s="41" t="s">
        <v>160</v>
      </c>
      <c r="I64" s="71">
        <v>13.672727272727272</v>
      </c>
      <c r="J64" s="41" t="s">
        <v>161</v>
      </c>
      <c r="K64" s="73"/>
      <c r="L64" s="73" t="s">
        <v>162</v>
      </c>
      <c r="M64" s="73"/>
      <c r="N6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O64" s="41" t="str">
        <f>CONCATENATE("F","$",Таблица_основная[[#This Row],[Первая строка массива]])</f>
        <v>F$57</v>
      </c>
      <c r="P64" s="41" t="str">
        <f>CONCATENATE("F","$",Таблица_основная[[#This Row],[Первая строка массива]],":","F","$",Таблица_основная[[#This Row],[Последняя строка моссива]])</f>
        <v>F$57:F$111</v>
      </c>
      <c r="Q64" s="70">
        <f t="shared" si="1"/>
        <v>57</v>
      </c>
      <c r="R64" s="70">
        <f>Таблица_основная[[#This Row],[Первая строка массива]]+54</f>
        <v>111</v>
      </c>
      <c r="S64"/>
      <c r="T64" s="86"/>
      <c r="AA64" t="s">
        <v>99</v>
      </c>
      <c r="AB64" t="s">
        <v>277</v>
      </c>
      <c r="AC64" t="s">
        <v>164</v>
      </c>
      <c r="AD64" t="s">
        <v>278</v>
      </c>
    </row>
    <row r="65" spans="1:30" ht="12.75" customHeight="1" x14ac:dyDescent="0.2">
      <c r="A65" s="70"/>
      <c r="B65" s="70"/>
      <c r="C65" s="100" t="s">
        <v>135</v>
      </c>
      <c r="D65" s="101" t="s">
        <v>76</v>
      </c>
      <c r="E65" s="102">
        <v>45383</v>
      </c>
      <c r="F65" s="71">
        <v>13</v>
      </c>
      <c r="G65" s="72">
        <f ca="1">Таблица_основная[[#This Row],[Рейтинг расчет]]</f>
        <v>9</v>
      </c>
      <c r="H65" s="41" t="s">
        <v>160</v>
      </c>
      <c r="I65" s="71">
        <v>13.672727272727272</v>
      </c>
      <c r="J65" s="41" t="s">
        <v>161</v>
      </c>
      <c r="K65" s="73"/>
      <c r="L65" s="73" t="s">
        <v>162</v>
      </c>
      <c r="M65" s="73"/>
      <c r="N6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9</v>
      </c>
      <c r="O65" s="41" t="str">
        <f>CONCATENATE("F","$",Таблица_основная[[#This Row],[Первая строка массива]])</f>
        <v>F$57</v>
      </c>
      <c r="P65" s="41" t="str">
        <f>CONCATENATE("F","$",Таблица_основная[[#This Row],[Первая строка массива]],":","F","$",Таблица_основная[[#This Row],[Последняя строка моссива]])</f>
        <v>F$57:F$111</v>
      </c>
      <c r="Q65" s="70">
        <f t="shared" si="1"/>
        <v>57</v>
      </c>
      <c r="R65" s="70">
        <f>Таблица_основная[[#This Row],[Первая строка массива]]+54</f>
        <v>111</v>
      </c>
      <c r="S65"/>
      <c r="T65" s="86"/>
      <c r="AA65" t="s">
        <v>144</v>
      </c>
      <c r="AB65" t="s">
        <v>279</v>
      </c>
      <c r="AC65" t="s">
        <v>164</v>
      </c>
      <c r="AD65" t="s">
        <v>280</v>
      </c>
    </row>
    <row r="66" spans="1:30" ht="12.75" customHeight="1" x14ac:dyDescent="0.2">
      <c r="A66" s="70"/>
      <c r="B66" s="70"/>
      <c r="C66" s="100" t="s">
        <v>136</v>
      </c>
      <c r="D66" s="101" t="s">
        <v>76</v>
      </c>
      <c r="E66" s="102">
        <v>45383</v>
      </c>
      <c r="F66" s="71">
        <v>12</v>
      </c>
      <c r="G66" s="72">
        <f ca="1">Таблица_основная[[#This Row],[Рейтинг расчет]]</f>
        <v>10</v>
      </c>
      <c r="H66" s="41" t="s">
        <v>160</v>
      </c>
      <c r="I66" s="71">
        <v>13.672727272727272</v>
      </c>
      <c r="J66" s="41" t="s">
        <v>161</v>
      </c>
      <c r="K66" s="73"/>
      <c r="L66" s="73" t="s">
        <v>162</v>
      </c>
      <c r="M66" s="73"/>
      <c r="N6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10</v>
      </c>
      <c r="O66" s="41" t="str">
        <f>CONCATENATE("F","$",Таблица_основная[[#This Row],[Первая строка массива]])</f>
        <v>F$57</v>
      </c>
      <c r="P66" s="41" t="str">
        <f>CONCATENATE("F","$",Таблица_основная[[#This Row],[Первая строка массива]],":","F","$",Таблица_основная[[#This Row],[Последняя строка моссива]])</f>
        <v>F$57:F$111</v>
      </c>
      <c r="Q66" s="70">
        <f t="shared" si="1"/>
        <v>57</v>
      </c>
      <c r="R66" s="70">
        <f>Таблица_основная[[#This Row],[Первая строка массива]]+54</f>
        <v>111</v>
      </c>
      <c r="S66"/>
      <c r="T66" s="86"/>
      <c r="AA66" t="s">
        <v>140</v>
      </c>
      <c r="AB66" t="s">
        <v>281</v>
      </c>
      <c r="AC66" t="s">
        <v>164</v>
      </c>
      <c r="AD66" t="s">
        <v>282</v>
      </c>
    </row>
    <row r="67" spans="1:30" ht="12.75" customHeight="1" x14ac:dyDescent="0.2">
      <c r="A67" s="70"/>
      <c r="B67" s="70"/>
      <c r="C67" s="100" t="s">
        <v>137</v>
      </c>
      <c r="D67" s="101" t="s">
        <v>76</v>
      </c>
      <c r="E67" s="102">
        <v>45383</v>
      </c>
      <c r="F67" s="71">
        <v>19</v>
      </c>
      <c r="G67" s="72">
        <f ca="1">Таблица_основная[[#This Row],[Рейтинг расчет]]</f>
        <v>5</v>
      </c>
      <c r="H67" s="41" t="s">
        <v>160</v>
      </c>
      <c r="I67" s="71">
        <v>13.672727272727272</v>
      </c>
      <c r="J67" s="41" t="s">
        <v>161</v>
      </c>
      <c r="K67" s="73"/>
      <c r="L67" s="73" t="s">
        <v>162</v>
      </c>
      <c r="M67" s="73"/>
      <c r="N6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</v>
      </c>
      <c r="O67" s="41" t="str">
        <f>CONCATENATE("F","$",Таблица_основная[[#This Row],[Первая строка массива]])</f>
        <v>F$57</v>
      </c>
      <c r="P67" s="41" t="str">
        <f>CONCATENATE("F","$",Таблица_основная[[#This Row],[Первая строка массива]],":","F","$",Таблица_основная[[#This Row],[Последняя строка моссива]])</f>
        <v>F$57:F$111</v>
      </c>
      <c r="Q67" s="70">
        <f t="shared" si="1"/>
        <v>57</v>
      </c>
      <c r="R67" s="70">
        <f>Таблица_основная[[#This Row],[Первая строка массива]]+54</f>
        <v>111</v>
      </c>
      <c r="S67"/>
      <c r="T67" s="86"/>
      <c r="AA67" t="s">
        <v>144</v>
      </c>
      <c r="AB67" t="s">
        <v>283</v>
      </c>
      <c r="AC67" t="s">
        <v>164</v>
      </c>
      <c r="AD67" t="s">
        <v>284</v>
      </c>
    </row>
    <row r="68" spans="1:30" ht="12.75" customHeight="1" x14ac:dyDescent="0.2">
      <c r="A68" s="70"/>
      <c r="B68" s="70"/>
      <c r="C68" s="100" t="s">
        <v>138</v>
      </c>
      <c r="D68" s="101" t="s">
        <v>76</v>
      </c>
      <c r="E68" s="102">
        <v>45383</v>
      </c>
      <c r="F68" s="71">
        <v>6</v>
      </c>
      <c r="G68" s="72">
        <f ca="1">Таблица_основная[[#This Row],[Рейтинг расчет]]</f>
        <v>16</v>
      </c>
      <c r="H68" s="41" t="s">
        <v>160</v>
      </c>
      <c r="I68" s="71">
        <v>13.672727272727272</v>
      </c>
      <c r="J68" s="41" t="s">
        <v>161</v>
      </c>
      <c r="K68" s="73"/>
      <c r="L68" s="73" t="s">
        <v>162</v>
      </c>
      <c r="M68" s="73"/>
      <c r="N6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O68" s="41" t="str">
        <f>CONCATENATE("F","$",Таблица_основная[[#This Row],[Первая строка массива]])</f>
        <v>F$57</v>
      </c>
      <c r="P68" s="41" t="str">
        <f>CONCATENATE("F","$",Таблица_основная[[#This Row],[Первая строка массива]],":","F","$",Таблица_основная[[#This Row],[Последняя строка моссива]])</f>
        <v>F$57:F$111</v>
      </c>
      <c r="Q68" s="70">
        <f t="shared" si="1"/>
        <v>57</v>
      </c>
      <c r="R68" s="70">
        <f>Таблица_основная[[#This Row],[Первая строка массива]]+54</f>
        <v>111</v>
      </c>
      <c r="S68"/>
      <c r="T68" s="86"/>
      <c r="AA68" t="s">
        <v>144</v>
      </c>
      <c r="AB68" t="s">
        <v>285</v>
      </c>
      <c r="AC68" t="s">
        <v>164</v>
      </c>
      <c r="AD68" t="s">
        <v>286</v>
      </c>
    </row>
    <row r="69" spans="1:30" ht="12.75" customHeight="1" x14ac:dyDescent="0.2">
      <c r="A69" s="70"/>
      <c r="B69" s="70"/>
      <c r="C69" s="100" t="s">
        <v>139</v>
      </c>
      <c r="D69" s="101" t="s">
        <v>76</v>
      </c>
      <c r="E69" s="102">
        <v>45383</v>
      </c>
      <c r="F69" s="71">
        <v>3</v>
      </c>
      <c r="G69" s="72">
        <f ca="1">Таблица_основная[[#This Row],[Рейтинг расчет]]</f>
        <v>19</v>
      </c>
      <c r="H69" s="41" t="s">
        <v>160</v>
      </c>
      <c r="I69" s="71">
        <v>13.672727272727272</v>
      </c>
      <c r="J69" s="41" t="s">
        <v>161</v>
      </c>
      <c r="K69" s="73"/>
      <c r="L69" s="73" t="s">
        <v>162</v>
      </c>
      <c r="M69" s="73"/>
      <c r="N6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O69" s="41" t="str">
        <f>CONCATENATE("F","$",Таблица_основная[[#This Row],[Первая строка массива]])</f>
        <v>F$57</v>
      </c>
      <c r="P69" s="41" t="str">
        <f>CONCATENATE("F","$",Таблица_основная[[#This Row],[Первая строка массива]],":","F","$",Таблица_основная[[#This Row],[Последняя строка моссива]])</f>
        <v>F$57:F$111</v>
      </c>
      <c r="Q69" s="70">
        <f t="shared" si="1"/>
        <v>57</v>
      </c>
      <c r="R69" s="70">
        <f>Таблица_основная[[#This Row],[Первая строка массива]]+54</f>
        <v>111</v>
      </c>
      <c r="S69"/>
      <c r="T69" s="86"/>
      <c r="AA69" t="s">
        <v>145</v>
      </c>
      <c r="AB69" t="s">
        <v>287</v>
      </c>
      <c r="AC69" t="s">
        <v>164</v>
      </c>
      <c r="AD69" t="s">
        <v>288</v>
      </c>
    </row>
    <row r="70" spans="1:30" ht="12.75" customHeight="1" x14ac:dyDescent="0.2">
      <c r="A70" s="70"/>
      <c r="B70" s="70"/>
      <c r="C70" s="100" t="s">
        <v>140</v>
      </c>
      <c r="D70" s="101" t="s">
        <v>76</v>
      </c>
      <c r="E70" s="102">
        <v>45383</v>
      </c>
      <c r="F70" s="71">
        <v>2</v>
      </c>
      <c r="G70" s="72">
        <f ca="1">Таблица_основная[[#This Row],[Рейтинг расчет]]</f>
        <v>20</v>
      </c>
      <c r="H70" s="41" t="s">
        <v>160</v>
      </c>
      <c r="I70" s="71">
        <v>13.672727272727272</v>
      </c>
      <c r="J70" s="41" t="s">
        <v>161</v>
      </c>
      <c r="K70" s="73"/>
      <c r="L70" s="73" t="s">
        <v>162</v>
      </c>
      <c r="M70" s="73"/>
      <c r="N7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O70" s="41" t="str">
        <f>CONCATENATE("F","$",Таблица_основная[[#This Row],[Первая строка массива]])</f>
        <v>F$57</v>
      </c>
      <c r="P70" s="41" t="str">
        <f>CONCATENATE("F","$",Таблица_основная[[#This Row],[Первая строка массива]],":","F","$",Таблица_основная[[#This Row],[Последняя строка моссива]])</f>
        <v>F$57:F$111</v>
      </c>
      <c r="Q70" s="70">
        <f t="shared" si="1"/>
        <v>57</v>
      </c>
      <c r="R70" s="70">
        <f>Таблица_основная[[#This Row],[Первая строка массива]]+54</f>
        <v>111</v>
      </c>
      <c r="S70"/>
      <c r="T70" s="86"/>
      <c r="AA70" t="s">
        <v>144</v>
      </c>
      <c r="AB70" t="s">
        <v>289</v>
      </c>
      <c r="AC70" t="s">
        <v>164</v>
      </c>
      <c r="AD70" t="s">
        <v>290</v>
      </c>
    </row>
    <row r="71" spans="1:30" ht="12.75" customHeight="1" x14ac:dyDescent="0.2">
      <c r="A71" s="70"/>
      <c r="B71" s="70"/>
      <c r="C71" s="100" t="s">
        <v>141</v>
      </c>
      <c r="D71" s="101" t="s">
        <v>76</v>
      </c>
      <c r="E71" s="102">
        <v>45383</v>
      </c>
      <c r="F71" s="71">
        <v>20</v>
      </c>
      <c r="G71" s="72">
        <f ca="1">Таблица_основная[[#This Row],[Рейтинг расчет]]</f>
        <v>4</v>
      </c>
      <c r="H71" s="41" t="s">
        <v>160</v>
      </c>
      <c r="I71" s="71">
        <v>13.672727272727272</v>
      </c>
      <c r="J71" s="41" t="s">
        <v>161</v>
      </c>
      <c r="K71" s="73"/>
      <c r="L71" s="73" t="s">
        <v>162</v>
      </c>
      <c r="M71" s="73"/>
      <c r="N7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</v>
      </c>
      <c r="O71" s="41" t="str">
        <f>CONCATENATE("F","$",Таблица_основная[[#This Row],[Первая строка массива]])</f>
        <v>F$57</v>
      </c>
      <c r="P71" s="41" t="str">
        <f>CONCATENATE("F","$",Таблица_основная[[#This Row],[Первая строка массива]],":","F","$",Таблица_основная[[#This Row],[Последняя строка моссива]])</f>
        <v>F$57:F$111</v>
      </c>
      <c r="Q71" s="70">
        <f t="shared" si="1"/>
        <v>57</v>
      </c>
      <c r="R71" s="70">
        <f>Таблица_основная[[#This Row],[Первая строка массива]]+54</f>
        <v>111</v>
      </c>
      <c r="S71"/>
      <c r="T71" s="86"/>
      <c r="AA71" t="s">
        <v>146</v>
      </c>
      <c r="AB71" t="s">
        <v>291</v>
      </c>
      <c r="AC71" t="s">
        <v>164</v>
      </c>
      <c r="AD71" t="s">
        <v>292</v>
      </c>
    </row>
    <row r="72" spans="1:30" ht="12.75" customHeight="1" x14ac:dyDescent="0.2">
      <c r="A72" s="70"/>
      <c r="B72" s="70"/>
      <c r="C72" s="100" t="s">
        <v>142</v>
      </c>
      <c r="D72" s="101" t="s">
        <v>76</v>
      </c>
      <c r="E72" s="102">
        <v>45383</v>
      </c>
      <c r="F72" s="71">
        <v>22</v>
      </c>
      <c r="G72" s="72">
        <f ca="1">Таблица_основная[[#This Row],[Рейтинг расчет]]</f>
        <v>3</v>
      </c>
      <c r="H72" s="41" t="s">
        <v>160</v>
      </c>
      <c r="I72" s="71">
        <v>13.672727272727272</v>
      </c>
      <c r="J72" s="41" t="s">
        <v>161</v>
      </c>
      <c r="K72" s="73"/>
      <c r="L72" s="73" t="s">
        <v>162</v>
      </c>
      <c r="M72" s="73"/>
      <c r="N7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</v>
      </c>
      <c r="O72" s="41" t="str">
        <f>CONCATENATE("F","$",Таблица_основная[[#This Row],[Первая строка массива]])</f>
        <v>F$57</v>
      </c>
      <c r="P72" s="41" t="str">
        <f>CONCATENATE("F","$",Таблица_основная[[#This Row],[Первая строка массива]],":","F","$",Таблица_основная[[#This Row],[Последняя строка моссива]])</f>
        <v>F$57:F$111</v>
      </c>
      <c r="Q72" s="70">
        <f t="shared" si="1"/>
        <v>57</v>
      </c>
      <c r="R72" s="70">
        <f>Таблица_основная[[#This Row],[Первая строка массива]]+54</f>
        <v>111</v>
      </c>
      <c r="S72"/>
      <c r="T72" s="86"/>
      <c r="AA72" t="s">
        <v>137</v>
      </c>
      <c r="AB72" t="s">
        <v>293</v>
      </c>
      <c r="AC72" t="s">
        <v>164</v>
      </c>
      <c r="AD72" t="s">
        <v>294</v>
      </c>
    </row>
    <row r="73" spans="1:30" ht="12.75" customHeight="1" x14ac:dyDescent="0.2">
      <c r="A73" s="70"/>
      <c r="B73" s="70"/>
      <c r="C73" s="100" t="s">
        <v>143</v>
      </c>
      <c r="D73" s="101" t="s">
        <v>76</v>
      </c>
      <c r="E73" s="102">
        <v>45383</v>
      </c>
      <c r="F73" s="71">
        <v>10</v>
      </c>
      <c r="G73" s="72">
        <f ca="1">Таблица_основная[[#This Row],[Рейтинг расчет]]</f>
        <v>12</v>
      </c>
      <c r="H73" s="41" t="s">
        <v>160</v>
      </c>
      <c r="I73" s="71">
        <v>13.672727272727272</v>
      </c>
      <c r="J73" s="41" t="s">
        <v>161</v>
      </c>
      <c r="K73" s="73"/>
      <c r="L73" s="73" t="s">
        <v>162</v>
      </c>
      <c r="M73" s="73"/>
      <c r="N7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O73" s="41" t="str">
        <f>CONCATENATE("F","$",Таблица_основная[[#This Row],[Первая строка массива]])</f>
        <v>F$57</v>
      </c>
      <c r="P73" s="41" t="str">
        <f>CONCATENATE("F","$",Таблица_основная[[#This Row],[Первая строка массива]],":","F","$",Таблица_основная[[#This Row],[Последняя строка моссива]])</f>
        <v>F$57:F$111</v>
      </c>
      <c r="Q73" s="70">
        <f t="shared" si="1"/>
        <v>57</v>
      </c>
      <c r="R73" s="70">
        <f>Таблица_основная[[#This Row],[Первая строка массива]]+54</f>
        <v>111</v>
      </c>
      <c r="S73"/>
      <c r="T73" s="86"/>
      <c r="AA73" t="s">
        <v>136</v>
      </c>
      <c r="AB73" t="s">
        <v>295</v>
      </c>
      <c r="AC73" t="s">
        <v>164</v>
      </c>
      <c r="AD73" t="s">
        <v>296</v>
      </c>
    </row>
    <row r="74" spans="1:30" ht="12.75" customHeight="1" x14ac:dyDescent="0.2">
      <c r="A74" s="70"/>
      <c r="B74" s="70"/>
      <c r="C74" s="100" t="s">
        <v>144</v>
      </c>
      <c r="D74" s="101" t="s">
        <v>76</v>
      </c>
      <c r="E74" s="102">
        <v>45383</v>
      </c>
      <c r="F74" s="71">
        <v>209</v>
      </c>
      <c r="G74" s="72">
        <f ca="1">Таблица_основная[[#This Row],[Рейтинг расчет]]</f>
        <v>1</v>
      </c>
      <c r="H74" s="41" t="s">
        <v>160</v>
      </c>
      <c r="I74" s="71">
        <v>13.672727272727272</v>
      </c>
      <c r="J74" s="41" t="s">
        <v>161</v>
      </c>
      <c r="K74" s="73"/>
      <c r="L74" s="73" t="s">
        <v>162</v>
      </c>
      <c r="M74" s="73"/>
      <c r="N7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74" s="41" t="str">
        <f>CONCATENATE("F","$",Таблица_основная[[#This Row],[Первая строка массива]])</f>
        <v>F$57</v>
      </c>
      <c r="P74" s="41" t="str">
        <f>CONCATENATE("F","$",Таблица_основная[[#This Row],[Первая строка массива]],":","F","$",Таблица_основная[[#This Row],[Последняя строка моссива]])</f>
        <v>F$57:F$111</v>
      </c>
      <c r="Q74" s="70">
        <f t="shared" si="1"/>
        <v>57</v>
      </c>
      <c r="R74" s="70">
        <f>Таблица_основная[[#This Row],[Первая строка массива]]+54</f>
        <v>111</v>
      </c>
      <c r="S74"/>
      <c r="T74" s="86"/>
      <c r="AA74" t="s">
        <v>136</v>
      </c>
      <c r="AB74" t="s">
        <v>297</v>
      </c>
      <c r="AC74" t="s">
        <v>164</v>
      </c>
      <c r="AD74" t="s">
        <v>298</v>
      </c>
    </row>
    <row r="75" spans="1:30" ht="12.75" customHeight="1" x14ac:dyDescent="0.2">
      <c r="A75" s="70"/>
      <c r="B75" s="70"/>
      <c r="C75" s="100" t="s">
        <v>145</v>
      </c>
      <c r="D75" s="101" t="s">
        <v>76</v>
      </c>
      <c r="E75" s="102">
        <v>45383</v>
      </c>
      <c r="F75" s="71">
        <v>41</v>
      </c>
      <c r="G75" s="72">
        <f ca="1">Таблица_основная[[#This Row],[Рейтинг расчет]]</f>
        <v>2</v>
      </c>
      <c r="H75" s="41" t="s">
        <v>160</v>
      </c>
      <c r="I75" s="71">
        <v>13.672727272727272</v>
      </c>
      <c r="J75" s="41" t="s">
        <v>161</v>
      </c>
      <c r="K75" s="73"/>
      <c r="L75" s="73" t="s">
        <v>162</v>
      </c>
      <c r="M75" s="73"/>
      <c r="N7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</v>
      </c>
      <c r="O75" s="41" t="str">
        <f>CONCATENATE("F","$",Таблица_основная[[#This Row],[Первая строка массива]])</f>
        <v>F$57</v>
      </c>
      <c r="P75" s="41" t="str">
        <f>CONCATENATE("F","$",Таблица_основная[[#This Row],[Первая строка массива]],":","F","$",Таблица_основная[[#This Row],[Последняя строка моссива]])</f>
        <v>F$57:F$111</v>
      </c>
      <c r="Q75" s="70">
        <f t="shared" si="1"/>
        <v>57</v>
      </c>
      <c r="R75" s="70">
        <f>Таблица_основная[[#This Row],[Первая строка массива]]+54</f>
        <v>111</v>
      </c>
      <c r="S75"/>
      <c r="T75" s="86"/>
      <c r="AA75" t="s">
        <v>137</v>
      </c>
      <c r="AB75" t="s">
        <v>299</v>
      </c>
      <c r="AC75" t="s">
        <v>164</v>
      </c>
      <c r="AD75" t="s">
        <v>300</v>
      </c>
    </row>
    <row r="76" spans="1:30" ht="12.75" customHeight="1" x14ac:dyDescent="0.2">
      <c r="A76" s="70"/>
      <c r="B76" s="70"/>
      <c r="C76" s="100" t="s">
        <v>146</v>
      </c>
      <c r="D76" s="101" t="s">
        <v>76</v>
      </c>
      <c r="E76" s="102">
        <v>45383</v>
      </c>
      <c r="F76" s="71">
        <v>20</v>
      </c>
      <c r="G76" s="72">
        <f ca="1">Таблица_основная[[#This Row],[Рейтинг расчет]]</f>
        <v>4</v>
      </c>
      <c r="H76" s="41" t="s">
        <v>160</v>
      </c>
      <c r="I76" s="71">
        <v>13.672727272727272</v>
      </c>
      <c r="J76" s="41" t="s">
        <v>161</v>
      </c>
      <c r="K76" s="73"/>
      <c r="L76" s="73" t="s">
        <v>162</v>
      </c>
      <c r="M76" s="73"/>
      <c r="N7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</v>
      </c>
      <c r="O76" s="41" t="str">
        <f>CONCATENATE("F","$",Таблица_основная[[#This Row],[Первая строка массива]])</f>
        <v>F$57</v>
      </c>
      <c r="P76" s="41" t="str">
        <f>CONCATENATE("F","$",Таблица_основная[[#This Row],[Первая строка массива]],":","F","$",Таблица_основная[[#This Row],[Последняя строка моссива]])</f>
        <v>F$57:F$111</v>
      </c>
      <c r="Q76" s="70">
        <f t="shared" si="1"/>
        <v>57</v>
      </c>
      <c r="R76" s="70">
        <f>Таблица_основная[[#This Row],[Первая строка массива]]+54</f>
        <v>111</v>
      </c>
      <c r="S76"/>
      <c r="T76" s="86"/>
      <c r="AA76" t="s">
        <v>144</v>
      </c>
      <c r="AB76" t="s">
        <v>301</v>
      </c>
      <c r="AC76" t="s">
        <v>164</v>
      </c>
      <c r="AD76" t="s">
        <v>302</v>
      </c>
    </row>
    <row r="77" spans="1:30" ht="12.75" customHeight="1" x14ac:dyDescent="0.2">
      <c r="A77" s="70"/>
      <c r="B77" s="70"/>
      <c r="C77" s="100" t="s">
        <v>93</v>
      </c>
      <c r="D77" s="101" t="s">
        <v>76</v>
      </c>
      <c r="E77" s="102">
        <v>45383</v>
      </c>
      <c r="F77" s="71">
        <v>3</v>
      </c>
      <c r="G77" s="72">
        <f ca="1">Таблица_основная[[#This Row],[Рейтинг расчет]]</f>
        <v>19</v>
      </c>
      <c r="H77" s="41" t="s">
        <v>160</v>
      </c>
      <c r="I77" s="71">
        <v>13.672727272727272</v>
      </c>
      <c r="J77" s="41" t="s">
        <v>161</v>
      </c>
      <c r="K77" s="73"/>
      <c r="L77" s="73" t="s">
        <v>162</v>
      </c>
      <c r="M77" s="73"/>
      <c r="N7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O77" s="41" t="str">
        <f>CONCATENATE("F","$",Таблица_основная[[#This Row],[Первая строка массива]])</f>
        <v>F$57</v>
      </c>
      <c r="P77" s="41" t="str">
        <f>CONCATENATE("F","$",Таблица_основная[[#This Row],[Первая строка массива]],":","F","$",Таблица_основная[[#This Row],[Последняя строка моссива]])</f>
        <v>F$57:F$111</v>
      </c>
      <c r="Q77" s="70">
        <f t="shared" si="1"/>
        <v>57</v>
      </c>
      <c r="R77" s="70">
        <f>Таблица_основная[[#This Row],[Первая строка массива]]+54</f>
        <v>111</v>
      </c>
      <c r="S77"/>
      <c r="T77" s="86"/>
      <c r="AA77" t="s">
        <v>144</v>
      </c>
      <c r="AB77" t="s">
        <v>303</v>
      </c>
      <c r="AC77" t="s">
        <v>164</v>
      </c>
      <c r="AD77" t="s">
        <v>304</v>
      </c>
    </row>
    <row r="78" spans="1:30" ht="12.75" customHeight="1" x14ac:dyDescent="0.2">
      <c r="A78" s="70"/>
      <c r="B78" s="70"/>
      <c r="C78" s="100" t="s">
        <v>127</v>
      </c>
      <c r="D78" s="101" t="s">
        <v>76</v>
      </c>
      <c r="E78" s="102">
        <v>45383</v>
      </c>
      <c r="F78" s="71">
        <v>13</v>
      </c>
      <c r="G78" s="72">
        <f ca="1">Таблица_основная[[#This Row],[Рейтинг расчет]]</f>
        <v>9</v>
      </c>
      <c r="H78" s="41" t="s">
        <v>160</v>
      </c>
      <c r="I78" s="71">
        <v>13.672727272727272</v>
      </c>
      <c r="J78" s="41" t="s">
        <v>161</v>
      </c>
      <c r="K78" s="73"/>
      <c r="L78" s="73" t="s">
        <v>162</v>
      </c>
      <c r="M78" s="73"/>
      <c r="N7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9</v>
      </c>
      <c r="O78" s="41" t="str">
        <f>CONCATENATE("F","$",Таблица_основная[[#This Row],[Первая строка массива]])</f>
        <v>F$57</v>
      </c>
      <c r="P78" s="41" t="str">
        <f>CONCATENATE("F","$",Таблица_основная[[#This Row],[Первая строка массива]],":","F","$",Таблица_основная[[#This Row],[Последняя строка моссива]])</f>
        <v>F$57:F$111</v>
      </c>
      <c r="Q78" s="70">
        <f t="shared" si="1"/>
        <v>57</v>
      </c>
      <c r="R78" s="70">
        <f>Таблица_основная[[#This Row],[Первая строка массива]]+54</f>
        <v>111</v>
      </c>
      <c r="S78"/>
      <c r="T78" s="86"/>
      <c r="AA78" t="s">
        <v>142</v>
      </c>
      <c r="AB78" t="s">
        <v>305</v>
      </c>
      <c r="AC78" t="s">
        <v>164</v>
      </c>
      <c r="AD78" t="s">
        <v>306</v>
      </c>
    </row>
    <row r="79" spans="1:30" ht="12.75" customHeight="1" x14ac:dyDescent="0.2">
      <c r="A79" s="70"/>
      <c r="B79" s="70"/>
      <c r="C79" s="100" t="s">
        <v>114</v>
      </c>
      <c r="D79" s="101" t="s">
        <v>76</v>
      </c>
      <c r="E79" s="102">
        <v>45383</v>
      </c>
      <c r="F79" s="71">
        <v>1</v>
      </c>
      <c r="G79" s="72">
        <f ca="1">Таблица_основная[[#This Row],[Рейтинг расчет]]</f>
        <v>21</v>
      </c>
      <c r="H79" s="41" t="s">
        <v>160</v>
      </c>
      <c r="I79" s="71">
        <v>13.672727272727272</v>
      </c>
      <c r="J79" s="41" t="s">
        <v>161</v>
      </c>
      <c r="K79" s="73"/>
      <c r="L79" s="73" t="s">
        <v>162</v>
      </c>
      <c r="M79" s="73"/>
      <c r="N7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O79" s="41" t="str">
        <f>CONCATENATE("F","$",Таблица_основная[[#This Row],[Первая строка массива]])</f>
        <v>F$57</v>
      </c>
      <c r="P79" s="41" t="str">
        <f>CONCATENATE("F","$",Таблица_основная[[#This Row],[Первая строка массива]],":","F","$",Таблица_основная[[#This Row],[Последняя строка моссива]])</f>
        <v>F$57:F$111</v>
      </c>
      <c r="Q79" s="70">
        <f t="shared" si="1"/>
        <v>57</v>
      </c>
      <c r="R79" s="70">
        <f>Таблица_основная[[#This Row],[Первая строка массива]]+54</f>
        <v>111</v>
      </c>
      <c r="S79"/>
      <c r="T79" s="86"/>
      <c r="AA79" t="s">
        <v>144</v>
      </c>
      <c r="AB79" t="s">
        <v>307</v>
      </c>
      <c r="AC79" t="s">
        <v>164</v>
      </c>
      <c r="AD79" t="s">
        <v>308</v>
      </c>
    </row>
    <row r="80" spans="1:30" ht="12.75" customHeight="1" x14ac:dyDescent="0.2">
      <c r="A80" s="70"/>
      <c r="B80" s="70"/>
      <c r="C80" s="100" t="s">
        <v>94</v>
      </c>
      <c r="D80" s="101" t="s">
        <v>76</v>
      </c>
      <c r="E80" s="102">
        <v>45383</v>
      </c>
      <c r="F80" s="71">
        <v>20</v>
      </c>
      <c r="G80" s="72">
        <f ca="1">Таблица_основная[[#This Row],[Рейтинг расчет]]</f>
        <v>4</v>
      </c>
      <c r="H80" s="41" t="s">
        <v>160</v>
      </c>
      <c r="I80" s="71">
        <v>13.672727272727272</v>
      </c>
      <c r="J80" s="41" t="s">
        <v>161</v>
      </c>
      <c r="K80" s="73"/>
      <c r="L80" s="73" t="s">
        <v>162</v>
      </c>
      <c r="M80" s="73"/>
      <c r="N8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</v>
      </c>
      <c r="O80" s="41" t="str">
        <f>CONCATENATE("F","$",Таблица_основная[[#This Row],[Первая строка массива]])</f>
        <v>F$57</v>
      </c>
      <c r="P80" s="41" t="str">
        <f>CONCATENATE("F","$",Таблица_основная[[#This Row],[Первая строка массива]],":","F","$",Таблица_основная[[#This Row],[Последняя строка моссива]])</f>
        <v>F$57:F$111</v>
      </c>
      <c r="Q80" s="70">
        <f t="shared" si="1"/>
        <v>57</v>
      </c>
      <c r="R80" s="70">
        <f>Таблица_основная[[#This Row],[Первая строка массива]]+54</f>
        <v>111</v>
      </c>
      <c r="S80"/>
      <c r="T80" s="86"/>
      <c r="AA80" t="s">
        <v>141</v>
      </c>
      <c r="AB80" t="s">
        <v>309</v>
      </c>
      <c r="AC80" t="s">
        <v>164</v>
      </c>
      <c r="AD80" t="s">
        <v>310</v>
      </c>
    </row>
    <row r="81" spans="1:30" ht="12.75" customHeight="1" x14ac:dyDescent="0.2">
      <c r="A81" s="70"/>
      <c r="B81" s="70"/>
      <c r="C81" s="100" t="s">
        <v>95</v>
      </c>
      <c r="D81" s="101" t="s">
        <v>76</v>
      </c>
      <c r="E81" s="102">
        <v>45383</v>
      </c>
      <c r="F81" s="71">
        <v>8</v>
      </c>
      <c r="G81" s="72">
        <f ca="1">Таблица_основная[[#This Row],[Рейтинг расчет]]</f>
        <v>14</v>
      </c>
      <c r="H81" s="41" t="s">
        <v>160</v>
      </c>
      <c r="I81" s="71">
        <v>13.672727272727272</v>
      </c>
      <c r="J81" s="41" t="s">
        <v>161</v>
      </c>
      <c r="K81" s="73"/>
      <c r="L81" s="73" t="s">
        <v>162</v>
      </c>
      <c r="M81" s="73"/>
      <c r="N8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O81" s="41" t="str">
        <f>CONCATENATE("F","$",Таблица_основная[[#This Row],[Первая строка массива]])</f>
        <v>F$57</v>
      </c>
      <c r="P81" s="41" t="str">
        <f>CONCATENATE("F","$",Таблица_основная[[#This Row],[Первая строка массива]],":","F","$",Таблица_основная[[#This Row],[Последняя строка моссива]])</f>
        <v>F$57:F$111</v>
      </c>
      <c r="Q81" s="70">
        <f t="shared" si="1"/>
        <v>57</v>
      </c>
      <c r="R81" s="70">
        <f>Таблица_основная[[#This Row],[Первая строка массива]]+54</f>
        <v>111</v>
      </c>
      <c r="S81"/>
      <c r="T81" s="86"/>
      <c r="AA81" t="s">
        <v>101</v>
      </c>
      <c r="AB81" t="s">
        <v>311</v>
      </c>
      <c r="AC81" t="s">
        <v>164</v>
      </c>
      <c r="AD81" t="s">
        <v>312</v>
      </c>
    </row>
    <row r="82" spans="1:30" ht="12.75" customHeight="1" x14ac:dyDescent="0.2">
      <c r="A82" s="70"/>
      <c r="B82" s="70"/>
      <c r="C82" s="100" t="s">
        <v>96</v>
      </c>
      <c r="D82" s="101" t="s">
        <v>76</v>
      </c>
      <c r="E82" s="102">
        <v>45383</v>
      </c>
      <c r="F82" s="71">
        <v>8</v>
      </c>
      <c r="G82" s="72">
        <f ca="1">Таблица_основная[[#This Row],[Рейтинг расчет]]</f>
        <v>14</v>
      </c>
      <c r="H82" s="41" t="s">
        <v>160</v>
      </c>
      <c r="I82" s="71">
        <v>13.672727272727272</v>
      </c>
      <c r="J82" s="41" t="s">
        <v>161</v>
      </c>
      <c r="K82" s="73"/>
      <c r="L82" s="73" t="s">
        <v>162</v>
      </c>
      <c r="M82" s="73"/>
      <c r="N8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O82" s="41" t="str">
        <f>CONCATENATE("F","$",Таблица_основная[[#This Row],[Первая строка массива]])</f>
        <v>F$57</v>
      </c>
      <c r="P82" s="41" t="str">
        <f>CONCATENATE("F","$",Таблица_основная[[#This Row],[Первая строка массива]],":","F","$",Таблица_основная[[#This Row],[Последняя строка моссива]])</f>
        <v>F$57:F$111</v>
      </c>
      <c r="Q82" s="70">
        <f t="shared" si="1"/>
        <v>57</v>
      </c>
      <c r="R82" s="70">
        <f>Таблица_основная[[#This Row],[Первая строка массива]]+54</f>
        <v>111</v>
      </c>
      <c r="S82"/>
      <c r="T82" s="86"/>
      <c r="AA82" t="s">
        <v>144</v>
      </c>
      <c r="AB82" t="s">
        <v>313</v>
      </c>
      <c r="AC82" t="s">
        <v>164</v>
      </c>
      <c r="AD82" t="s">
        <v>314</v>
      </c>
    </row>
    <row r="83" spans="1:30" ht="12.75" customHeight="1" x14ac:dyDescent="0.2">
      <c r="A83" s="70"/>
      <c r="B83" s="70"/>
      <c r="C83" s="100" t="s">
        <v>97</v>
      </c>
      <c r="D83" s="101" t="s">
        <v>76</v>
      </c>
      <c r="E83" s="102">
        <v>45383</v>
      </c>
      <c r="F83" s="71">
        <v>5</v>
      </c>
      <c r="G83" s="72">
        <f ca="1">Таблица_основная[[#This Row],[Рейтинг расчет]]</f>
        <v>17</v>
      </c>
      <c r="H83" s="41" t="s">
        <v>160</v>
      </c>
      <c r="I83" s="71">
        <v>13.672727272727272</v>
      </c>
      <c r="J83" s="41" t="s">
        <v>161</v>
      </c>
      <c r="K83" s="73"/>
      <c r="L83" s="73" t="s">
        <v>162</v>
      </c>
      <c r="M83" s="73"/>
      <c r="N8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O83" s="41" t="str">
        <f>CONCATENATE("F","$",Таблица_основная[[#This Row],[Первая строка массива]])</f>
        <v>F$57</v>
      </c>
      <c r="P83" s="41" t="str">
        <f>CONCATENATE("F","$",Таблица_основная[[#This Row],[Первая строка массива]],":","F","$",Таблица_основная[[#This Row],[Последняя строка моссива]])</f>
        <v>F$57:F$111</v>
      </c>
      <c r="Q83" s="70">
        <f t="shared" si="1"/>
        <v>57</v>
      </c>
      <c r="R83" s="70">
        <f>Таблица_основная[[#This Row],[Первая строка массива]]+54</f>
        <v>111</v>
      </c>
      <c r="S83"/>
      <c r="T83" s="86"/>
      <c r="AA83" t="s">
        <v>141</v>
      </c>
      <c r="AB83" t="s">
        <v>315</v>
      </c>
      <c r="AC83" t="s">
        <v>164</v>
      </c>
      <c r="AD83" t="s">
        <v>316</v>
      </c>
    </row>
    <row r="84" spans="1:30" ht="12.75" customHeight="1" x14ac:dyDescent="0.2">
      <c r="A84" s="70"/>
      <c r="B84" s="70"/>
      <c r="C84" s="100" t="s">
        <v>98</v>
      </c>
      <c r="D84" s="101" t="s">
        <v>76</v>
      </c>
      <c r="E84" s="102">
        <v>45383</v>
      </c>
      <c r="F84" s="71">
        <v>7</v>
      </c>
      <c r="G84" s="72">
        <f ca="1">Таблица_основная[[#This Row],[Рейтинг расчет]]</f>
        <v>15</v>
      </c>
      <c r="H84" s="41" t="s">
        <v>160</v>
      </c>
      <c r="I84" s="71">
        <v>13.672727272727272</v>
      </c>
      <c r="J84" s="41" t="s">
        <v>161</v>
      </c>
      <c r="K84" s="73"/>
      <c r="L84" s="73" t="s">
        <v>162</v>
      </c>
      <c r="M84" s="73"/>
      <c r="N8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O84" s="41" t="str">
        <f>CONCATENATE("F","$",Таблица_основная[[#This Row],[Первая строка массива]])</f>
        <v>F$57</v>
      </c>
      <c r="P84" s="41" t="str">
        <f>CONCATENATE("F","$",Таблица_основная[[#This Row],[Первая строка массива]],":","F","$",Таблица_основная[[#This Row],[Последняя строка моссива]])</f>
        <v>F$57:F$111</v>
      </c>
      <c r="Q84" s="70">
        <f t="shared" si="1"/>
        <v>57</v>
      </c>
      <c r="R84" s="70">
        <f>Таблица_основная[[#This Row],[Первая строка массива]]+54</f>
        <v>111</v>
      </c>
      <c r="S84"/>
      <c r="T84" s="86"/>
      <c r="AA84" t="s">
        <v>137</v>
      </c>
      <c r="AB84" t="s">
        <v>317</v>
      </c>
      <c r="AC84" t="s">
        <v>164</v>
      </c>
      <c r="AD84" t="s">
        <v>318</v>
      </c>
    </row>
    <row r="85" spans="1:30" ht="12.75" customHeight="1" x14ac:dyDescent="0.2">
      <c r="A85" s="70"/>
      <c r="B85" s="70"/>
      <c r="C85" s="100" t="s">
        <v>99</v>
      </c>
      <c r="D85" s="101" t="s">
        <v>76</v>
      </c>
      <c r="E85" s="102">
        <v>45383</v>
      </c>
      <c r="F85" s="71">
        <v>5</v>
      </c>
      <c r="G85" s="72">
        <f ca="1">Таблица_основная[[#This Row],[Рейтинг расчет]]</f>
        <v>17</v>
      </c>
      <c r="H85" s="41" t="s">
        <v>160</v>
      </c>
      <c r="I85" s="71">
        <v>13.672727272727272</v>
      </c>
      <c r="J85" s="41" t="s">
        <v>161</v>
      </c>
      <c r="K85" s="73"/>
      <c r="L85" s="73" t="s">
        <v>162</v>
      </c>
      <c r="M85" s="73"/>
      <c r="N8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O85" s="41" t="str">
        <f>CONCATENATE("F","$",Таблица_основная[[#This Row],[Первая строка массива]])</f>
        <v>F$57</v>
      </c>
      <c r="P85" s="41" t="str">
        <f>CONCATENATE("F","$",Таблица_основная[[#This Row],[Первая строка массива]],":","F","$",Таблица_основная[[#This Row],[Последняя строка моссива]])</f>
        <v>F$57:F$111</v>
      </c>
      <c r="Q85" s="70">
        <f t="shared" si="1"/>
        <v>57</v>
      </c>
      <c r="R85" s="70">
        <f>Таблица_основная[[#This Row],[Первая строка массива]]+54</f>
        <v>111</v>
      </c>
      <c r="S85"/>
      <c r="T85" s="86"/>
      <c r="AA85" t="s">
        <v>137</v>
      </c>
      <c r="AB85" t="s">
        <v>319</v>
      </c>
      <c r="AC85" t="s">
        <v>164</v>
      </c>
      <c r="AD85" t="s">
        <v>320</v>
      </c>
    </row>
    <row r="86" spans="1:30" ht="12.75" customHeight="1" x14ac:dyDescent="0.2">
      <c r="A86" s="70"/>
      <c r="B86" s="70"/>
      <c r="C86" s="100" t="s">
        <v>100</v>
      </c>
      <c r="D86" s="101" t="s">
        <v>76</v>
      </c>
      <c r="E86" s="102">
        <v>45383</v>
      </c>
      <c r="F86" s="71">
        <v>11</v>
      </c>
      <c r="G86" s="72">
        <f ca="1">Таблица_основная[[#This Row],[Рейтинг расчет]]</f>
        <v>11</v>
      </c>
      <c r="H86" s="41" t="s">
        <v>160</v>
      </c>
      <c r="I86" s="71">
        <v>13.672727272727272</v>
      </c>
      <c r="J86" s="41" t="s">
        <v>161</v>
      </c>
      <c r="K86" s="73"/>
      <c r="L86" s="73" t="s">
        <v>162</v>
      </c>
      <c r="M86" s="73"/>
      <c r="N8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O86" s="41" t="str">
        <f>CONCATENATE("F","$",Таблица_основная[[#This Row],[Первая строка массива]])</f>
        <v>F$57</v>
      </c>
      <c r="P86" s="41" t="str">
        <f>CONCATENATE("F","$",Таблица_основная[[#This Row],[Первая строка массива]],":","F","$",Таблица_основная[[#This Row],[Последняя строка моссива]])</f>
        <v>F$57:F$111</v>
      </c>
      <c r="Q86" s="70">
        <f t="shared" si="1"/>
        <v>57</v>
      </c>
      <c r="R86" s="70">
        <f>Таблица_основная[[#This Row],[Первая строка массива]]+54</f>
        <v>111</v>
      </c>
      <c r="S86"/>
      <c r="T86" s="86"/>
      <c r="AA86" t="s">
        <v>137</v>
      </c>
      <c r="AB86" t="s">
        <v>321</v>
      </c>
      <c r="AC86" t="s">
        <v>164</v>
      </c>
      <c r="AD86" t="s">
        <v>322</v>
      </c>
    </row>
    <row r="87" spans="1:30" ht="12.75" customHeight="1" x14ac:dyDescent="0.2">
      <c r="A87" s="70"/>
      <c r="B87" s="70"/>
      <c r="C87" s="100" t="s">
        <v>115</v>
      </c>
      <c r="D87" s="101" t="s">
        <v>76</v>
      </c>
      <c r="E87" s="102">
        <v>45383</v>
      </c>
      <c r="F87" s="71">
        <v>5</v>
      </c>
      <c r="G87" s="72">
        <f ca="1">Таблица_основная[[#This Row],[Рейтинг расчет]]</f>
        <v>17</v>
      </c>
      <c r="H87" s="41" t="s">
        <v>160</v>
      </c>
      <c r="I87" s="71">
        <v>13.672727272727272</v>
      </c>
      <c r="J87" s="41" t="s">
        <v>161</v>
      </c>
      <c r="K87" s="73"/>
      <c r="L87" s="73" t="s">
        <v>162</v>
      </c>
      <c r="M87" s="73"/>
      <c r="N8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O87" s="41" t="str">
        <f>CONCATENATE("F","$",Таблица_основная[[#This Row],[Первая строка массива]])</f>
        <v>F$57</v>
      </c>
      <c r="P87" s="41" t="str">
        <f>CONCATENATE("F","$",Таблица_основная[[#This Row],[Первая строка массива]],":","F","$",Таблица_основная[[#This Row],[Последняя строка моссива]])</f>
        <v>F$57:F$111</v>
      </c>
      <c r="Q87" s="70">
        <f t="shared" si="1"/>
        <v>57</v>
      </c>
      <c r="R87" s="70">
        <f>Таблица_основная[[#This Row],[Первая строка массива]]+54</f>
        <v>111</v>
      </c>
      <c r="S87"/>
      <c r="T87" s="86"/>
      <c r="AA87" t="s">
        <v>144</v>
      </c>
      <c r="AB87" t="s">
        <v>323</v>
      </c>
      <c r="AC87" t="s">
        <v>164</v>
      </c>
      <c r="AD87" t="s">
        <v>324</v>
      </c>
    </row>
    <row r="88" spans="1:30" ht="12.75" customHeight="1" x14ac:dyDescent="0.2">
      <c r="A88" s="70"/>
      <c r="B88" s="70"/>
      <c r="C88" s="100" t="s">
        <v>116</v>
      </c>
      <c r="D88" s="101" t="s">
        <v>76</v>
      </c>
      <c r="E88" s="102">
        <v>45383</v>
      </c>
      <c r="F88" s="71">
        <v>8</v>
      </c>
      <c r="G88" s="72">
        <f ca="1">Таблица_основная[[#This Row],[Рейтинг расчет]]</f>
        <v>14</v>
      </c>
      <c r="H88" s="41" t="s">
        <v>160</v>
      </c>
      <c r="I88" s="71">
        <v>13.672727272727272</v>
      </c>
      <c r="J88" s="41" t="s">
        <v>161</v>
      </c>
      <c r="K88" s="73"/>
      <c r="L88" s="73" t="s">
        <v>162</v>
      </c>
      <c r="M88" s="73"/>
      <c r="N8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O88" s="41" t="str">
        <f>CONCATENATE("F","$",Таблица_основная[[#This Row],[Первая строка массива]])</f>
        <v>F$57</v>
      </c>
      <c r="P88" s="41" t="str">
        <f>CONCATENATE("F","$",Таблица_основная[[#This Row],[Первая строка массива]],":","F","$",Таблица_основная[[#This Row],[Последняя строка моссива]])</f>
        <v>F$57:F$111</v>
      </c>
      <c r="Q88" s="70">
        <f t="shared" si="1"/>
        <v>57</v>
      </c>
      <c r="R88" s="70">
        <f>Таблица_основная[[#This Row],[Первая строка массива]]+54</f>
        <v>111</v>
      </c>
      <c r="S88"/>
      <c r="T88" s="86"/>
      <c r="AA88" t="s">
        <v>144</v>
      </c>
      <c r="AB88" t="s">
        <v>325</v>
      </c>
      <c r="AC88" t="s">
        <v>164</v>
      </c>
      <c r="AD88" t="s">
        <v>326</v>
      </c>
    </row>
    <row r="89" spans="1:30" ht="12.75" customHeight="1" x14ac:dyDescent="0.2">
      <c r="A89" s="70"/>
      <c r="B89" s="70"/>
      <c r="C89" s="100" t="s">
        <v>101</v>
      </c>
      <c r="D89" s="101" t="s">
        <v>76</v>
      </c>
      <c r="E89" s="102">
        <v>45383</v>
      </c>
      <c r="F89" s="71">
        <v>16</v>
      </c>
      <c r="G89" s="72">
        <f ca="1">Таблица_основная[[#This Row],[Рейтинг расчет]]</f>
        <v>7</v>
      </c>
      <c r="H89" s="41" t="s">
        <v>160</v>
      </c>
      <c r="I89" s="71">
        <v>13.672727272727272</v>
      </c>
      <c r="J89" s="41" t="s">
        <v>161</v>
      </c>
      <c r="K89" s="73"/>
      <c r="L89" s="73" t="s">
        <v>162</v>
      </c>
      <c r="M89" s="73"/>
      <c r="N8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O89" s="41" t="str">
        <f>CONCATENATE("F","$",Таблица_основная[[#This Row],[Первая строка массива]])</f>
        <v>F$57</v>
      </c>
      <c r="P89" s="41" t="str">
        <f>CONCATENATE("F","$",Таблица_основная[[#This Row],[Первая строка массива]],":","F","$",Таблица_основная[[#This Row],[Последняя строка моссива]])</f>
        <v>F$57:F$111</v>
      </c>
      <c r="Q89" s="70">
        <f t="shared" si="1"/>
        <v>57</v>
      </c>
      <c r="R89" s="70">
        <f>Таблица_основная[[#This Row],[Первая строка массива]]+54</f>
        <v>111</v>
      </c>
      <c r="S89"/>
      <c r="T89" s="86"/>
      <c r="AA89" t="s">
        <v>144</v>
      </c>
      <c r="AB89" t="s">
        <v>327</v>
      </c>
      <c r="AC89" t="s">
        <v>164</v>
      </c>
      <c r="AD89" t="s">
        <v>328</v>
      </c>
    </row>
    <row r="90" spans="1:30" ht="12.75" customHeight="1" x14ac:dyDescent="0.2">
      <c r="A90" s="70"/>
      <c r="B90" s="70"/>
      <c r="C90" s="100" t="s">
        <v>102</v>
      </c>
      <c r="D90" s="101" t="s">
        <v>76</v>
      </c>
      <c r="E90" s="102">
        <v>45383</v>
      </c>
      <c r="F90" s="71">
        <v>15</v>
      </c>
      <c r="G90" s="72">
        <f ca="1">Таблица_основная[[#This Row],[Рейтинг расчет]]</f>
        <v>8</v>
      </c>
      <c r="H90" s="41" t="s">
        <v>160</v>
      </c>
      <c r="I90" s="71">
        <v>13.672727272727272</v>
      </c>
      <c r="J90" s="41" t="s">
        <v>161</v>
      </c>
      <c r="K90" s="73"/>
      <c r="L90" s="73" t="s">
        <v>162</v>
      </c>
      <c r="M90" s="73"/>
      <c r="N9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O90" s="41" t="str">
        <f>CONCATENATE("F","$",Таблица_основная[[#This Row],[Первая строка массива]])</f>
        <v>F$57</v>
      </c>
      <c r="P90" s="41" t="str">
        <f>CONCATENATE("F","$",Таблица_основная[[#This Row],[Первая строка массива]],":","F","$",Таблица_основная[[#This Row],[Последняя строка моссива]])</f>
        <v>F$57:F$111</v>
      </c>
      <c r="Q90" s="70">
        <f t="shared" si="1"/>
        <v>57</v>
      </c>
      <c r="R90" s="70">
        <f>Таблица_основная[[#This Row],[Первая строка массива]]+54</f>
        <v>111</v>
      </c>
      <c r="S90"/>
      <c r="T90" s="86"/>
      <c r="AA90" t="s">
        <v>144</v>
      </c>
      <c r="AB90" t="s">
        <v>329</v>
      </c>
      <c r="AC90" t="s">
        <v>164</v>
      </c>
      <c r="AD90" t="s">
        <v>330</v>
      </c>
    </row>
    <row r="91" spans="1:30" ht="12.75" customHeight="1" x14ac:dyDescent="0.2">
      <c r="A91" s="70"/>
      <c r="B91" s="70"/>
      <c r="C91" s="100" t="s">
        <v>103</v>
      </c>
      <c r="D91" s="101" t="s">
        <v>76</v>
      </c>
      <c r="E91" s="102">
        <v>45383</v>
      </c>
      <c r="F91" s="71">
        <v>4</v>
      </c>
      <c r="G91" s="72">
        <f ca="1">Таблица_основная[[#This Row],[Рейтинг расчет]]</f>
        <v>18</v>
      </c>
      <c r="H91" s="41" t="s">
        <v>160</v>
      </c>
      <c r="I91" s="71">
        <v>13.672727272727272</v>
      </c>
      <c r="J91" s="41" t="s">
        <v>161</v>
      </c>
      <c r="K91" s="73"/>
      <c r="L91" s="73" t="s">
        <v>162</v>
      </c>
      <c r="M91" s="73"/>
      <c r="N9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O91" s="41" t="str">
        <f>CONCATENATE("F","$",Таблица_основная[[#This Row],[Первая строка массива]])</f>
        <v>F$57</v>
      </c>
      <c r="P91" s="41" t="str">
        <f>CONCATENATE("F","$",Таблица_основная[[#This Row],[Первая строка массива]],":","F","$",Таблица_основная[[#This Row],[Последняя строка моссива]])</f>
        <v>F$57:F$111</v>
      </c>
      <c r="Q91" s="70">
        <f t="shared" si="1"/>
        <v>57</v>
      </c>
      <c r="R91" s="70">
        <f>Таблица_основная[[#This Row],[Первая строка массива]]+54</f>
        <v>111</v>
      </c>
      <c r="S91"/>
      <c r="T91" s="86"/>
      <c r="AA91" t="s">
        <v>91</v>
      </c>
      <c r="AB91" t="s">
        <v>331</v>
      </c>
      <c r="AC91" t="s">
        <v>164</v>
      </c>
      <c r="AD91" t="s">
        <v>332</v>
      </c>
    </row>
    <row r="92" spans="1:30" ht="12.75" customHeight="1" x14ac:dyDescent="0.2">
      <c r="A92" s="70"/>
      <c r="B92" s="70"/>
      <c r="C92" s="100" t="s">
        <v>104</v>
      </c>
      <c r="D92" s="101" t="s">
        <v>76</v>
      </c>
      <c r="E92" s="102">
        <v>45383</v>
      </c>
      <c r="F92" s="71">
        <v>4</v>
      </c>
      <c r="G92" s="72">
        <f ca="1">Таблица_основная[[#This Row],[Рейтинг расчет]]</f>
        <v>18</v>
      </c>
      <c r="H92" s="41" t="s">
        <v>160</v>
      </c>
      <c r="I92" s="71">
        <v>13.672727272727272</v>
      </c>
      <c r="J92" s="41" t="s">
        <v>161</v>
      </c>
      <c r="K92" s="73"/>
      <c r="L92" s="73" t="s">
        <v>162</v>
      </c>
      <c r="M92" s="73"/>
      <c r="N9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O92" s="41" t="str">
        <f>CONCATENATE("F","$",Таблица_основная[[#This Row],[Первая строка массива]])</f>
        <v>F$57</v>
      </c>
      <c r="P92" s="41" t="str">
        <f>CONCATENATE("F","$",Таблица_основная[[#This Row],[Первая строка массива]],":","F","$",Таблица_основная[[#This Row],[Последняя строка моссива]])</f>
        <v>F$57:F$111</v>
      </c>
      <c r="Q92" s="70">
        <f t="shared" si="1"/>
        <v>57</v>
      </c>
      <c r="R92" s="70">
        <f>Таблица_основная[[#This Row],[Первая строка массива]]+54</f>
        <v>111</v>
      </c>
      <c r="S92"/>
      <c r="T92" s="86"/>
      <c r="AA92" t="s">
        <v>144</v>
      </c>
      <c r="AB92" t="s">
        <v>333</v>
      </c>
      <c r="AC92" t="s">
        <v>164</v>
      </c>
      <c r="AD92" t="s">
        <v>334</v>
      </c>
    </row>
    <row r="93" spans="1:30" ht="12.75" customHeight="1" x14ac:dyDescent="0.2">
      <c r="A93" s="70"/>
      <c r="B93" s="70"/>
      <c r="C93" s="100" t="s">
        <v>128</v>
      </c>
      <c r="D93" s="101" t="s">
        <v>76</v>
      </c>
      <c r="E93" s="102">
        <v>45383</v>
      </c>
      <c r="F93" s="71">
        <v>11</v>
      </c>
      <c r="G93" s="72">
        <f ca="1">Таблица_основная[[#This Row],[Рейтинг расчет]]</f>
        <v>11</v>
      </c>
      <c r="H93" s="41" t="s">
        <v>160</v>
      </c>
      <c r="I93" s="71">
        <v>13.672727272727272</v>
      </c>
      <c r="J93" s="41" t="s">
        <v>161</v>
      </c>
      <c r="K93" s="73"/>
      <c r="L93" s="73" t="s">
        <v>162</v>
      </c>
      <c r="M93" s="73"/>
      <c r="N9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O93" s="41" t="str">
        <f>CONCATENATE("F","$",Таблица_основная[[#This Row],[Первая строка массива]])</f>
        <v>F$57</v>
      </c>
      <c r="P93" s="41" t="str">
        <f>CONCATENATE("F","$",Таблица_основная[[#This Row],[Первая строка массива]],":","F","$",Таблица_основная[[#This Row],[Последняя строка моссива]])</f>
        <v>F$57:F$111</v>
      </c>
      <c r="Q93" s="70">
        <f t="shared" si="1"/>
        <v>57</v>
      </c>
      <c r="R93" s="70">
        <f>Таблица_основная[[#This Row],[Первая строка массива]]+54</f>
        <v>111</v>
      </c>
      <c r="S93"/>
      <c r="T93" s="86"/>
      <c r="AA93" t="s">
        <v>144</v>
      </c>
      <c r="AB93" t="s">
        <v>335</v>
      </c>
      <c r="AC93" t="s">
        <v>164</v>
      </c>
      <c r="AD93" t="s">
        <v>336</v>
      </c>
    </row>
    <row r="94" spans="1:30" ht="12.75" customHeight="1" x14ac:dyDescent="0.2">
      <c r="A94" s="70"/>
      <c r="B94" s="70"/>
      <c r="C94" s="100" t="s">
        <v>117</v>
      </c>
      <c r="D94" s="101" t="s">
        <v>76</v>
      </c>
      <c r="E94" s="102">
        <v>45383</v>
      </c>
      <c r="F94" s="71">
        <v>10</v>
      </c>
      <c r="G94" s="72">
        <f ca="1">Таблица_основная[[#This Row],[Рейтинг расчет]]</f>
        <v>12</v>
      </c>
      <c r="H94" s="41" t="s">
        <v>160</v>
      </c>
      <c r="I94" s="71">
        <v>13.672727272727272</v>
      </c>
      <c r="J94" s="41" t="s">
        <v>161</v>
      </c>
      <c r="K94" s="73"/>
      <c r="L94" s="73" t="s">
        <v>162</v>
      </c>
      <c r="M94" s="73"/>
      <c r="N9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O94" s="41" t="str">
        <f>CONCATENATE("F","$",Таблица_основная[[#This Row],[Первая строка массива]])</f>
        <v>F$57</v>
      </c>
      <c r="P94" s="41" t="str">
        <f>CONCATENATE("F","$",Таблица_основная[[#This Row],[Первая строка массива]],":","F","$",Таблица_основная[[#This Row],[Последняя строка моссива]])</f>
        <v>F$57:F$111</v>
      </c>
      <c r="Q94" s="70">
        <f t="shared" si="1"/>
        <v>57</v>
      </c>
      <c r="R94" s="70">
        <f>Таблица_основная[[#This Row],[Первая строка массива]]+54</f>
        <v>111</v>
      </c>
      <c r="S94"/>
      <c r="T94" s="86"/>
      <c r="AA94" t="s">
        <v>109</v>
      </c>
      <c r="AB94" t="s">
        <v>337</v>
      </c>
      <c r="AC94" t="s">
        <v>164</v>
      </c>
      <c r="AD94" t="s">
        <v>338</v>
      </c>
    </row>
    <row r="95" spans="1:30" ht="12.75" customHeight="1" x14ac:dyDescent="0.2">
      <c r="A95" s="70"/>
      <c r="B95" s="70"/>
      <c r="C95" s="100" t="s">
        <v>118</v>
      </c>
      <c r="D95" s="101" t="s">
        <v>76</v>
      </c>
      <c r="E95" s="102">
        <v>45383</v>
      </c>
      <c r="F95" s="71">
        <v>5</v>
      </c>
      <c r="G95" s="72">
        <f ca="1">Таблица_основная[[#This Row],[Рейтинг расчет]]</f>
        <v>17</v>
      </c>
      <c r="H95" s="41" t="s">
        <v>160</v>
      </c>
      <c r="I95" s="71">
        <v>13.672727272727272</v>
      </c>
      <c r="J95" s="41" t="s">
        <v>161</v>
      </c>
      <c r="K95" s="73"/>
      <c r="L95" s="73" t="s">
        <v>162</v>
      </c>
      <c r="M95" s="73"/>
      <c r="N9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O95" s="41" t="str">
        <f>CONCATENATE("F","$",Таблица_основная[[#This Row],[Первая строка массива]])</f>
        <v>F$57</v>
      </c>
      <c r="P95" s="41" t="str">
        <f>CONCATENATE("F","$",Таблица_основная[[#This Row],[Первая строка массива]],":","F","$",Таблица_основная[[#This Row],[Последняя строка моссива]])</f>
        <v>F$57:F$111</v>
      </c>
      <c r="Q95" s="70">
        <f t="shared" si="1"/>
        <v>57</v>
      </c>
      <c r="R95" s="70">
        <f>Таблица_основная[[#This Row],[Первая строка массива]]+54</f>
        <v>111</v>
      </c>
      <c r="S95"/>
      <c r="T95" s="86"/>
      <c r="AA95" t="s">
        <v>144</v>
      </c>
      <c r="AB95" t="s">
        <v>339</v>
      </c>
      <c r="AC95" t="s">
        <v>164</v>
      </c>
      <c r="AD95" t="s">
        <v>340</v>
      </c>
    </row>
    <row r="96" spans="1:30" ht="12.75" customHeight="1" x14ac:dyDescent="0.2">
      <c r="A96" s="70"/>
      <c r="B96" s="70"/>
      <c r="C96" s="100" t="s">
        <v>105</v>
      </c>
      <c r="D96" s="101" t="s">
        <v>76</v>
      </c>
      <c r="E96" s="102">
        <v>45383</v>
      </c>
      <c r="F96" s="71">
        <v>18</v>
      </c>
      <c r="G96" s="72">
        <f ca="1">Таблица_основная[[#This Row],[Рейтинг расчет]]</f>
        <v>6</v>
      </c>
      <c r="H96" s="41" t="s">
        <v>160</v>
      </c>
      <c r="I96" s="71">
        <v>13.672727272727272</v>
      </c>
      <c r="J96" s="41" t="s">
        <v>161</v>
      </c>
      <c r="K96" s="73"/>
      <c r="L96" s="73" t="s">
        <v>162</v>
      </c>
      <c r="M96" s="73"/>
      <c r="N9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6</v>
      </c>
      <c r="O96" s="41" t="str">
        <f>CONCATENATE("F","$",Таблица_основная[[#This Row],[Первая строка массива]])</f>
        <v>F$57</v>
      </c>
      <c r="P96" s="41" t="str">
        <f>CONCATENATE("F","$",Таблица_основная[[#This Row],[Первая строка массива]],":","F","$",Таблица_основная[[#This Row],[Последняя строка моссива]])</f>
        <v>F$57:F$111</v>
      </c>
      <c r="Q96" s="70">
        <f t="shared" si="1"/>
        <v>57</v>
      </c>
      <c r="R96" s="70">
        <f>Таблица_основная[[#This Row],[Первая строка массива]]+54</f>
        <v>111</v>
      </c>
      <c r="S96"/>
      <c r="T96" s="86"/>
      <c r="AA96" t="s">
        <v>135</v>
      </c>
      <c r="AB96" t="s">
        <v>341</v>
      </c>
      <c r="AC96" t="s">
        <v>164</v>
      </c>
      <c r="AD96" t="s">
        <v>342</v>
      </c>
    </row>
    <row r="97" spans="1:30" ht="12.75" customHeight="1" x14ac:dyDescent="0.2">
      <c r="A97" s="70"/>
      <c r="B97" s="70"/>
      <c r="C97" s="100" t="s">
        <v>119</v>
      </c>
      <c r="D97" s="101" t="s">
        <v>76</v>
      </c>
      <c r="E97" s="102">
        <v>45383</v>
      </c>
      <c r="F97" s="71">
        <v>5</v>
      </c>
      <c r="G97" s="72">
        <f ca="1">Таблица_основная[[#This Row],[Рейтинг расчет]]</f>
        <v>17</v>
      </c>
      <c r="H97" s="41" t="s">
        <v>160</v>
      </c>
      <c r="I97" s="71">
        <v>13.672727272727272</v>
      </c>
      <c r="J97" s="41" t="s">
        <v>161</v>
      </c>
      <c r="K97" s="73"/>
      <c r="L97" s="73" t="s">
        <v>162</v>
      </c>
      <c r="M97" s="73"/>
      <c r="N9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O97" s="41" t="str">
        <f>CONCATENATE("F","$",Таблица_основная[[#This Row],[Первая строка массива]])</f>
        <v>F$57</v>
      </c>
      <c r="P97" s="41" t="str">
        <f>CONCATENATE("F","$",Таблица_основная[[#This Row],[Первая строка массива]],":","F","$",Таблица_основная[[#This Row],[Последняя строка моссива]])</f>
        <v>F$57:F$111</v>
      </c>
      <c r="Q97" s="70">
        <f t="shared" si="1"/>
        <v>57</v>
      </c>
      <c r="R97" s="70">
        <f>Таблица_основная[[#This Row],[Первая строка массива]]+54</f>
        <v>111</v>
      </c>
      <c r="S97"/>
      <c r="T97" s="86"/>
      <c r="AA97" t="s">
        <v>106</v>
      </c>
      <c r="AB97" t="s">
        <v>343</v>
      </c>
      <c r="AC97" t="s">
        <v>164</v>
      </c>
      <c r="AD97" t="s">
        <v>344</v>
      </c>
    </row>
    <row r="98" spans="1:30" ht="12.75" customHeight="1" x14ac:dyDescent="0.2">
      <c r="A98" s="70"/>
      <c r="B98" s="70"/>
      <c r="C98" s="100" t="s">
        <v>106</v>
      </c>
      <c r="D98" s="101" t="s">
        <v>76</v>
      </c>
      <c r="E98" s="102">
        <v>45383</v>
      </c>
      <c r="F98" s="71">
        <v>7</v>
      </c>
      <c r="G98" s="72">
        <f ca="1">Таблица_основная[[#This Row],[Рейтинг расчет]]</f>
        <v>15</v>
      </c>
      <c r="H98" s="41" t="s">
        <v>160</v>
      </c>
      <c r="I98" s="71">
        <v>13.672727272727272</v>
      </c>
      <c r="J98" s="41" t="s">
        <v>161</v>
      </c>
      <c r="K98" s="73"/>
      <c r="L98" s="73" t="s">
        <v>162</v>
      </c>
      <c r="M98" s="73"/>
      <c r="N9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O98" s="41" t="str">
        <f>CONCATENATE("F","$",Таблица_основная[[#This Row],[Первая строка массива]])</f>
        <v>F$57</v>
      </c>
      <c r="P98" s="41" t="str">
        <f>CONCATENATE("F","$",Таблица_основная[[#This Row],[Первая строка массива]],":","F","$",Таблица_основная[[#This Row],[Последняя строка моссива]])</f>
        <v>F$57:F$111</v>
      </c>
      <c r="Q98" s="70">
        <f t="shared" si="1"/>
        <v>57</v>
      </c>
      <c r="R98" s="70">
        <f>Таблица_основная[[#This Row],[Первая строка массива]]+54</f>
        <v>111</v>
      </c>
      <c r="S98"/>
      <c r="T98" s="86"/>
      <c r="AA98" t="s">
        <v>137</v>
      </c>
      <c r="AB98" t="s">
        <v>345</v>
      </c>
      <c r="AC98" t="s">
        <v>164</v>
      </c>
      <c r="AD98" t="s">
        <v>346</v>
      </c>
    </row>
    <row r="99" spans="1:30" ht="12.75" customHeight="1" x14ac:dyDescent="0.2">
      <c r="A99" s="70"/>
      <c r="B99" s="70"/>
      <c r="C99" s="100" t="s">
        <v>107</v>
      </c>
      <c r="D99" s="101" t="s">
        <v>76</v>
      </c>
      <c r="E99" s="102">
        <v>45383</v>
      </c>
      <c r="F99" s="71">
        <v>8</v>
      </c>
      <c r="G99" s="72">
        <f ca="1">Таблица_основная[[#This Row],[Рейтинг расчет]]</f>
        <v>14</v>
      </c>
      <c r="H99" s="41" t="s">
        <v>160</v>
      </c>
      <c r="I99" s="71">
        <v>13.672727272727272</v>
      </c>
      <c r="J99" s="41" t="s">
        <v>161</v>
      </c>
      <c r="K99" s="73"/>
      <c r="L99" s="73" t="s">
        <v>162</v>
      </c>
      <c r="M99" s="73"/>
      <c r="N9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O99" s="41" t="str">
        <f>CONCATENATE("F","$",Таблица_основная[[#This Row],[Первая строка массива]])</f>
        <v>F$57</v>
      </c>
      <c r="P99" s="41" t="str">
        <f>CONCATENATE("F","$",Таблица_основная[[#This Row],[Первая строка массива]],":","F","$",Таблица_основная[[#This Row],[Последняя строка моссива]])</f>
        <v>F$57:F$111</v>
      </c>
      <c r="Q99" s="70">
        <f t="shared" si="1"/>
        <v>57</v>
      </c>
      <c r="R99" s="70">
        <f>Таблица_основная[[#This Row],[Первая строка массива]]+54</f>
        <v>111</v>
      </c>
      <c r="S99"/>
      <c r="T99" s="86"/>
      <c r="AA99" t="s">
        <v>144</v>
      </c>
      <c r="AB99" t="s">
        <v>347</v>
      </c>
      <c r="AC99" t="s">
        <v>164</v>
      </c>
      <c r="AD99" t="s">
        <v>348</v>
      </c>
    </row>
    <row r="100" spans="1:30" ht="12.75" customHeight="1" x14ac:dyDescent="0.2">
      <c r="A100" s="70"/>
      <c r="B100" s="70"/>
      <c r="C100" s="100" t="s">
        <v>120</v>
      </c>
      <c r="D100" s="101" t="s">
        <v>76</v>
      </c>
      <c r="E100" s="102">
        <v>45383</v>
      </c>
      <c r="F100" s="71">
        <v>5</v>
      </c>
      <c r="G100" s="72">
        <f ca="1">Таблица_основная[[#This Row],[Рейтинг расчет]]</f>
        <v>17</v>
      </c>
      <c r="H100" s="41" t="s">
        <v>160</v>
      </c>
      <c r="I100" s="71">
        <v>13.672727272727272</v>
      </c>
      <c r="J100" s="41" t="s">
        <v>161</v>
      </c>
      <c r="K100" s="73"/>
      <c r="L100" s="73" t="s">
        <v>162</v>
      </c>
      <c r="M100" s="73"/>
      <c r="N10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O100" s="41" t="str">
        <f>CONCATENATE("F","$",Таблица_основная[[#This Row],[Первая строка массива]])</f>
        <v>F$57</v>
      </c>
      <c r="P100" s="41" t="str">
        <f>CONCATENATE("F","$",Таблица_основная[[#This Row],[Первая строка массива]],":","F","$",Таблица_основная[[#This Row],[Последняя строка моссива]])</f>
        <v>F$57:F$111</v>
      </c>
      <c r="Q100" s="70">
        <f t="shared" si="1"/>
        <v>57</v>
      </c>
      <c r="R100" s="70">
        <f>Таблица_основная[[#This Row],[Первая строка массива]]+54</f>
        <v>111</v>
      </c>
      <c r="S100"/>
      <c r="T100" s="86"/>
      <c r="AA100" t="s">
        <v>136</v>
      </c>
      <c r="AB100" t="s">
        <v>349</v>
      </c>
      <c r="AC100" t="s">
        <v>164</v>
      </c>
      <c r="AD100" t="s">
        <v>350</v>
      </c>
    </row>
    <row r="101" spans="1:30" ht="12.75" customHeight="1" x14ac:dyDescent="0.2">
      <c r="A101" s="70"/>
      <c r="B101" s="70"/>
      <c r="C101" s="100" t="s">
        <v>126</v>
      </c>
      <c r="D101" s="101" t="s">
        <v>76</v>
      </c>
      <c r="E101" s="102">
        <v>45383</v>
      </c>
      <c r="F101" s="71">
        <v>4</v>
      </c>
      <c r="G101" s="72">
        <f ca="1">Таблица_основная[[#This Row],[Рейтинг расчет]]</f>
        <v>18</v>
      </c>
      <c r="H101" s="41" t="s">
        <v>160</v>
      </c>
      <c r="I101" s="71">
        <v>13.672727272727272</v>
      </c>
      <c r="J101" s="41" t="s">
        <v>161</v>
      </c>
      <c r="K101" s="73"/>
      <c r="L101" s="73" t="s">
        <v>162</v>
      </c>
      <c r="M101" s="73"/>
      <c r="N10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O101" s="41" t="str">
        <f>CONCATENATE("F","$",Таблица_основная[[#This Row],[Первая строка массива]])</f>
        <v>F$57</v>
      </c>
      <c r="P101" s="41" t="str">
        <f>CONCATENATE("F","$",Таблица_основная[[#This Row],[Первая строка массива]],":","F","$",Таблица_основная[[#This Row],[Последняя строка моссива]])</f>
        <v>F$57:F$111</v>
      </c>
      <c r="Q101" s="70">
        <f t="shared" si="1"/>
        <v>57</v>
      </c>
      <c r="R101" s="70">
        <f>Таблица_основная[[#This Row],[Первая строка массива]]+54</f>
        <v>111</v>
      </c>
      <c r="S101"/>
      <c r="T101" s="86"/>
      <c r="AA101" t="s">
        <v>144</v>
      </c>
      <c r="AB101" t="s">
        <v>351</v>
      </c>
      <c r="AC101" t="s">
        <v>164</v>
      </c>
      <c r="AD101" t="s">
        <v>352</v>
      </c>
    </row>
    <row r="102" spans="1:30" ht="12.75" customHeight="1" x14ac:dyDescent="0.2">
      <c r="A102" s="70"/>
      <c r="B102" s="70"/>
      <c r="C102" s="100" t="s">
        <v>108</v>
      </c>
      <c r="D102" s="101" t="s">
        <v>76</v>
      </c>
      <c r="E102" s="102">
        <v>45383</v>
      </c>
      <c r="F102" s="71">
        <v>18</v>
      </c>
      <c r="G102" s="72">
        <f ca="1">Таблица_основная[[#This Row],[Рейтинг расчет]]</f>
        <v>6</v>
      </c>
      <c r="H102" s="41" t="s">
        <v>160</v>
      </c>
      <c r="I102" s="71">
        <v>13.672727272727272</v>
      </c>
      <c r="J102" s="41" t="s">
        <v>161</v>
      </c>
      <c r="K102" s="73"/>
      <c r="L102" s="73" t="s">
        <v>162</v>
      </c>
      <c r="M102" s="73"/>
      <c r="N10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6</v>
      </c>
      <c r="O102" s="41" t="str">
        <f>CONCATENATE("F","$",Таблица_основная[[#This Row],[Первая строка массива]])</f>
        <v>F$57</v>
      </c>
      <c r="P102" s="41" t="str">
        <f>CONCATENATE("F","$",Таблица_основная[[#This Row],[Первая строка массива]],":","F","$",Таблица_основная[[#This Row],[Последняя строка моссива]])</f>
        <v>F$57:F$111</v>
      </c>
      <c r="Q102" s="70">
        <f t="shared" si="1"/>
        <v>57</v>
      </c>
      <c r="R102" s="70">
        <f>Таблица_основная[[#This Row],[Первая строка массива]]+54</f>
        <v>111</v>
      </c>
      <c r="S102"/>
      <c r="T102" s="86"/>
      <c r="AA102" t="s">
        <v>87</v>
      </c>
      <c r="AB102" t="s">
        <v>353</v>
      </c>
      <c r="AC102" t="s">
        <v>164</v>
      </c>
      <c r="AD102" t="s">
        <v>354</v>
      </c>
    </row>
    <row r="103" spans="1:30" ht="12.75" customHeight="1" x14ac:dyDescent="0.2">
      <c r="A103" s="70"/>
      <c r="B103" s="70"/>
      <c r="C103" s="100" t="s">
        <v>121</v>
      </c>
      <c r="D103" s="101" t="s">
        <v>76</v>
      </c>
      <c r="E103" s="102">
        <v>45383</v>
      </c>
      <c r="F103" s="71">
        <v>9</v>
      </c>
      <c r="G103" s="72">
        <f ca="1">Таблица_основная[[#This Row],[Рейтинг расчет]]</f>
        <v>13</v>
      </c>
      <c r="H103" s="41" t="s">
        <v>160</v>
      </c>
      <c r="I103" s="71">
        <v>13.672727272727272</v>
      </c>
      <c r="J103" s="41" t="s">
        <v>161</v>
      </c>
      <c r="K103" s="73"/>
      <c r="L103" s="73" t="s">
        <v>162</v>
      </c>
      <c r="M103" s="73"/>
      <c r="N10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O103" s="41" t="str">
        <f>CONCATENATE("F","$",Таблица_основная[[#This Row],[Первая строка массива]])</f>
        <v>F$57</v>
      </c>
      <c r="P103" s="41" t="str">
        <f>CONCATENATE("F","$",Таблица_основная[[#This Row],[Первая строка массива]],":","F","$",Таблица_основная[[#This Row],[Последняя строка моссива]])</f>
        <v>F$57:F$111</v>
      </c>
      <c r="Q103" s="70">
        <f t="shared" si="1"/>
        <v>57</v>
      </c>
      <c r="R103" s="70">
        <f>Таблица_основная[[#This Row],[Первая строка массива]]+54</f>
        <v>111</v>
      </c>
      <c r="S103"/>
      <c r="T103" s="86"/>
      <c r="AA103" t="s">
        <v>144</v>
      </c>
      <c r="AB103" t="s">
        <v>355</v>
      </c>
      <c r="AC103" t="s">
        <v>164</v>
      </c>
      <c r="AD103" t="s">
        <v>356</v>
      </c>
    </row>
    <row r="104" spans="1:30" ht="12.75" customHeight="1" x14ac:dyDescent="0.2">
      <c r="A104" s="70"/>
      <c r="B104" s="70"/>
      <c r="C104" s="100" t="s">
        <v>129</v>
      </c>
      <c r="D104" s="101" t="s">
        <v>76</v>
      </c>
      <c r="E104" s="102">
        <v>45383</v>
      </c>
      <c r="F104" s="71">
        <v>3</v>
      </c>
      <c r="G104" s="72">
        <f ca="1">Таблица_основная[[#This Row],[Рейтинг расчет]]</f>
        <v>19</v>
      </c>
      <c r="H104" s="41" t="s">
        <v>160</v>
      </c>
      <c r="I104" s="71">
        <v>13.672727272727272</v>
      </c>
      <c r="J104" s="41" t="s">
        <v>161</v>
      </c>
      <c r="K104" s="73"/>
      <c r="L104" s="73" t="s">
        <v>162</v>
      </c>
      <c r="M104" s="73"/>
      <c r="N10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O104" s="41" t="str">
        <f>CONCATENATE("F","$",Таблица_основная[[#This Row],[Первая строка массива]])</f>
        <v>F$57</v>
      </c>
      <c r="P104" s="41" t="str">
        <f>CONCATENATE("F","$",Таблица_основная[[#This Row],[Первая строка массива]],":","F","$",Таблица_основная[[#This Row],[Последняя строка моссива]])</f>
        <v>F$57:F$111</v>
      </c>
      <c r="Q104" s="70">
        <f t="shared" si="1"/>
        <v>57</v>
      </c>
      <c r="R104" s="70">
        <f>Таблица_основная[[#This Row],[Первая строка массива]]+54</f>
        <v>111</v>
      </c>
      <c r="S104"/>
      <c r="T104" s="86"/>
      <c r="AA104" t="s">
        <v>136</v>
      </c>
      <c r="AB104" t="s">
        <v>357</v>
      </c>
      <c r="AC104" t="s">
        <v>164</v>
      </c>
      <c r="AD104" t="s">
        <v>358</v>
      </c>
    </row>
    <row r="105" spans="1:30" ht="12.75" customHeight="1" x14ac:dyDescent="0.2">
      <c r="A105" s="70"/>
      <c r="B105" s="70"/>
      <c r="C105" s="100" t="s">
        <v>122</v>
      </c>
      <c r="D105" s="101" t="s">
        <v>76</v>
      </c>
      <c r="E105" s="102">
        <v>45383</v>
      </c>
      <c r="F105" s="71">
        <v>5</v>
      </c>
      <c r="G105" s="72">
        <f ca="1">Таблица_основная[[#This Row],[Рейтинг расчет]]</f>
        <v>17</v>
      </c>
      <c r="H105" s="41" t="s">
        <v>160</v>
      </c>
      <c r="I105" s="71">
        <v>13.672727272727272</v>
      </c>
      <c r="J105" s="41" t="s">
        <v>161</v>
      </c>
      <c r="K105" s="73"/>
      <c r="L105" s="73" t="s">
        <v>162</v>
      </c>
      <c r="M105" s="73"/>
      <c r="N10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O105" s="41" t="str">
        <f>CONCATENATE("F","$",Таблица_основная[[#This Row],[Первая строка массива]])</f>
        <v>F$57</v>
      </c>
      <c r="P105" s="41" t="str">
        <f>CONCATENATE("F","$",Таблица_основная[[#This Row],[Первая строка массива]],":","F","$",Таблица_основная[[#This Row],[Последняя строка моссива]])</f>
        <v>F$57:F$111</v>
      </c>
      <c r="Q105" s="70">
        <f t="shared" si="1"/>
        <v>57</v>
      </c>
      <c r="R105" s="70">
        <f>Таблица_основная[[#This Row],[Первая строка массива]]+54</f>
        <v>111</v>
      </c>
      <c r="S105"/>
      <c r="T105" s="86"/>
      <c r="AA105" t="s">
        <v>125</v>
      </c>
      <c r="AB105" t="s">
        <v>359</v>
      </c>
      <c r="AC105" t="s">
        <v>164</v>
      </c>
      <c r="AD105" t="s">
        <v>360</v>
      </c>
    </row>
    <row r="106" spans="1:30" ht="12.75" customHeight="1" x14ac:dyDescent="0.2">
      <c r="A106" s="70"/>
      <c r="B106" s="70"/>
      <c r="C106" s="100" t="s">
        <v>123</v>
      </c>
      <c r="D106" s="101" t="s">
        <v>76</v>
      </c>
      <c r="E106" s="102">
        <v>45383</v>
      </c>
      <c r="F106" s="71">
        <v>9</v>
      </c>
      <c r="G106" s="72">
        <f ca="1">Таблица_основная[[#This Row],[Рейтинг расчет]]</f>
        <v>13</v>
      </c>
      <c r="H106" s="41" t="s">
        <v>160</v>
      </c>
      <c r="I106" s="71">
        <v>13.672727272727272</v>
      </c>
      <c r="J106" s="41" t="s">
        <v>161</v>
      </c>
      <c r="K106" s="73"/>
      <c r="L106" s="73" t="s">
        <v>162</v>
      </c>
      <c r="M106" s="73"/>
      <c r="N10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O106" s="41" t="str">
        <f>CONCATENATE("F","$",Таблица_основная[[#This Row],[Первая строка массива]])</f>
        <v>F$57</v>
      </c>
      <c r="P106" s="41" t="str">
        <f>CONCATENATE("F","$",Таблица_основная[[#This Row],[Первая строка массива]],":","F","$",Таблица_основная[[#This Row],[Последняя строка моссива]])</f>
        <v>F$57:F$111</v>
      </c>
      <c r="Q106" s="70">
        <f t="shared" si="1"/>
        <v>57</v>
      </c>
      <c r="R106" s="70">
        <f>Таблица_основная[[#This Row],[Первая строка массива]]+54</f>
        <v>111</v>
      </c>
      <c r="S106"/>
      <c r="T106" s="86"/>
      <c r="AA106" t="s">
        <v>90</v>
      </c>
      <c r="AB106" t="s">
        <v>361</v>
      </c>
      <c r="AC106" t="s">
        <v>164</v>
      </c>
      <c r="AD106" t="s">
        <v>362</v>
      </c>
    </row>
    <row r="107" spans="1:30" ht="12.75" customHeight="1" x14ac:dyDescent="0.2">
      <c r="A107" s="70"/>
      <c r="B107" s="70"/>
      <c r="C107" s="100" t="s">
        <v>124</v>
      </c>
      <c r="D107" s="101" t="s">
        <v>76</v>
      </c>
      <c r="E107" s="102">
        <v>45383</v>
      </c>
      <c r="F107" s="71">
        <v>7</v>
      </c>
      <c r="G107" s="72">
        <f ca="1">Таблица_основная[[#This Row],[Рейтинг расчет]]</f>
        <v>15</v>
      </c>
      <c r="H107" s="41" t="s">
        <v>160</v>
      </c>
      <c r="I107" s="71">
        <v>13.672727272727272</v>
      </c>
      <c r="J107" s="41" t="s">
        <v>161</v>
      </c>
      <c r="K107" s="73"/>
      <c r="L107" s="73" t="s">
        <v>162</v>
      </c>
      <c r="M107" s="73"/>
      <c r="N10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O107" s="41" t="str">
        <f>CONCATENATE("F","$",Таблица_основная[[#This Row],[Первая строка массива]])</f>
        <v>F$57</v>
      </c>
      <c r="P107" s="41" t="str">
        <f>CONCATENATE("F","$",Таблица_основная[[#This Row],[Первая строка массива]],":","F","$",Таблица_основная[[#This Row],[Последняя строка моссива]])</f>
        <v>F$57:F$111</v>
      </c>
      <c r="Q107" s="70">
        <f t="shared" si="1"/>
        <v>57</v>
      </c>
      <c r="R107" s="70">
        <f>Таблица_основная[[#This Row],[Первая строка массива]]+54</f>
        <v>111</v>
      </c>
      <c r="S107"/>
      <c r="T107" s="86"/>
      <c r="AA107" t="s">
        <v>118</v>
      </c>
      <c r="AB107" t="s">
        <v>363</v>
      </c>
      <c r="AC107" t="s">
        <v>164</v>
      </c>
      <c r="AD107" t="s">
        <v>364</v>
      </c>
    </row>
    <row r="108" spans="1:30" ht="12.75" customHeight="1" x14ac:dyDescent="0.2">
      <c r="A108" s="70"/>
      <c r="B108" s="70"/>
      <c r="C108" s="100" t="s">
        <v>109</v>
      </c>
      <c r="D108" s="101" t="s">
        <v>76</v>
      </c>
      <c r="E108" s="102">
        <v>45383</v>
      </c>
      <c r="F108" s="71">
        <v>6</v>
      </c>
      <c r="G108" s="72">
        <f ca="1">Таблица_основная[[#This Row],[Рейтинг расчет]]</f>
        <v>16</v>
      </c>
      <c r="H108" s="41" t="s">
        <v>160</v>
      </c>
      <c r="I108" s="71">
        <v>13.672727272727272</v>
      </c>
      <c r="J108" s="41" t="s">
        <v>161</v>
      </c>
      <c r="K108" s="73"/>
      <c r="L108" s="73" t="s">
        <v>162</v>
      </c>
      <c r="M108" s="73"/>
      <c r="N10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O108" s="41" t="str">
        <f>CONCATENATE("F","$",Таблица_основная[[#This Row],[Первая строка массива]])</f>
        <v>F$57</v>
      </c>
      <c r="P108" s="41" t="str">
        <f>CONCATENATE("F","$",Таблица_основная[[#This Row],[Первая строка массива]],":","F","$",Таблица_основная[[#This Row],[Последняя строка моссива]])</f>
        <v>F$57:F$111</v>
      </c>
      <c r="Q108" s="70">
        <f t="shared" si="1"/>
        <v>57</v>
      </c>
      <c r="R108" s="70">
        <f>Таблица_основная[[#This Row],[Первая строка массива]]+54</f>
        <v>111</v>
      </c>
      <c r="S108"/>
      <c r="T108" s="86"/>
      <c r="AA108" t="s">
        <v>105</v>
      </c>
      <c r="AB108" t="s">
        <v>365</v>
      </c>
      <c r="AC108" t="s">
        <v>164</v>
      </c>
      <c r="AD108" t="s">
        <v>366</v>
      </c>
    </row>
    <row r="109" spans="1:30" ht="12.75" customHeight="1" x14ac:dyDescent="0.2">
      <c r="A109" s="70"/>
      <c r="B109" s="70"/>
      <c r="C109" s="100" t="s">
        <v>110</v>
      </c>
      <c r="D109" s="101" t="s">
        <v>76</v>
      </c>
      <c r="E109" s="102">
        <v>45383</v>
      </c>
      <c r="F109" s="71">
        <v>5</v>
      </c>
      <c r="G109" s="72">
        <f ca="1">Таблица_основная[[#This Row],[Рейтинг расчет]]</f>
        <v>17</v>
      </c>
      <c r="H109" s="41" t="s">
        <v>160</v>
      </c>
      <c r="I109" s="71">
        <v>13.672727272727272</v>
      </c>
      <c r="J109" s="41" t="s">
        <v>161</v>
      </c>
      <c r="K109" s="73"/>
      <c r="L109" s="73" t="s">
        <v>162</v>
      </c>
      <c r="M109" s="73"/>
      <c r="N10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O109" s="41" t="str">
        <f>CONCATENATE("F","$",Таблица_основная[[#This Row],[Первая строка массива]])</f>
        <v>F$57</v>
      </c>
      <c r="P109" s="41" t="str">
        <f>CONCATENATE("F","$",Таблица_основная[[#This Row],[Первая строка массива]],":","F","$",Таблица_основная[[#This Row],[Последняя строка моссива]])</f>
        <v>F$57:F$111</v>
      </c>
      <c r="Q109" s="70">
        <f t="shared" si="1"/>
        <v>57</v>
      </c>
      <c r="R109" s="70">
        <f>Таблица_основная[[#This Row],[Первая строка массива]]+54</f>
        <v>111</v>
      </c>
      <c r="S109"/>
      <c r="T109" s="86"/>
      <c r="AA109" t="s">
        <v>139</v>
      </c>
      <c r="AB109" t="s">
        <v>367</v>
      </c>
      <c r="AC109" t="s">
        <v>164</v>
      </c>
      <c r="AD109" t="s">
        <v>368</v>
      </c>
    </row>
    <row r="110" spans="1:30" ht="12.75" customHeight="1" x14ac:dyDescent="0.2">
      <c r="A110" s="70"/>
      <c r="B110" s="70"/>
      <c r="C110" s="100" t="s">
        <v>111</v>
      </c>
      <c r="D110" s="101" t="s">
        <v>76</v>
      </c>
      <c r="E110" s="102">
        <v>45383</v>
      </c>
      <c r="F110" s="71">
        <v>16</v>
      </c>
      <c r="G110" s="72">
        <f ca="1">Таблица_основная[[#This Row],[Рейтинг расчет]]</f>
        <v>7</v>
      </c>
      <c r="H110" s="41" t="s">
        <v>160</v>
      </c>
      <c r="I110" s="71">
        <v>13.672727272727272</v>
      </c>
      <c r="J110" s="41" t="s">
        <v>161</v>
      </c>
      <c r="K110" s="73"/>
      <c r="L110" s="73" t="s">
        <v>162</v>
      </c>
      <c r="M110" s="73"/>
      <c r="N11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O110" s="41" t="str">
        <f>CONCATENATE("F","$",Таблица_основная[[#This Row],[Первая строка массива]])</f>
        <v>F$57</v>
      </c>
      <c r="P110" s="41" t="str">
        <f>CONCATENATE("F","$",Таблица_основная[[#This Row],[Первая строка массива]],":","F","$",Таблица_основная[[#This Row],[Последняя строка моссива]])</f>
        <v>F$57:F$111</v>
      </c>
      <c r="Q110" s="70">
        <f t="shared" si="1"/>
        <v>57</v>
      </c>
      <c r="R110" s="70">
        <f>Таблица_основная[[#This Row],[Первая строка массива]]+54</f>
        <v>111</v>
      </c>
      <c r="S110"/>
      <c r="T110" s="86"/>
      <c r="AA110" t="s">
        <v>135</v>
      </c>
      <c r="AB110" t="s">
        <v>369</v>
      </c>
      <c r="AC110" t="s">
        <v>164</v>
      </c>
      <c r="AD110" t="s">
        <v>370</v>
      </c>
    </row>
    <row r="111" spans="1:30" ht="12.75" customHeight="1" x14ac:dyDescent="0.2">
      <c r="A111" s="70"/>
      <c r="B111" s="70"/>
      <c r="C111" s="100" t="s">
        <v>125</v>
      </c>
      <c r="D111" s="101" t="s">
        <v>76</v>
      </c>
      <c r="E111" s="102">
        <v>45383</v>
      </c>
      <c r="F111" s="71">
        <v>9</v>
      </c>
      <c r="G111" s="72">
        <f ca="1">Таблица_основная[[#This Row],[Рейтинг расчет]]</f>
        <v>13</v>
      </c>
      <c r="H111" s="41" t="s">
        <v>160</v>
      </c>
      <c r="I111" s="71">
        <v>13.672727272727272</v>
      </c>
      <c r="J111" s="41" t="s">
        <v>161</v>
      </c>
      <c r="K111" s="73"/>
      <c r="L111" s="73" t="s">
        <v>162</v>
      </c>
      <c r="M111" s="73"/>
      <c r="N11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O111" s="41" t="str">
        <f>CONCATENATE("F","$",Таблица_основная[[#This Row],[Первая строка массива]])</f>
        <v>F$57</v>
      </c>
      <c r="P111" s="41" t="str">
        <f>CONCATENATE("F","$",Таблица_основная[[#This Row],[Первая строка массива]],":","F","$",Таблица_основная[[#This Row],[Последняя строка моссива]])</f>
        <v>F$57:F$111</v>
      </c>
      <c r="Q111" s="70">
        <f t="shared" si="1"/>
        <v>57</v>
      </c>
      <c r="R111" s="70">
        <f>Таблица_основная[[#This Row],[Первая строка массива]]+54</f>
        <v>111</v>
      </c>
      <c r="S111"/>
      <c r="T111" s="86"/>
      <c r="AA111" t="s">
        <v>144</v>
      </c>
      <c r="AB111" t="s">
        <v>371</v>
      </c>
      <c r="AC111" t="s">
        <v>164</v>
      </c>
      <c r="AD111" t="s">
        <v>372</v>
      </c>
    </row>
    <row r="112" spans="1:30" ht="12.75" customHeight="1" x14ac:dyDescent="0.2">
      <c r="A112" s="70"/>
      <c r="B112" s="70"/>
      <c r="C112" s="100" t="s">
        <v>87</v>
      </c>
      <c r="D112" s="101" t="s">
        <v>2261</v>
      </c>
      <c r="E112" s="102">
        <v>45017</v>
      </c>
      <c r="F112" s="71">
        <v>18</v>
      </c>
      <c r="G112" s="72">
        <f ca="1">Таблица_основная[[#This Row],[Рейтинг расчет]]</f>
        <v>20</v>
      </c>
      <c r="H112" s="41" t="s">
        <v>156</v>
      </c>
      <c r="I112" s="71">
        <v>18.258744260219721</v>
      </c>
      <c r="J112" s="41" t="s">
        <v>157</v>
      </c>
      <c r="K112" s="73"/>
      <c r="L112" s="73" t="s">
        <v>158</v>
      </c>
      <c r="M112" s="73"/>
      <c r="N11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O112" s="41" t="str">
        <f>CONCATENATE("F","$",Таблица_основная[[#This Row],[Первая строка массива]])</f>
        <v>F$112</v>
      </c>
      <c r="P112" s="41" t="str">
        <f>CONCATENATE("F","$",Таблица_основная[[#This Row],[Первая строка массива]],":","F","$",Таблица_основная[[#This Row],[Последняя строка моссива]])</f>
        <v>F$112:F$166</v>
      </c>
      <c r="Q112" s="70">
        <f>ROW()</f>
        <v>112</v>
      </c>
      <c r="R112" s="70">
        <f>Таблица_основная[[#This Row],[Первая строка массива]]+54</f>
        <v>166</v>
      </c>
      <c r="S112"/>
      <c r="T112" s="86"/>
      <c r="AA112" t="s">
        <v>104</v>
      </c>
      <c r="AB112" t="s">
        <v>373</v>
      </c>
      <c r="AC112" t="s">
        <v>164</v>
      </c>
      <c r="AD112" t="s">
        <v>374</v>
      </c>
    </row>
    <row r="113" spans="1:30" ht="12.75" customHeight="1" x14ac:dyDescent="0.2">
      <c r="A113" s="70"/>
      <c r="B113" s="70"/>
      <c r="C113" s="100" t="s">
        <v>88</v>
      </c>
      <c r="D113" s="101" t="s">
        <v>2261</v>
      </c>
      <c r="E113" s="102">
        <v>45017</v>
      </c>
      <c r="F113" s="71">
        <v>14</v>
      </c>
      <c r="G113" s="72">
        <f ca="1">Таблица_основная[[#This Row],[Рейтинг расчет]]</f>
        <v>24</v>
      </c>
      <c r="H113" s="41" t="s">
        <v>156</v>
      </c>
      <c r="I113" s="71">
        <v>18.258744260219721</v>
      </c>
      <c r="J113" s="41" t="s">
        <v>157</v>
      </c>
      <c r="K113" s="73"/>
      <c r="L113" s="73" t="s">
        <v>158</v>
      </c>
      <c r="M113" s="73"/>
      <c r="N11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24</v>
      </c>
      <c r="O113" s="41" t="str">
        <f>CONCATENATE("F","$",Таблица_основная[[#This Row],[Первая строка массива]])</f>
        <v>F$112</v>
      </c>
      <c r="P113" s="41" t="str">
        <f>CONCATENATE("F","$",Таблица_основная[[#This Row],[Первая строка массива]],":","F","$",Таблица_основная[[#This Row],[Последняя строка моссива]])</f>
        <v>F$112:F$166</v>
      </c>
      <c r="Q113" s="70">
        <f>Q112</f>
        <v>112</v>
      </c>
      <c r="R113" s="70">
        <f>Таблица_основная[[#This Row],[Первая строка массива]]+54</f>
        <v>166</v>
      </c>
      <c r="S113"/>
      <c r="T113" s="86"/>
      <c r="AA113" t="s">
        <v>137</v>
      </c>
      <c r="AB113" t="s">
        <v>375</v>
      </c>
      <c r="AC113" t="s">
        <v>164</v>
      </c>
      <c r="AD113" t="s">
        <v>376</v>
      </c>
    </row>
    <row r="114" spans="1:30" ht="12.75" customHeight="1" x14ac:dyDescent="0.2">
      <c r="A114" s="70"/>
      <c r="B114" s="70"/>
      <c r="C114" s="100" t="s">
        <v>89</v>
      </c>
      <c r="D114" s="101" t="s">
        <v>2261</v>
      </c>
      <c r="E114" s="102">
        <v>45017</v>
      </c>
      <c r="F114" s="71">
        <v>21</v>
      </c>
      <c r="G114" s="72">
        <f ca="1">Таблица_основная[[#This Row],[Рейтинг расчет]]</f>
        <v>17</v>
      </c>
      <c r="H114" s="41" t="s">
        <v>156</v>
      </c>
      <c r="I114" s="71">
        <v>18.258744260219721</v>
      </c>
      <c r="J114" s="41" t="s">
        <v>157</v>
      </c>
      <c r="K114" s="73"/>
      <c r="L114" s="73" t="s">
        <v>158</v>
      </c>
      <c r="M114" s="73"/>
      <c r="N11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O114" s="41" t="str">
        <f>CONCATENATE("F","$",Таблица_основная[[#This Row],[Первая строка массива]])</f>
        <v>F$112</v>
      </c>
      <c r="P114" s="41" t="str">
        <f>CONCATENATE("F","$",Таблица_основная[[#This Row],[Первая строка массива]],":","F","$",Таблица_основная[[#This Row],[Последняя строка моссива]])</f>
        <v>F$112:F$166</v>
      </c>
      <c r="Q114" s="70">
        <f t="shared" ref="Q114:Q166" si="2">Q113</f>
        <v>112</v>
      </c>
      <c r="R114" s="70">
        <f>Таблица_основная[[#This Row],[Первая строка массива]]+54</f>
        <v>166</v>
      </c>
      <c r="S114"/>
      <c r="T114" s="86"/>
      <c r="AA114" t="s">
        <v>136</v>
      </c>
      <c r="AB114" t="s">
        <v>377</v>
      </c>
      <c r="AC114" t="s">
        <v>164</v>
      </c>
      <c r="AD114" t="s">
        <v>378</v>
      </c>
    </row>
    <row r="115" spans="1:30" ht="12.75" customHeight="1" x14ac:dyDescent="0.2">
      <c r="A115" s="70"/>
      <c r="B115" s="70"/>
      <c r="C115" s="100" t="s">
        <v>90</v>
      </c>
      <c r="D115" s="101" t="s">
        <v>2261</v>
      </c>
      <c r="E115" s="102">
        <v>45017</v>
      </c>
      <c r="F115" s="71">
        <v>15</v>
      </c>
      <c r="G115" s="72">
        <f ca="1">Таблица_основная[[#This Row],[Рейтинг расчет]]</f>
        <v>23</v>
      </c>
      <c r="H115" s="41" t="s">
        <v>156</v>
      </c>
      <c r="I115" s="71">
        <v>18.258744260219721</v>
      </c>
      <c r="J115" s="41" t="s">
        <v>157</v>
      </c>
      <c r="K115" s="73"/>
      <c r="L115" s="73" t="s">
        <v>158</v>
      </c>
      <c r="M115" s="73"/>
      <c r="N11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23</v>
      </c>
      <c r="O115" s="41" t="str">
        <f>CONCATENATE("F","$",Таблица_основная[[#This Row],[Первая строка массива]])</f>
        <v>F$112</v>
      </c>
      <c r="P115" s="41" t="str">
        <f>CONCATENATE("F","$",Таблица_основная[[#This Row],[Первая строка массива]],":","F","$",Таблица_основная[[#This Row],[Последняя строка моссива]])</f>
        <v>F$112:F$166</v>
      </c>
      <c r="Q115" s="70">
        <f t="shared" si="2"/>
        <v>112</v>
      </c>
      <c r="R115" s="70">
        <f>Таблица_основная[[#This Row],[Первая строка массива]]+54</f>
        <v>166</v>
      </c>
      <c r="S115"/>
      <c r="T115" s="86"/>
      <c r="AA115" t="s">
        <v>143</v>
      </c>
      <c r="AB115" t="s">
        <v>379</v>
      </c>
      <c r="AC115" t="s">
        <v>164</v>
      </c>
      <c r="AD115" t="s">
        <v>380</v>
      </c>
    </row>
    <row r="116" spans="1:30" ht="12.75" customHeight="1" x14ac:dyDescent="0.2">
      <c r="A116" s="70"/>
      <c r="B116" s="70"/>
      <c r="C116" s="100" t="s">
        <v>112</v>
      </c>
      <c r="D116" s="101" t="s">
        <v>2261</v>
      </c>
      <c r="E116" s="102">
        <v>45017</v>
      </c>
      <c r="F116" s="71">
        <v>29</v>
      </c>
      <c r="G116" s="72">
        <f ca="1">Таблица_основная[[#This Row],[Рейтинг расчет]]</f>
        <v>12</v>
      </c>
      <c r="H116" s="41" t="s">
        <v>156</v>
      </c>
      <c r="I116" s="71">
        <v>18.258744260219721</v>
      </c>
      <c r="J116" s="41" t="s">
        <v>157</v>
      </c>
      <c r="K116" s="73"/>
      <c r="L116" s="73" t="s">
        <v>158</v>
      </c>
      <c r="M116" s="73"/>
      <c r="N11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O116" s="41" t="str">
        <f>CONCATENATE("F","$",Таблица_основная[[#This Row],[Первая строка массива]])</f>
        <v>F$112</v>
      </c>
      <c r="P116" s="41" t="str">
        <f>CONCATENATE("F","$",Таблица_основная[[#This Row],[Первая строка массива]],":","F","$",Таблица_основная[[#This Row],[Последняя строка моссива]])</f>
        <v>F$112:F$166</v>
      </c>
      <c r="Q116" s="70">
        <f t="shared" si="2"/>
        <v>112</v>
      </c>
      <c r="R116" s="70">
        <f>Таблица_основная[[#This Row],[Первая строка массива]]+54</f>
        <v>166</v>
      </c>
      <c r="S116"/>
      <c r="T116" s="86"/>
      <c r="AA116" t="s">
        <v>144</v>
      </c>
      <c r="AB116" t="s">
        <v>381</v>
      </c>
      <c r="AC116" t="s">
        <v>164</v>
      </c>
      <c r="AD116" t="s">
        <v>382</v>
      </c>
    </row>
    <row r="117" spans="1:30" ht="12.75" customHeight="1" x14ac:dyDescent="0.2">
      <c r="A117" s="70"/>
      <c r="B117" s="70"/>
      <c r="C117" s="100" t="s">
        <v>91</v>
      </c>
      <c r="D117" s="101" t="s">
        <v>2261</v>
      </c>
      <c r="E117" s="102">
        <v>45017</v>
      </c>
      <c r="F117" s="71">
        <v>44</v>
      </c>
      <c r="G117" s="72">
        <f ca="1">Таблица_основная[[#This Row],[Рейтинг расчет]]</f>
        <v>4</v>
      </c>
      <c r="H117" s="41" t="s">
        <v>156</v>
      </c>
      <c r="I117" s="71">
        <v>18.258744260219721</v>
      </c>
      <c r="J117" s="41" t="s">
        <v>157</v>
      </c>
      <c r="K117" s="73"/>
      <c r="L117" s="73" t="s">
        <v>158</v>
      </c>
      <c r="M117" s="73"/>
      <c r="N11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</v>
      </c>
      <c r="O117" s="41" t="str">
        <f>CONCATENATE("F","$",Таблица_основная[[#This Row],[Первая строка массива]])</f>
        <v>F$112</v>
      </c>
      <c r="P117" s="41" t="str">
        <f>CONCATENATE("F","$",Таблица_основная[[#This Row],[Первая строка массива]],":","F","$",Таблица_основная[[#This Row],[Последняя строка моссива]])</f>
        <v>F$112:F$166</v>
      </c>
      <c r="Q117" s="70">
        <f t="shared" si="2"/>
        <v>112</v>
      </c>
      <c r="R117" s="70">
        <f>Таблица_основная[[#This Row],[Первая строка массива]]+54</f>
        <v>166</v>
      </c>
      <c r="S117"/>
      <c r="T117" s="86"/>
      <c r="AA117" t="s">
        <v>139</v>
      </c>
      <c r="AB117" t="s">
        <v>383</v>
      </c>
      <c r="AC117" t="s">
        <v>164</v>
      </c>
      <c r="AD117" t="s">
        <v>384</v>
      </c>
    </row>
    <row r="118" spans="1:30" ht="12.75" customHeight="1" x14ac:dyDescent="0.2">
      <c r="A118" s="70"/>
      <c r="B118" s="70"/>
      <c r="C118" s="100" t="s">
        <v>92</v>
      </c>
      <c r="D118" s="101" t="s">
        <v>2261</v>
      </c>
      <c r="E118" s="102">
        <v>45017</v>
      </c>
      <c r="F118" s="71">
        <v>35</v>
      </c>
      <c r="G118" s="72">
        <f ca="1">Таблица_основная[[#This Row],[Рейтинг расчет]]</f>
        <v>9</v>
      </c>
      <c r="H118" s="41" t="s">
        <v>156</v>
      </c>
      <c r="I118" s="71">
        <v>18.258744260219721</v>
      </c>
      <c r="J118" s="41" t="s">
        <v>157</v>
      </c>
      <c r="K118" s="73"/>
      <c r="L118" s="73" t="s">
        <v>158</v>
      </c>
      <c r="M118" s="73"/>
      <c r="N11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9</v>
      </c>
      <c r="O118" s="41" t="str">
        <f>CONCATENATE("F","$",Таблица_основная[[#This Row],[Первая строка массива]])</f>
        <v>F$112</v>
      </c>
      <c r="P118" s="41" t="str">
        <f>CONCATENATE("F","$",Таблица_основная[[#This Row],[Первая строка массива]],":","F","$",Таблица_основная[[#This Row],[Последняя строка моссива]])</f>
        <v>F$112:F$166</v>
      </c>
      <c r="Q118" s="70">
        <f t="shared" si="2"/>
        <v>112</v>
      </c>
      <c r="R118" s="70">
        <f>Таблица_основная[[#This Row],[Первая строка массива]]+54</f>
        <v>166</v>
      </c>
      <c r="S118"/>
      <c r="T118" s="86"/>
      <c r="AA118" t="s">
        <v>145</v>
      </c>
      <c r="AB118" t="s">
        <v>163</v>
      </c>
      <c r="AC118" t="s">
        <v>164</v>
      </c>
      <c r="AD118" t="s">
        <v>385</v>
      </c>
    </row>
    <row r="119" spans="1:30" ht="12.75" customHeight="1" x14ac:dyDescent="0.2">
      <c r="A119" s="70"/>
      <c r="B119" s="70"/>
      <c r="C119" s="100" t="s">
        <v>113</v>
      </c>
      <c r="D119" s="101" t="s">
        <v>2261</v>
      </c>
      <c r="E119" s="102">
        <v>45017</v>
      </c>
      <c r="F119" s="71">
        <v>18</v>
      </c>
      <c r="G119" s="72">
        <f ca="1">Таблица_основная[[#This Row],[Рейтинг расчет]]</f>
        <v>20</v>
      </c>
      <c r="H119" s="41" t="s">
        <v>156</v>
      </c>
      <c r="I119" s="71">
        <v>18.258744260219721</v>
      </c>
      <c r="J119" s="41" t="s">
        <v>157</v>
      </c>
      <c r="K119" s="73"/>
      <c r="L119" s="73" t="s">
        <v>158</v>
      </c>
      <c r="M119" s="73"/>
      <c r="N11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O119" s="41" t="str">
        <f>CONCATENATE("F","$",Таблица_основная[[#This Row],[Первая строка массива]])</f>
        <v>F$112</v>
      </c>
      <c r="P119" s="41" t="str">
        <f>CONCATENATE("F","$",Таблица_основная[[#This Row],[Первая строка массива]],":","F","$",Таблица_основная[[#This Row],[Последняя строка моссива]])</f>
        <v>F$112:F$166</v>
      </c>
      <c r="Q119" s="70">
        <f t="shared" si="2"/>
        <v>112</v>
      </c>
      <c r="R119" s="70">
        <f>Таблица_основная[[#This Row],[Первая строка массива]]+54</f>
        <v>166</v>
      </c>
      <c r="S119"/>
      <c r="T119" s="86"/>
      <c r="AA119" t="s">
        <v>90</v>
      </c>
      <c r="AB119" t="s">
        <v>386</v>
      </c>
      <c r="AC119" t="s">
        <v>164</v>
      </c>
      <c r="AD119" t="s">
        <v>387</v>
      </c>
    </row>
    <row r="120" spans="1:30" ht="12.75" customHeight="1" x14ac:dyDescent="0.2">
      <c r="A120" s="70"/>
      <c r="B120" s="70"/>
      <c r="C120" s="100" t="s">
        <v>135</v>
      </c>
      <c r="D120" s="101" t="s">
        <v>2261</v>
      </c>
      <c r="E120" s="102">
        <v>45017</v>
      </c>
      <c r="F120" s="71">
        <v>16</v>
      </c>
      <c r="G120" s="72">
        <f ca="1">Таблица_основная[[#This Row],[Рейтинг расчет]]</f>
        <v>22</v>
      </c>
      <c r="H120" s="41" t="s">
        <v>156</v>
      </c>
      <c r="I120" s="71">
        <v>18.258744260219721</v>
      </c>
      <c r="J120" s="41" t="s">
        <v>157</v>
      </c>
      <c r="K120" s="73"/>
      <c r="L120" s="73" t="s">
        <v>158</v>
      </c>
      <c r="M120" s="73"/>
      <c r="N12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22</v>
      </c>
      <c r="O120" s="41" t="str">
        <f>CONCATENATE("F","$",Таблица_основная[[#This Row],[Первая строка массива]])</f>
        <v>F$112</v>
      </c>
      <c r="P120" s="41" t="str">
        <f>CONCATENATE("F","$",Таблица_основная[[#This Row],[Первая строка массива]],":","F","$",Таблица_основная[[#This Row],[Последняя строка моссива]])</f>
        <v>F$112:F$166</v>
      </c>
      <c r="Q120" s="70">
        <f t="shared" si="2"/>
        <v>112</v>
      </c>
      <c r="R120" s="70">
        <f>Таблица_основная[[#This Row],[Первая строка массива]]+54</f>
        <v>166</v>
      </c>
      <c r="S120"/>
      <c r="T120" s="86"/>
      <c r="AA120" t="s">
        <v>141</v>
      </c>
      <c r="AB120" t="s">
        <v>388</v>
      </c>
      <c r="AC120" t="s">
        <v>164</v>
      </c>
      <c r="AD120" t="s">
        <v>389</v>
      </c>
    </row>
    <row r="121" spans="1:30" ht="12.75" customHeight="1" x14ac:dyDescent="0.2">
      <c r="A121" s="70"/>
      <c r="B121" s="70"/>
      <c r="C121" s="100" t="s">
        <v>136</v>
      </c>
      <c r="D121" s="101" t="s">
        <v>2261</v>
      </c>
      <c r="E121" s="102">
        <v>45017</v>
      </c>
      <c r="F121" s="71">
        <v>11</v>
      </c>
      <c r="G121" s="72">
        <f ca="1">Таблица_основная[[#This Row],[Рейтинг расчет]]</f>
        <v>26</v>
      </c>
      <c r="H121" s="41" t="s">
        <v>156</v>
      </c>
      <c r="I121" s="71">
        <v>18.258744260219721</v>
      </c>
      <c r="J121" s="41" t="s">
        <v>157</v>
      </c>
      <c r="K121" s="73"/>
      <c r="L121" s="73" t="s">
        <v>158</v>
      </c>
      <c r="M121" s="73"/>
      <c r="N12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O121" s="41" t="str">
        <f>CONCATENATE("F","$",Таблица_основная[[#This Row],[Первая строка массива]])</f>
        <v>F$112</v>
      </c>
      <c r="P121" s="41" t="str">
        <f>CONCATENATE("F","$",Таблица_основная[[#This Row],[Первая строка массива]],":","F","$",Таблица_основная[[#This Row],[Последняя строка моссива]])</f>
        <v>F$112:F$166</v>
      </c>
      <c r="Q121" s="70">
        <f t="shared" si="2"/>
        <v>112</v>
      </c>
      <c r="R121" s="70">
        <f>Таблица_основная[[#This Row],[Первая строка массива]]+54</f>
        <v>166</v>
      </c>
      <c r="S121"/>
      <c r="T121" s="86"/>
      <c r="AA121" t="s">
        <v>107</v>
      </c>
      <c r="AB121" t="s">
        <v>390</v>
      </c>
      <c r="AC121" t="s">
        <v>164</v>
      </c>
      <c r="AD121" t="s">
        <v>391</v>
      </c>
    </row>
    <row r="122" spans="1:30" ht="12.75" customHeight="1" x14ac:dyDescent="0.2">
      <c r="A122" s="70"/>
      <c r="B122" s="70"/>
      <c r="C122" s="100" t="s">
        <v>137</v>
      </c>
      <c r="D122" s="101" t="s">
        <v>2261</v>
      </c>
      <c r="E122" s="102">
        <v>45017</v>
      </c>
      <c r="F122" s="71">
        <v>11</v>
      </c>
      <c r="G122" s="72">
        <f ca="1">Таблица_основная[[#This Row],[Рейтинг расчет]]</f>
        <v>26</v>
      </c>
      <c r="H122" s="41" t="s">
        <v>156</v>
      </c>
      <c r="I122" s="71">
        <v>18.258744260219721</v>
      </c>
      <c r="J122" s="41" t="s">
        <v>157</v>
      </c>
      <c r="K122" s="73"/>
      <c r="L122" s="73" t="s">
        <v>158</v>
      </c>
      <c r="M122" s="73"/>
      <c r="N12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O122" s="41" t="str">
        <f>CONCATENATE("F","$",Таблица_основная[[#This Row],[Первая строка массива]])</f>
        <v>F$112</v>
      </c>
      <c r="P122" s="41" t="str">
        <f>CONCATENATE("F","$",Таблица_основная[[#This Row],[Первая строка массива]],":","F","$",Таблица_основная[[#This Row],[Последняя строка моссива]])</f>
        <v>F$112:F$166</v>
      </c>
      <c r="Q122" s="70">
        <f t="shared" si="2"/>
        <v>112</v>
      </c>
      <c r="R122" s="70">
        <f>Таблица_основная[[#This Row],[Первая строка массива]]+54</f>
        <v>166</v>
      </c>
      <c r="S122"/>
      <c r="T122" s="86"/>
      <c r="AA122" t="s">
        <v>144</v>
      </c>
      <c r="AB122" t="s">
        <v>392</v>
      </c>
      <c r="AC122" t="s">
        <v>164</v>
      </c>
      <c r="AD122" t="s">
        <v>393</v>
      </c>
    </row>
    <row r="123" spans="1:30" ht="12.75" customHeight="1" x14ac:dyDescent="0.2">
      <c r="A123" s="70"/>
      <c r="B123" s="70"/>
      <c r="C123" s="100" t="s">
        <v>138</v>
      </c>
      <c r="D123" s="101" t="s">
        <v>2261</v>
      </c>
      <c r="E123" s="102">
        <v>45017</v>
      </c>
      <c r="F123" s="71">
        <v>10</v>
      </c>
      <c r="G123" s="72">
        <f ca="1">Таблица_основная[[#This Row],[Рейтинг расчет]]</f>
        <v>27</v>
      </c>
      <c r="H123" s="41" t="s">
        <v>156</v>
      </c>
      <c r="I123" s="71">
        <v>18.258744260219721</v>
      </c>
      <c r="J123" s="41" t="s">
        <v>157</v>
      </c>
      <c r="K123" s="73"/>
      <c r="L123" s="73" t="s">
        <v>158</v>
      </c>
      <c r="M123" s="73"/>
      <c r="N12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O123" s="41" t="str">
        <f>CONCATENATE("F","$",Таблица_основная[[#This Row],[Первая строка массива]])</f>
        <v>F$112</v>
      </c>
      <c r="P123" s="41" t="str">
        <f>CONCATENATE("F","$",Таблица_основная[[#This Row],[Первая строка массива]],":","F","$",Таблица_основная[[#This Row],[Последняя строка моссива]])</f>
        <v>F$112:F$166</v>
      </c>
      <c r="Q123" s="70">
        <f t="shared" si="2"/>
        <v>112</v>
      </c>
      <c r="R123" s="70">
        <f>Таблица_основная[[#This Row],[Первая строка массива]]+54</f>
        <v>166</v>
      </c>
      <c r="S123"/>
      <c r="T123" s="86"/>
      <c r="AA123" t="s">
        <v>144</v>
      </c>
      <c r="AB123" t="s">
        <v>394</v>
      </c>
      <c r="AC123" t="s">
        <v>164</v>
      </c>
      <c r="AD123" t="s">
        <v>395</v>
      </c>
    </row>
    <row r="124" spans="1:30" ht="12.75" customHeight="1" x14ac:dyDescent="0.2">
      <c r="A124" s="70"/>
      <c r="B124" s="70"/>
      <c r="C124" s="100" t="s">
        <v>139</v>
      </c>
      <c r="D124" s="101" t="s">
        <v>2261</v>
      </c>
      <c r="E124" s="102">
        <v>45017</v>
      </c>
      <c r="F124" s="71">
        <v>4</v>
      </c>
      <c r="G124" s="72">
        <f ca="1">Таблица_основная[[#This Row],[Рейтинг расчет]]</f>
        <v>29</v>
      </c>
      <c r="H124" s="41" t="s">
        <v>156</v>
      </c>
      <c r="I124" s="71">
        <v>18.258744260219721</v>
      </c>
      <c r="J124" s="41" t="s">
        <v>157</v>
      </c>
      <c r="K124" s="73"/>
      <c r="L124" s="73" t="s">
        <v>158</v>
      </c>
      <c r="M124" s="73"/>
      <c r="N12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29</v>
      </c>
      <c r="O124" s="41" t="str">
        <f>CONCATENATE("F","$",Таблица_основная[[#This Row],[Первая строка массива]])</f>
        <v>F$112</v>
      </c>
      <c r="P124" s="41" t="str">
        <f>CONCATENATE("F","$",Таблица_основная[[#This Row],[Первая строка массива]],":","F","$",Таблица_основная[[#This Row],[Последняя строка моссива]])</f>
        <v>F$112:F$166</v>
      </c>
      <c r="Q124" s="70">
        <f t="shared" si="2"/>
        <v>112</v>
      </c>
      <c r="R124" s="70">
        <f>Таблица_основная[[#This Row],[Первая строка массива]]+54</f>
        <v>166</v>
      </c>
      <c r="S124"/>
      <c r="T124" s="86"/>
      <c r="AA124" t="s">
        <v>103</v>
      </c>
      <c r="AB124" t="s">
        <v>396</v>
      </c>
      <c r="AC124" t="s">
        <v>164</v>
      </c>
      <c r="AD124" t="s">
        <v>397</v>
      </c>
    </row>
    <row r="125" spans="1:30" ht="12.75" customHeight="1" x14ac:dyDescent="0.2">
      <c r="A125" s="70"/>
      <c r="B125" s="70"/>
      <c r="C125" s="100" t="s">
        <v>140</v>
      </c>
      <c r="D125" s="101" t="s">
        <v>2261</v>
      </c>
      <c r="E125" s="102">
        <v>45017</v>
      </c>
      <c r="F125" s="71">
        <v>15</v>
      </c>
      <c r="G125" s="72">
        <f ca="1">Таблица_основная[[#This Row],[Рейтинг расчет]]</f>
        <v>23</v>
      </c>
      <c r="H125" s="41" t="s">
        <v>156</v>
      </c>
      <c r="I125" s="71">
        <v>18.258744260219721</v>
      </c>
      <c r="J125" s="41" t="s">
        <v>157</v>
      </c>
      <c r="K125" s="73"/>
      <c r="L125" s="73" t="s">
        <v>158</v>
      </c>
      <c r="M125" s="73"/>
      <c r="N12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23</v>
      </c>
      <c r="O125" s="41" t="str">
        <f>CONCATENATE("F","$",Таблица_основная[[#This Row],[Первая строка массива]])</f>
        <v>F$112</v>
      </c>
      <c r="P125" s="41" t="str">
        <f>CONCATENATE("F","$",Таблица_основная[[#This Row],[Первая строка массива]],":","F","$",Таблица_основная[[#This Row],[Последняя строка моссива]])</f>
        <v>F$112:F$166</v>
      </c>
      <c r="Q125" s="70">
        <f t="shared" si="2"/>
        <v>112</v>
      </c>
      <c r="R125" s="70">
        <f>Таблица_основная[[#This Row],[Первая строка массива]]+54</f>
        <v>166</v>
      </c>
      <c r="S125"/>
      <c r="T125" s="86"/>
      <c r="AA125" t="s">
        <v>144</v>
      </c>
      <c r="AB125" t="s">
        <v>398</v>
      </c>
      <c r="AC125" t="s">
        <v>164</v>
      </c>
      <c r="AD125" t="s">
        <v>399</v>
      </c>
    </row>
    <row r="126" spans="1:30" ht="12.75" customHeight="1" x14ac:dyDescent="0.2">
      <c r="A126" s="70"/>
      <c r="B126" s="70"/>
      <c r="C126" s="100" t="s">
        <v>141</v>
      </c>
      <c r="D126" s="101" t="s">
        <v>2261</v>
      </c>
      <c r="E126" s="102">
        <v>45017</v>
      </c>
      <c r="F126" s="71">
        <v>20</v>
      </c>
      <c r="G126" s="72">
        <f ca="1">Таблица_основная[[#This Row],[Рейтинг расчет]]</f>
        <v>18</v>
      </c>
      <c r="H126" s="41" t="s">
        <v>156</v>
      </c>
      <c r="I126" s="71">
        <v>18.258744260219721</v>
      </c>
      <c r="J126" s="41" t="s">
        <v>157</v>
      </c>
      <c r="K126" s="73"/>
      <c r="L126" s="73" t="s">
        <v>158</v>
      </c>
      <c r="M126" s="73"/>
      <c r="N12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O126" s="41" t="str">
        <f>CONCATENATE("F","$",Таблица_основная[[#This Row],[Первая строка массива]])</f>
        <v>F$112</v>
      </c>
      <c r="P126" s="41" t="str">
        <f>CONCATENATE("F","$",Таблица_основная[[#This Row],[Первая строка массива]],":","F","$",Таблица_основная[[#This Row],[Последняя строка моссива]])</f>
        <v>F$112:F$166</v>
      </c>
      <c r="Q126" s="70">
        <f t="shared" si="2"/>
        <v>112</v>
      </c>
      <c r="R126" s="70">
        <f>Таблица_основная[[#This Row],[Первая строка массива]]+54</f>
        <v>166</v>
      </c>
      <c r="S126"/>
      <c r="T126" s="86"/>
      <c r="AA126" t="s">
        <v>144</v>
      </c>
      <c r="AB126" t="s">
        <v>400</v>
      </c>
      <c r="AC126" t="s">
        <v>164</v>
      </c>
      <c r="AD126" t="s">
        <v>401</v>
      </c>
    </row>
    <row r="127" spans="1:30" ht="12.75" customHeight="1" x14ac:dyDescent="0.2">
      <c r="A127" s="70"/>
      <c r="B127" s="70"/>
      <c r="C127" s="100" t="s">
        <v>142</v>
      </c>
      <c r="D127" s="101" t="s">
        <v>2261</v>
      </c>
      <c r="E127" s="102">
        <v>45017</v>
      </c>
      <c r="F127" s="71">
        <v>14</v>
      </c>
      <c r="G127" s="72">
        <f ca="1">Таблица_основная[[#This Row],[Рейтинг расчет]]</f>
        <v>24</v>
      </c>
      <c r="H127" s="41" t="s">
        <v>156</v>
      </c>
      <c r="I127" s="71">
        <v>18.258744260219721</v>
      </c>
      <c r="J127" s="41" t="s">
        <v>157</v>
      </c>
      <c r="K127" s="73"/>
      <c r="L127" s="73" t="s">
        <v>158</v>
      </c>
      <c r="M127" s="73"/>
      <c r="N12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24</v>
      </c>
      <c r="O127" s="41" t="str">
        <f>CONCATENATE("F","$",Таблица_основная[[#This Row],[Первая строка массива]])</f>
        <v>F$112</v>
      </c>
      <c r="P127" s="41" t="str">
        <f>CONCATENATE("F","$",Таблица_основная[[#This Row],[Первая строка массива]],":","F","$",Таблица_основная[[#This Row],[Последняя строка моссива]])</f>
        <v>F$112:F$166</v>
      </c>
      <c r="Q127" s="70">
        <f t="shared" si="2"/>
        <v>112</v>
      </c>
      <c r="R127" s="70">
        <f>Таблица_основная[[#This Row],[Первая строка массива]]+54</f>
        <v>166</v>
      </c>
      <c r="S127"/>
      <c r="T127" s="86"/>
      <c r="AA127" t="s">
        <v>144</v>
      </c>
      <c r="AB127" t="s">
        <v>402</v>
      </c>
      <c r="AC127" t="s">
        <v>164</v>
      </c>
      <c r="AD127" t="s">
        <v>403</v>
      </c>
    </row>
    <row r="128" spans="1:30" ht="12.75" customHeight="1" x14ac:dyDescent="0.2">
      <c r="A128" s="70"/>
      <c r="B128" s="70"/>
      <c r="C128" s="100" t="s">
        <v>143</v>
      </c>
      <c r="D128" s="101" t="s">
        <v>2261</v>
      </c>
      <c r="E128" s="102">
        <v>45017</v>
      </c>
      <c r="F128" s="71">
        <v>8</v>
      </c>
      <c r="G128" s="72">
        <f ca="1">Таблица_основная[[#This Row],[Рейтинг расчет]]</f>
        <v>28</v>
      </c>
      <c r="H128" s="41" t="s">
        <v>156</v>
      </c>
      <c r="I128" s="71">
        <v>18.258744260219721</v>
      </c>
      <c r="J128" s="41" t="s">
        <v>157</v>
      </c>
      <c r="K128" s="73"/>
      <c r="L128" s="73" t="s">
        <v>158</v>
      </c>
      <c r="M128" s="73"/>
      <c r="N12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O128" s="41" t="str">
        <f>CONCATENATE("F","$",Таблица_основная[[#This Row],[Первая строка массива]])</f>
        <v>F$112</v>
      </c>
      <c r="P128" s="41" t="str">
        <f>CONCATENATE("F","$",Таблица_основная[[#This Row],[Первая строка массива]],":","F","$",Таблица_основная[[#This Row],[Последняя строка моссива]])</f>
        <v>F$112:F$166</v>
      </c>
      <c r="Q128" s="70">
        <f t="shared" si="2"/>
        <v>112</v>
      </c>
      <c r="R128" s="70">
        <f>Таблица_основная[[#This Row],[Первая строка массива]]+54</f>
        <v>166</v>
      </c>
      <c r="S128"/>
      <c r="T128" s="86"/>
      <c r="AA128" t="s">
        <v>144</v>
      </c>
      <c r="AB128" t="s">
        <v>404</v>
      </c>
      <c r="AC128" t="s">
        <v>164</v>
      </c>
      <c r="AD128" t="s">
        <v>405</v>
      </c>
    </row>
    <row r="129" spans="1:30" ht="12.75" customHeight="1" x14ac:dyDescent="0.2">
      <c r="A129" s="70"/>
      <c r="B129" s="70"/>
      <c r="C129" s="100" t="s">
        <v>144</v>
      </c>
      <c r="D129" s="101" t="s">
        <v>2261</v>
      </c>
      <c r="E129" s="102">
        <v>45017</v>
      </c>
      <c r="F129" s="71">
        <v>19</v>
      </c>
      <c r="G129" s="72">
        <f ca="1">Таблица_основная[[#This Row],[Рейтинг расчет]]</f>
        <v>19</v>
      </c>
      <c r="H129" s="41" t="s">
        <v>156</v>
      </c>
      <c r="I129" s="71">
        <v>18.258744260219721</v>
      </c>
      <c r="J129" s="41" t="s">
        <v>157</v>
      </c>
      <c r="K129" s="73"/>
      <c r="L129" s="73" t="s">
        <v>158</v>
      </c>
      <c r="M129" s="73"/>
      <c r="N12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O129" s="41" t="str">
        <f>CONCATENATE("F","$",Таблица_основная[[#This Row],[Первая строка массива]])</f>
        <v>F$112</v>
      </c>
      <c r="P129" s="41" t="str">
        <f>CONCATENATE("F","$",Таблица_основная[[#This Row],[Первая строка массива]],":","F","$",Таблица_основная[[#This Row],[Последняя строка моссива]])</f>
        <v>F$112:F$166</v>
      </c>
      <c r="Q129" s="70">
        <f t="shared" si="2"/>
        <v>112</v>
      </c>
      <c r="R129" s="70">
        <f>Таблица_основная[[#This Row],[Первая строка массива]]+54</f>
        <v>166</v>
      </c>
      <c r="S129"/>
      <c r="T129" s="86"/>
      <c r="AA129" t="s">
        <v>144</v>
      </c>
      <c r="AB129" t="s">
        <v>406</v>
      </c>
      <c r="AC129" t="s">
        <v>164</v>
      </c>
      <c r="AD129" t="s">
        <v>407</v>
      </c>
    </row>
    <row r="130" spans="1:30" ht="12.75" customHeight="1" x14ac:dyDescent="0.2">
      <c r="A130" s="70"/>
      <c r="B130" s="70"/>
      <c r="C130" s="100" t="s">
        <v>145</v>
      </c>
      <c r="D130" s="101" t="s">
        <v>2261</v>
      </c>
      <c r="E130" s="102">
        <v>45017</v>
      </c>
      <c r="F130" s="71">
        <v>18</v>
      </c>
      <c r="G130" s="72">
        <f ca="1">Таблица_основная[[#This Row],[Рейтинг расчет]]</f>
        <v>20</v>
      </c>
      <c r="H130" s="41" t="s">
        <v>156</v>
      </c>
      <c r="I130" s="71">
        <v>18.258744260219721</v>
      </c>
      <c r="J130" s="41" t="s">
        <v>157</v>
      </c>
      <c r="K130" s="73"/>
      <c r="L130" s="73" t="s">
        <v>158</v>
      </c>
      <c r="M130" s="73"/>
      <c r="N13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O130" s="41" t="str">
        <f>CONCATENATE("F","$",Таблица_основная[[#This Row],[Первая строка массива]])</f>
        <v>F$112</v>
      </c>
      <c r="P130" s="41" t="str">
        <f>CONCATENATE("F","$",Таблица_основная[[#This Row],[Первая строка массива]],":","F","$",Таблица_основная[[#This Row],[Последняя строка моссива]])</f>
        <v>F$112:F$166</v>
      </c>
      <c r="Q130" s="70">
        <f t="shared" si="2"/>
        <v>112</v>
      </c>
      <c r="R130" s="70">
        <f>Таблица_основная[[#This Row],[Первая строка массива]]+54</f>
        <v>166</v>
      </c>
      <c r="S130"/>
      <c r="T130" s="86"/>
      <c r="AA130" t="s">
        <v>144</v>
      </c>
      <c r="AB130" t="s">
        <v>408</v>
      </c>
      <c r="AC130" t="s">
        <v>164</v>
      </c>
      <c r="AD130" t="s">
        <v>409</v>
      </c>
    </row>
    <row r="131" spans="1:30" ht="12.75" customHeight="1" x14ac:dyDescent="0.2">
      <c r="A131" s="70"/>
      <c r="B131" s="70"/>
      <c r="C131" s="100" t="s">
        <v>146</v>
      </c>
      <c r="D131" s="101" t="s">
        <v>2261</v>
      </c>
      <c r="E131" s="102">
        <v>45017</v>
      </c>
      <c r="F131" s="71">
        <v>8</v>
      </c>
      <c r="G131" s="72">
        <f ca="1">Таблица_основная[[#This Row],[Рейтинг расчет]]</f>
        <v>28</v>
      </c>
      <c r="H131" s="41" t="s">
        <v>156</v>
      </c>
      <c r="I131" s="71">
        <v>18.258744260219721</v>
      </c>
      <c r="J131" s="41" t="s">
        <v>157</v>
      </c>
      <c r="K131" s="73"/>
      <c r="L131" s="73" t="s">
        <v>158</v>
      </c>
      <c r="M131" s="73"/>
      <c r="N13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O131" s="41" t="str">
        <f>CONCATENATE("F","$",Таблица_основная[[#This Row],[Первая строка массива]])</f>
        <v>F$112</v>
      </c>
      <c r="P131" s="41" t="str">
        <f>CONCATENATE("F","$",Таблица_основная[[#This Row],[Первая строка массива]],":","F","$",Таблица_основная[[#This Row],[Последняя строка моссива]])</f>
        <v>F$112:F$166</v>
      </c>
      <c r="Q131" s="70">
        <f t="shared" si="2"/>
        <v>112</v>
      </c>
      <c r="R131" s="70">
        <f>Таблица_основная[[#This Row],[Первая строка массива]]+54</f>
        <v>166</v>
      </c>
      <c r="S131"/>
      <c r="T131" s="86"/>
      <c r="AA131" t="s">
        <v>144</v>
      </c>
      <c r="AB131" t="s">
        <v>410</v>
      </c>
      <c r="AC131" t="s">
        <v>164</v>
      </c>
      <c r="AD131" t="s">
        <v>411</v>
      </c>
    </row>
    <row r="132" spans="1:30" ht="12.75" customHeight="1" x14ac:dyDescent="0.2">
      <c r="A132" s="70"/>
      <c r="B132" s="70"/>
      <c r="C132" s="100" t="s">
        <v>93</v>
      </c>
      <c r="D132" s="101" t="s">
        <v>2261</v>
      </c>
      <c r="E132" s="102">
        <v>45017</v>
      </c>
      <c r="F132" s="71">
        <v>15</v>
      </c>
      <c r="G132" s="72">
        <f ca="1">Таблица_основная[[#This Row],[Рейтинг расчет]]</f>
        <v>23</v>
      </c>
      <c r="H132" s="41" t="s">
        <v>156</v>
      </c>
      <c r="I132" s="71">
        <v>18.258744260219721</v>
      </c>
      <c r="J132" s="41" t="s">
        <v>157</v>
      </c>
      <c r="K132" s="73"/>
      <c r="L132" s="73" t="s">
        <v>158</v>
      </c>
      <c r="M132" s="73"/>
      <c r="N13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23</v>
      </c>
      <c r="O132" s="41" t="str">
        <f>CONCATENATE("F","$",Таблица_основная[[#This Row],[Первая строка массива]])</f>
        <v>F$112</v>
      </c>
      <c r="P132" s="41" t="str">
        <f>CONCATENATE("F","$",Таблица_основная[[#This Row],[Первая строка массива]],":","F","$",Таблица_основная[[#This Row],[Последняя строка моссива]])</f>
        <v>F$112:F$166</v>
      </c>
      <c r="Q132" s="70">
        <f t="shared" si="2"/>
        <v>112</v>
      </c>
      <c r="R132" s="70">
        <f>Таблица_основная[[#This Row],[Первая строка массива]]+54</f>
        <v>166</v>
      </c>
      <c r="S132"/>
      <c r="T132" s="86"/>
      <c r="AA132" t="s">
        <v>144</v>
      </c>
      <c r="AB132" t="s">
        <v>412</v>
      </c>
      <c r="AC132" t="s">
        <v>164</v>
      </c>
      <c r="AD132" t="s">
        <v>413</v>
      </c>
    </row>
    <row r="133" spans="1:30" ht="12.75" customHeight="1" x14ac:dyDescent="0.2">
      <c r="A133" s="70"/>
      <c r="B133" s="70"/>
      <c r="C133" s="100" t="s">
        <v>127</v>
      </c>
      <c r="D133" s="101" t="s">
        <v>2261</v>
      </c>
      <c r="E133" s="102">
        <v>45017</v>
      </c>
      <c r="F133" s="71">
        <v>49</v>
      </c>
      <c r="G133" s="72">
        <f ca="1">Таблица_основная[[#This Row],[Рейтинг расчет]]</f>
        <v>2</v>
      </c>
      <c r="H133" s="41" t="s">
        <v>156</v>
      </c>
      <c r="I133" s="71">
        <v>18.258744260219721</v>
      </c>
      <c r="J133" s="41" t="s">
        <v>157</v>
      </c>
      <c r="K133" s="73"/>
      <c r="L133" s="73" t="s">
        <v>158</v>
      </c>
      <c r="M133" s="73"/>
      <c r="N13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</v>
      </c>
      <c r="O133" s="41" t="str">
        <f>CONCATENATE("F","$",Таблица_основная[[#This Row],[Первая строка массива]])</f>
        <v>F$112</v>
      </c>
      <c r="P133" s="41" t="str">
        <f>CONCATENATE("F","$",Таблица_основная[[#This Row],[Первая строка массива]],":","F","$",Таблица_основная[[#This Row],[Последняя строка моссива]])</f>
        <v>F$112:F$166</v>
      </c>
      <c r="Q133" s="70">
        <f t="shared" si="2"/>
        <v>112</v>
      </c>
      <c r="R133" s="70">
        <f>Таблица_основная[[#This Row],[Первая строка массива]]+54</f>
        <v>166</v>
      </c>
      <c r="S133"/>
      <c r="T133" s="86"/>
      <c r="AA133" t="s">
        <v>144</v>
      </c>
      <c r="AB133" t="s">
        <v>414</v>
      </c>
      <c r="AC133" t="s">
        <v>164</v>
      </c>
      <c r="AD133" t="s">
        <v>415</v>
      </c>
    </row>
    <row r="134" spans="1:30" ht="12.75" customHeight="1" x14ac:dyDescent="0.2">
      <c r="A134" s="70"/>
      <c r="B134" s="70"/>
      <c r="C134" s="100" t="s">
        <v>114</v>
      </c>
      <c r="D134" s="101" t="s">
        <v>2261</v>
      </c>
      <c r="E134" s="102">
        <v>45017</v>
      </c>
      <c r="F134" s="71">
        <v>13</v>
      </c>
      <c r="G134" s="72">
        <f ca="1">Таблица_основная[[#This Row],[Рейтинг расчет]]</f>
        <v>25</v>
      </c>
      <c r="H134" s="41" t="s">
        <v>156</v>
      </c>
      <c r="I134" s="71">
        <v>18.258744260219721</v>
      </c>
      <c r="J134" s="41" t="s">
        <v>157</v>
      </c>
      <c r="K134" s="73"/>
      <c r="L134" s="73" t="s">
        <v>158</v>
      </c>
      <c r="M134" s="73"/>
      <c r="N13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25</v>
      </c>
      <c r="O134" s="41" t="str">
        <f>CONCATENATE("F","$",Таблица_основная[[#This Row],[Первая строка массива]])</f>
        <v>F$112</v>
      </c>
      <c r="P134" s="41" t="str">
        <f>CONCATENATE("F","$",Таблица_основная[[#This Row],[Первая строка массива]],":","F","$",Таблица_основная[[#This Row],[Последняя строка моссива]])</f>
        <v>F$112:F$166</v>
      </c>
      <c r="Q134" s="70">
        <f t="shared" si="2"/>
        <v>112</v>
      </c>
      <c r="R134" s="70">
        <f>Таблица_основная[[#This Row],[Первая строка массива]]+54</f>
        <v>166</v>
      </c>
      <c r="S134"/>
      <c r="T134" s="86"/>
      <c r="AA134" t="s">
        <v>144</v>
      </c>
      <c r="AB134" t="s">
        <v>416</v>
      </c>
      <c r="AC134" t="s">
        <v>164</v>
      </c>
      <c r="AD134" t="s">
        <v>417</v>
      </c>
    </row>
    <row r="135" spans="1:30" ht="12.75" customHeight="1" x14ac:dyDescent="0.2">
      <c r="A135" s="70"/>
      <c r="B135" s="70"/>
      <c r="C135" s="100" t="s">
        <v>94</v>
      </c>
      <c r="D135" s="101" t="s">
        <v>2261</v>
      </c>
      <c r="E135" s="102">
        <v>45017</v>
      </c>
      <c r="F135" s="71">
        <v>34</v>
      </c>
      <c r="G135" s="72">
        <f ca="1">Таблица_основная[[#This Row],[Рейтинг расчет]]</f>
        <v>10</v>
      </c>
      <c r="H135" s="41" t="s">
        <v>156</v>
      </c>
      <c r="I135" s="71">
        <v>18.258744260219721</v>
      </c>
      <c r="J135" s="41" t="s">
        <v>157</v>
      </c>
      <c r="K135" s="73"/>
      <c r="L135" s="73" t="s">
        <v>158</v>
      </c>
      <c r="M135" s="73"/>
      <c r="N13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10</v>
      </c>
      <c r="O135" s="41" t="str">
        <f>CONCATENATE("F","$",Таблица_основная[[#This Row],[Первая строка массива]])</f>
        <v>F$112</v>
      </c>
      <c r="P135" s="41" t="str">
        <f>CONCATENATE("F","$",Таблица_основная[[#This Row],[Первая строка массива]],":","F","$",Таблица_основная[[#This Row],[Последняя строка моссива]])</f>
        <v>F$112:F$166</v>
      </c>
      <c r="Q135" s="70">
        <f t="shared" si="2"/>
        <v>112</v>
      </c>
      <c r="R135" s="70">
        <f>Таблица_основная[[#This Row],[Первая строка массива]]+54</f>
        <v>166</v>
      </c>
      <c r="S135"/>
      <c r="T135" s="86"/>
      <c r="AA135" t="s">
        <v>137</v>
      </c>
      <c r="AB135" t="s">
        <v>418</v>
      </c>
      <c r="AC135" t="s">
        <v>164</v>
      </c>
      <c r="AD135" t="s">
        <v>419</v>
      </c>
    </row>
    <row r="136" spans="1:30" ht="12.75" customHeight="1" x14ac:dyDescent="0.2">
      <c r="A136" s="70"/>
      <c r="B136" s="70"/>
      <c r="C136" s="100" t="s">
        <v>95</v>
      </c>
      <c r="D136" s="101" t="s">
        <v>2261</v>
      </c>
      <c r="E136" s="102">
        <v>45017</v>
      </c>
      <c r="F136" s="71">
        <v>28</v>
      </c>
      <c r="G136" s="72">
        <f ca="1">Таблица_основная[[#This Row],[Рейтинг расчет]]</f>
        <v>13</v>
      </c>
      <c r="H136" s="41" t="s">
        <v>156</v>
      </c>
      <c r="I136" s="71">
        <v>18.258744260219721</v>
      </c>
      <c r="J136" s="41" t="s">
        <v>157</v>
      </c>
      <c r="K136" s="73"/>
      <c r="L136" s="73" t="s">
        <v>158</v>
      </c>
      <c r="M136" s="73"/>
      <c r="N13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O136" s="41" t="str">
        <f>CONCATENATE("F","$",Таблица_основная[[#This Row],[Первая строка массива]])</f>
        <v>F$112</v>
      </c>
      <c r="P136" s="41" t="str">
        <f>CONCATENATE("F","$",Таблица_основная[[#This Row],[Первая строка массива]],":","F","$",Таблица_основная[[#This Row],[Последняя строка моссива]])</f>
        <v>F$112:F$166</v>
      </c>
      <c r="Q136" s="70">
        <f t="shared" si="2"/>
        <v>112</v>
      </c>
      <c r="R136" s="70">
        <f>Таблица_основная[[#This Row],[Первая строка массива]]+54</f>
        <v>166</v>
      </c>
      <c r="S136"/>
      <c r="T136" s="86"/>
      <c r="AA136" t="s">
        <v>144</v>
      </c>
      <c r="AB136" t="s">
        <v>420</v>
      </c>
      <c r="AC136" t="s">
        <v>164</v>
      </c>
      <c r="AD136" t="s">
        <v>421</v>
      </c>
    </row>
    <row r="137" spans="1:30" ht="12.75" customHeight="1" x14ac:dyDescent="0.2">
      <c r="A137" s="70"/>
      <c r="B137" s="70"/>
      <c r="C137" s="100" t="s">
        <v>96</v>
      </c>
      <c r="D137" s="101" t="s">
        <v>2261</v>
      </c>
      <c r="E137" s="102">
        <v>45017</v>
      </c>
      <c r="F137" s="71">
        <v>28</v>
      </c>
      <c r="G137" s="72">
        <f ca="1">Таблица_основная[[#This Row],[Рейтинг расчет]]</f>
        <v>13</v>
      </c>
      <c r="H137" s="41" t="s">
        <v>156</v>
      </c>
      <c r="I137" s="71">
        <v>18.258744260219721</v>
      </c>
      <c r="J137" s="41" t="s">
        <v>157</v>
      </c>
      <c r="K137" s="73"/>
      <c r="L137" s="73" t="s">
        <v>158</v>
      </c>
      <c r="M137" s="73"/>
      <c r="N13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O137" s="41" t="str">
        <f>CONCATENATE("F","$",Таблица_основная[[#This Row],[Первая строка массива]])</f>
        <v>F$112</v>
      </c>
      <c r="P137" s="41" t="str">
        <f>CONCATENATE("F","$",Таблица_основная[[#This Row],[Первая строка массива]],":","F","$",Таблица_основная[[#This Row],[Последняя строка моссива]])</f>
        <v>F$112:F$166</v>
      </c>
      <c r="Q137" s="70">
        <f t="shared" si="2"/>
        <v>112</v>
      </c>
      <c r="R137" s="70">
        <f>Таблица_основная[[#This Row],[Первая строка массива]]+54</f>
        <v>166</v>
      </c>
      <c r="S137"/>
      <c r="T137" s="86"/>
      <c r="AA137" t="s">
        <v>128</v>
      </c>
      <c r="AB137" t="s">
        <v>422</v>
      </c>
      <c r="AC137" t="s">
        <v>164</v>
      </c>
      <c r="AD137" t="s">
        <v>423</v>
      </c>
    </row>
    <row r="138" spans="1:30" ht="12.75" customHeight="1" x14ac:dyDescent="0.2">
      <c r="A138" s="70"/>
      <c r="B138" s="70"/>
      <c r="C138" s="100" t="s">
        <v>97</v>
      </c>
      <c r="D138" s="101" t="s">
        <v>2261</v>
      </c>
      <c r="E138" s="102">
        <v>45017</v>
      </c>
      <c r="F138" s="71">
        <v>14</v>
      </c>
      <c r="G138" s="72">
        <f ca="1">Таблица_основная[[#This Row],[Рейтинг расчет]]</f>
        <v>24</v>
      </c>
      <c r="H138" s="41" t="s">
        <v>156</v>
      </c>
      <c r="I138" s="71">
        <v>18.258744260219721</v>
      </c>
      <c r="J138" s="41" t="s">
        <v>157</v>
      </c>
      <c r="K138" s="73"/>
      <c r="L138" s="73" t="s">
        <v>158</v>
      </c>
      <c r="M138" s="73"/>
      <c r="N13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24</v>
      </c>
      <c r="O138" s="41" t="str">
        <f>CONCATENATE("F","$",Таблица_основная[[#This Row],[Первая строка массива]])</f>
        <v>F$112</v>
      </c>
      <c r="P138" s="41" t="str">
        <f>CONCATENATE("F","$",Таблица_основная[[#This Row],[Первая строка массива]],":","F","$",Таблица_основная[[#This Row],[Последняя строка моссива]])</f>
        <v>F$112:F$166</v>
      </c>
      <c r="Q138" s="70">
        <f t="shared" si="2"/>
        <v>112</v>
      </c>
      <c r="R138" s="70">
        <f>Таблица_основная[[#This Row],[Первая строка массива]]+54</f>
        <v>166</v>
      </c>
      <c r="S138"/>
      <c r="T138" s="86"/>
      <c r="AA138" t="s">
        <v>145</v>
      </c>
      <c r="AB138" t="s">
        <v>424</v>
      </c>
      <c r="AC138" t="s">
        <v>164</v>
      </c>
      <c r="AD138" t="s">
        <v>425</v>
      </c>
    </row>
    <row r="139" spans="1:30" ht="12.75" customHeight="1" x14ac:dyDescent="0.2">
      <c r="A139" s="70"/>
      <c r="B139" s="70"/>
      <c r="C139" s="100" t="s">
        <v>98</v>
      </c>
      <c r="D139" s="101" t="s">
        <v>2261</v>
      </c>
      <c r="E139" s="102">
        <v>45017</v>
      </c>
      <c r="F139" s="71">
        <v>40</v>
      </c>
      <c r="G139" s="72">
        <f ca="1">Таблица_основная[[#This Row],[Рейтинг расчет]]</f>
        <v>5</v>
      </c>
      <c r="H139" s="41" t="s">
        <v>156</v>
      </c>
      <c r="I139" s="71">
        <v>18.258744260219721</v>
      </c>
      <c r="J139" s="41" t="s">
        <v>157</v>
      </c>
      <c r="K139" s="73"/>
      <c r="L139" s="73" t="s">
        <v>158</v>
      </c>
      <c r="M139" s="73"/>
      <c r="N13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</v>
      </c>
      <c r="O139" s="41" t="str">
        <f>CONCATENATE("F","$",Таблица_основная[[#This Row],[Первая строка массива]])</f>
        <v>F$112</v>
      </c>
      <c r="P139" s="41" t="str">
        <f>CONCATENATE("F","$",Таблица_основная[[#This Row],[Первая строка массива]],":","F","$",Таблица_основная[[#This Row],[Последняя строка моссива]])</f>
        <v>F$112:F$166</v>
      </c>
      <c r="Q139" s="70">
        <f t="shared" si="2"/>
        <v>112</v>
      </c>
      <c r="R139" s="70">
        <f>Таблица_основная[[#This Row],[Первая строка массива]]+54</f>
        <v>166</v>
      </c>
      <c r="S139"/>
      <c r="T139" s="86"/>
      <c r="AA139" t="s">
        <v>145</v>
      </c>
      <c r="AB139" t="s">
        <v>426</v>
      </c>
      <c r="AC139" t="s">
        <v>164</v>
      </c>
      <c r="AD139" t="s">
        <v>427</v>
      </c>
    </row>
    <row r="140" spans="1:30" ht="12.75" customHeight="1" x14ac:dyDescent="0.2">
      <c r="A140" s="70"/>
      <c r="B140" s="70"/>
      <c r="C140" s="100" t="s">
        <v>99</v>
      </c>
      <c r="D140" s="101" t="s">
        <v>2261</v>
      </c>
      <c r="E140" s="102">
        <v>45017</v>
      </c>
      <c r="F140" s="71">
        <v>13</v>
      </c>
      <c r="G140" s="72">
        <f ca="1">Таблица_основная[[#This Row],[Рейтинг расчет]]</f>
        <v>25</v>
      </c>
      <c r="H140" s="41" t="s">
        <v>156</v>
      </c>
      <c r="I140" s="71">
        <v>18.258744260219721</v>
      </c>
      <c r="J140" s="41" t="s">
        <v>157</v>
      </c>
      <c r="K140" s="73"/>
      <c r="L140" s="73" t="s">
        <v>158</v>
      </c>
      <c r="M140" s="73"/>
      <c r="N14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25</v>
      </c>
      <c r="O140" s="41" t="str">
        <f>CONCATENATE("F","$",Таблица_основная[[#This Row],[Первая строка массива]])</f>
        <v>F$112</v>
      </c>
      <c r="P140" s="41" t="str">
        <f>CONCATENATE("F","$",Таблица_основная[[#This Row],[Первая строка массива]],":","F","$",Таблица_основная[[#This Row],[Последняя строка моссива]])</f>
        <v>F$112:F$166</v>
      </c>
      <c r="Q140" s="70">
        <f t="shared" si="2"/>
        <v>112</v>
      </c>
      <c r="R140" s="70">
        <f>Таблица_основная[[#This Row],[Первая строка массива]]+54</f>
        <v>166</v>
      </c>
      <c r="S140"/>
      <c r="T140" s="86"/>
      <c r="AA140" t="s">
        <v>136</v>
      </c>
      <c r="AB140" t="s">
        <v>428</v>
      </c>
      <c r="AC140" t="s">
        <v>164</v>
      </c>
      <c r="AD140" t="s">
        <v>429</v>
      </c>
    </row>
    <row r="141" spans="1:30" ht="12.75" customHeight="1" x14ac:dyDescent="0.2">
      <c r="A141" s="70"/>
      <c r="B141" s="70"/>
      <c r="C141" s="100" t="s">
        <v>100</v>
      </c>
      <c r="D141" s="101" t="s">
        <v>2261</v>
      </c>
      <c r="E141" s="102">
        <v>45017</v>
      </c>
      <c r="F141" s="71">
        <v>14</v>
      </c>
      <c r="G141" s="72">
        <f ca="1">Таблица_основная[[#This Row],[Рейтинг расчет]]</f>
        <v>24</v>
      </c>
      <c r="H141" s="41" t="s">
        <v>156</v>
      </c>
      <c r="I141" s="71">
        <v>18.258744260219721</v>
      </c>
      <c r="J141" s="41" t="s">
        <v>157</v>
      </c>
      <c r="K141" s="73"/>
      <c r="L141" s="73" t="s">
        <v>158</v>
      </c>
      <c r="M141" s="73"/>
      <c r="N14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24</v>
      </c>
      <c r="O141" s="41" t="str">
        <f>CONCATENATE("F","$",Таблица_основная[[#This Row],[Первая строка массива]])</f>
        <v>F$112</v>
      </c>
      <c r="P141" s="41" t="str">
        <f>CONCATENATE("F","$",Таблица_основная[[#This Row],[Первая строка массива]],":","F","$",Таблица_основная[[#This Row],[Последняя строка моссива]])</f>
        <v>F$112:F$166</v>
      </c>
      <c r="Q141" s="70">
        <f t="shared" si="2"/>
        <v>112</v>
      </c>
      <c r="R141" s="70">
        <f>Таблица_основная[[#This Row],[Первая строка массива]]+54</f>
        <v>166</v>
      </c>
      <c r="S141"/>
      <c r="T141" s="86"/>
      <c r="AA141" t="s">
        <v>98</v>
      </c>
      <c r="AB141" t="s">
        <v>430</v>
      </c>
      <c r="AC141" t="s">
        <v>164</v>
      </c>
      <c r="AD141" t="s">
        <v>431</v>
      </c>
    </row>
    <row r="142" spans="1:30" ht="12.75" customHeight="1" x14ac:dyDescent="0.2">
      <c r="A142" s="70"/>
      <c r="B142" s="70"/>
      <c r="C142" s="100" t="s">
        <v>115</v>
      </c>
      <c r="D142" s="101" t="s">
        <v>2261</v>
      </c>
      <c r="E142" s="102">
        <v>45017</v>
      </c>
      <c r="F142" s="71">
        <v>37</v>
      </c>
      <c r="G142" s="72">
        <f ca="1">Таблица_основная[[#This Row],[Рейтинг расчет]]</f>
        <v>7</v>
      </c>
      <c r="H142" s="41" t="s">
        <v>156</v>
      </c>
      <c r="I142" s="71">
        <v>18.258744260219721</v>
      </c>
      <c r="J142" s="41" t="s">
        <v>157</v>
      </c>
      <c r="K142" s="73"/>
      <c r="L142" s="73" t="s">
        <v>158</v>
      </c>
      <c r="M142" s="73"/>
      <c r="N14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O142" s="41" t="str">
        <f>CONCATENATE("F","$",Таблица_основная[[#This Row],[Первая строка массива]])</f>
        <v>F$112</v>
      </c>
      <c r="P142" s="41" t="str">
        <f>CONCATENATE("F","$",Таблица_основная[[#This Row],[Первая строка массива]],":","F","$",Таблица_основная[[#This Row],[Последняя строка моссива]])</f>
        <v>F$112:F$166</v>
      </c>
      <c r="Q142" s="70">
        <f t="shared" si="2"/>
        <v>112</v>
      </c>
      <c r="R142" s="70">
        <f>Таблица_основная[[#This Row],[Первая строка массива]]+54</f>
        <v>166</v>
      </c>
      <c r="S142"/>
      <c r="T142" s="86"/>
      <c r="AA142" t="s">
        <v>144</v>
      </c>
      <c r="AB142" t="s">
        <v>432</v>
      </c>
      <c r="AC142" t="s">
        <v>164</v>
      </c>
      <c r="AD142" t="s">
        <v>433</v>
      </c>
    </row>
    <row r="143" spans="1:30" ht="12.75" customHeight="1" x14ac:dyDescent="0.2">
      <c r="A143" s="70"/>
      <c r="B143" s="70"/>
      <c r="C143" s="100" t="s">
        <v>116</v>
      </c>
      <c r="D143" s="101" t="s">
        <v>2261</v>
      </c>
      <c r="E143" s="102">
        <v>45017</v>
      </c>
      <c r="F143" s="71">
        <v>23</v>
      </c>
      <c r="G143" s="72">
        <f ca="1">Таблица_основная[[#This Row],[Рейтинг расчет]]</f>
        <v>16</v>
      </c>
      <c r="H143" s="41" t="s">
        <v>156</v>
      </c>
      <c r="I143" s="71">
        <v>18.258744260219721</v>
      </c>
      <c r="J143" s="41" t="s">
        <v>157</v>
      </c>
      <c r="K143" s="73"/>
      <c r="L143" s="73" t="s">
        <v>158</v>
      </c>
      <c r="M143" s="73"/>
      <c r="N14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O143" s="41" t="str">
        <f>CONCATENATE("F","$",Таблица_основная[[#This Row],[Первая строка массива]])</f>
        <v>F$112</v>
      </c>
      <c r="P143" s="41" t="str">
        <f>CONCATENATE("F","$",Таблица_основная[[#This Row],[Первая строка массива]],":","F","$",Таблица_основная[[#This Row],[Последняя строка моссива]])</f>
        <v>F$112:F$166</v>
      </c>
      <c r="Q143" s="70">
        <f t="shared" si="2"/>
        <v>112</v>
      </c>
      <c r="R143" s="70">
        <f>Таблица_основная[[#This Row],[Первая строка массива]]+54</f>
        <v>166</v>
      </c>
      <c r="S143"/>
      <c r="T143" s="86"/>
      <c r="AA143" t="s">
        <v>136</v>
      </c>
      <c r="AB143" t="s">
        <v>434</v>
      </c>
      <c r="AC143" t="s">
        <v>164</v>
      </c>
      <c r="AD143" t="s">
        <v>435</v>
      </c>
    </row>
    <row r="144" spans="1:30" ht="12.75" customHeight="1" x14ac:dyDescent="0.2">
      <c r="A144" s="70"/>
      <c r="B144" s="70"/>
      <c r="C144" s="100" t="s">
        <v>101</v>
      </c>
      <c r="D144" s="101" t="s">
        <v>2261</v>
      </c>
      <c r="E144" s="102">
        <v>45017</v>
      </c>
      <c r="F144" s="71">
        <v>36</v>
      </c>
      <c r="G144" s="72">
        <f ca="1">Таблица_основная[[#This Row],[Рейтинг расчет]]</f>
        <v>8</v>
      </c>
      <c r="H144" s="41" t="s">
        <v>156</v>
      </c>
      <c r="I144" s="71">
        <v>18.258744260219721</v>
      </c>
      <c r="J144" s="41" t="s">
        <v>157</v>
      </c>
      <c r="K144" s="73"/>
      <c r="L144" s="73" t="s">
        <v>158</v>
      </c>
      <c r="M144" s="73"/>
      <c r="N14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O144" s="41" t="str">
        <f>CONCATENATE("F","$",Таблица_основная[[#This Row],[Первая строка массива]])</f>
        <v>F$112</v>
      </c>
      <c r="P144" s="41" t="str">
        <f>CONCATENATE("F","$",Таблица_основная[[#This Row],[Первая строка массива]],":","F","$",Таблица_основная[[#This Row],[Последняя строка моссива]])</f>
        <v>F$112:F$166</v>
      </c>
      <c r="Q144" s="70">
        <f t="shared" si="2"/>
        <v>112</v>
      </c>
      <c r="R144" s="70">
        <f>Таблица_основная[[#This Row],[Первая строка массива]]+54</f>
        <v>166</v>
      </c>
      <c r="S144"/>
      <c r="T144" s="86"/>
      <c r="AA144" t="s">
        <v>135</v>
      </c>
      <c r="AB144" t="s">
        <v>436</v>
      </c>
      <c r="AC144" t="s">
        <v>164</v>
      </c>
      <c r="AD144" t="s">
        <v>437</v>
      </c>
    </row>
    <row r="145" spans="1:30" ht="12.75" customHeight="1" x14ac:dyDescent="0.2">
      <c r="A145" s="70"/>
      <c r="B145" s="70"/>
      <c r="C145" s="100" t="s">
        <v>102</v>
      </c>
      <c r="D145" s="101" t="s">
        <v>2261</v>
      </c>
      <c r="E145" s="102">
        <v>45017</v>
      </c>
      <c r="F145" s="71">
        <v>26</v>
      </c>
      <c r="G145" s="72">
        <f ca="1">Таблица_основная[[#This Row],[Рейтинг расчет]]</f>
        <v>14</v>
      </c>
      <c r="H145" s="41" t="s">
        <v>156</v>
      </c>
      <c r="I145" s="71">
        <v>18.258744260219721</v>
      </c>
      <c r="J145" s="41" t="s">
        <v>157</v>
      </c>
      <c r="K145" s="73"/>
      <c r="L145" s="73" t="s">
        <v>158</v>
      </c>
      <c r="M145" s="73"/>
      <c r="N14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O145" s="41" t="str">
        <f>CONCATENATE("F","$",Таблица_основная[[#This Row],[Первая строка массива]])</f>
        <v>F$112</v>
      </c>
      <c r="P145" s="41" t="str">
        <f>CONCATENATE("F","$",Таблица_основная[[#This Row],[Первая строка массива]],":","F","$",Таблица_основная[[#This Row],[Последняя строка моссива]])</f>
        <v>F$112:F$166</v>
      </c>
      <c r="Q145" s="70">
        <f t="shared" si="2"/>
        <v>112</v>
      </c>
      <c r="R145" s="70">
        <f>Таблица_основная[[#This Row],[Первая строка массива]]+54</f>
        <v>166</v>
      </c>
      <c r="S145"/>
      <c r="T145" s="86"/>
      <c r="AA145" t="s">
        <v>145</v>
      </c>
      <c r="AB145" t="s">
        <v>438</v>
      </c>
      <c r="AC145" t="s">
        <v>164</v>
      </c>
      <c r="AD145" t="s">
        <v>439</v>
      </c>
    </row>
    <row r="146" spans="1:30" ht="12.75" customHeight="1" x14ac:dyDescent="0.2">
      <c r="A146" s="70"/>
      <c r="B146" s="70"/>
      <c r="C146" s="100" t="s">
        <v>103</v>
      </c>
      <c r="D146" s="101" t="s">
        <v>2261</v>
      </c>
      <c r="E146" s="102">
        <v>45017</v>
      </c>
      <c r="F146" s="71">
        <v>38</v>
      </c>
      <c r="G146" s="72">
        <f ca="1">Таблица_основная[[#This Row],[Рейтинг расчет]]</f>
        <v>6</v>
      </c>
      <c r="H146" s="41" t="s">
        <v>156</v>
      </c>
      <c r="I146" s="71">
        <v>18.258744260219721</v>
      </c>
      <c r="J146" s="41" t="s">
        <v>157</v>
      </c>
      <c r="K146" s="73"/>
      <c r="L146" s="73" t="s">
        <v>158</v>
      </c>
      <c r="M146" s="73"/>
      <c r="N14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6</v>
      </c>
      <c r="O146" s="41" t="str">
        <f>CONCATENATE("F","$",Таблица_основная[[#This Row],[Первая строка массива]])</f>
        <v>F$112</v>
      </c>
      <c r="P146" s="41" t="str">
        <f>CONCATENATE("F","$",Таблица_основная[[#This Row],[Первая строка массива]],":","F","$",Таблица_основная[[#This Row],[Последняя строка моссива]])</f>
        <v>F$112:F$166</v>
      </c>
      <c r="Q146" s="70">
        <f t="shared" si="2"/>
        <v>112</v>
      </c>
      <c r="R146" s="70">
        <f>Таблица_основная[[#This Row],[Первая строка массива]]+54</f>
        <v>166</v>
      </c>
      <c r="S146"/>
      <c r="T146" s="86"/>
      <c r="AA146" t="s">
        <v>137</v>
      </c>
      <c r="AB146" t="s">
        <v>440</v>
      </c>
      <c r="AC146" t="s">
        <v>164</v>
      </c>
      <c r="AD146" t="s">
        <v>441</v>
      </c>
    </row>
    <row r="147" spans="1:30" ht="12.75" customHeight="1" x14ac:dyDescent="0.2">
      <c r="A147" s="70"/>
      <c r="B147" s="70"/>
      <c r="C147" s="100" t="s">
        <v>104</v>
      </c>
      <c r="D147" s="101" t="s">
        <v>2261</v>
      </c>
      <c r="E147" s="102">
        <v>45017</v>
      </c>
      <c r="F147" s="71">
        <v>19</v>
      </c>
      <c r="G147" s="72">
        <f ca="1">Таблица_основная[[#This Row],[Рейтинг расчет]]</f>
        <v>19</v>
      </c>
      <c r="H147" s="41" t="s">
        <v>156</v>
      </c>
      <c r="I147" s="71">
        <v>18.258744260219721</v>
      </c>
      <c r="J147" s="41" t="s">
        <v>157</v>
      </c>
      <c r="K147" s="73"/>
      <c r="L147" s="73" t="s">
        <v>158</v>
      </c>
      <c r="M147" s="73"/>
      <c r="N14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O147" s="41" t="str">
        <f>CONCATENATE("F","$",Таблица_основная[[#This Row],[Первая строка массива]])</f>
        <v>F$112</v>
      </c>
      <c r="P147" s="41" t="str">
        <f>CONCATENATE("F","$",Таблица_основная[[#This Row],[Первая строка массива]],":","F","$",Таблица_основная[[#This Row],[Последняя строка моссива]])</f>
        <v>F$112:F$166</v>
      </c>
      <c r="Q147" s="70">
        <f t="shared" si="2"/>
        <v>112</v>
      </c>
      <c r="R147" s="70">
        <f>Таблица_основная[[#This Row],[Первая строка массива]]+54</f>
        <v>166</v>
      </c>
      <c r="S147"/>
      <c r="T147" s="86"/>
      <c r="AA147" t="s">
        <v>88</v>
      </c>
      <c r="AB147" t="s">
        <v>442</v>
      </c>
      <c r="AC147" t="s">
        <v>164</v>
      </c>
      <c r="AD147" t="s">
        <v>443</v>
      </c>
    </row>
    <row r="148" spans="1:30" ht="12.75" customHeight="1" x14ac:dyDescent="0.2">
      <c r="A148" s="70"/>
      <c r="B148" s="70"/>
      <c r="C148" s="100" t="s">
        <v>128</v>
      </c>
      <c r="D148" s="101" t="s">
        <v>2261</v>
      </c>
      <c r="E148" s="102">
        <v>45017</v>
      </c>
      <c r="F148" s="71">
        <v>17</v>
      </c>
      <c r="G148" s="72">
        <f ca="1">Таблица_основная[[#This Row],[Рейтинг расчет]]</f>
        <v>21</v>
      </c>
      <c r="H148" s="41" t="s">
        <v>156</v>
      </c>
      <c r="I148" s="71">
        <v>18.258744260219721</v>
      </c>
      <c r="J148" s="41" t="s">
        <v>157</v>
      </c>
      <c r="K148" s="73"/>
      <c r="L148" s="73" t="s">
        <v>158</v>
      </c>
      <c r="M148" s="73"/>
      <c r="N14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O148" s="41" t="str">
        <f>CONCATENATE("F","$",Таблица_основная[[#This Row],[Первая строка массива]])</f>
        <v>F$112</v>
      </c>
      <c r="P148" s="41" t="str">
        <f>CONCATENATE("F","$",Таблица_основная[[#This Row],[Первая строка массива]],":","F","$",Таблица_основная[[#This Row],[Последняя строка моссива]])</f>
        <v>F$112:F$166</v>
      </c>
      <c r="Q148" s="70">
        <f t="shared" si="2"/>
        <v>112</v>
      </c>
      <c r="R148" s="70">
        <f>Таблица_основная[[#This Row],[Первая строка массива]]+54</f>
        <v>166</v>
      </c>
      <c r="S148"/>
      <c r="T148" s="86"/>
      <c r="AA148" t="s">
        <v>96</v>
      </c>
      <c r="AB148" t="s">
        <v>444</v>
      </c>
      <c r="AC148" t="s">
        <v>164</v>
      </c>
      <c r="AD148" t="s">
        <v>445</v>
      </c>
    </row>
    <row r="149" spans="1:30" ht="12.75" customHeight="1" x14ac:dyDescent="0.2">
      <c r="A149" s="70"/>
      <c r="B149" s="70"/>
      <c r="C149" s="100" t="s">
        <v>117</v>
      </c>
      <c r="D149" s="101" t="s">
        <v>2261</v>
      </c>
      <c r="E149" s="102">
        <v>45017</v>
      </c>
      <c r="F149" s="71">
        <v>11</v>
      </c>
      <c r="G149" s="72">
        <f ca="1">Таблица_основная[[#This Row],[Рейтинг расчет]]</f>
        <v>26</v>
      </c>
      <c r="H149" s="41" t="s">
        <v>156</v>
      </c>
      <c r="I149" s="71">
        <v>18.258744260219721</v>
      </c>
      <c r="J149" s="41" t="s">
        <v>157</v>
      </c>
      <c r="K149" s="73"/>
      <c r="L149" s="73" t="s">
        <v>158</v>
      </c>
      <c r="M149" s="73"/>
      <c r="N14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O149" s="41" t="str">
        <f>CONCATENATE("F","$",Таблица_основная[[#This Row],[Первая строка массива]])</f>
        <v>F$112</v>
      </c>
      <c r="P149" s="41" t="str">
        <f>CONCATENATE("F","$",Таблица_основная[[#This Row],[Первая строка массива]],":","F","$",Таблица_основная[[#This Row],[Последняя строка моссива]])</f>
        <v>F$112:F$166</v>
      </c>
      <c r="Q149" s="70">
        <f t="shared" si="2"/>
        <v>112</v>
      </c>
      <c r="R149" s="70">
        <f>Таблица_основная[[#This Row],[Первая строка массива]]+54</f>
        <v>166</v>
      </c>
      <c r="S149"/>
      <c r="T149" s="86"/>
      <c r="AA149" t="s">
        <v>144</v>
      </c>
      <c r="AB149" t="s">
        <v>446</v>
      </c>
      <c r="AC149" t="s">
        <v>164</v>
      </c>
      <c r="AD149" t="s">
        <v>447</v>
      </c>
    </row>
    <row r="150" spans="1:30" ht="12.75" customHeight="1" x14ac:dyDescent="0.2">
      <c r="A150" s="70"/>
      <c r="B150" s="70"/>
      <c r="C150" s="100" t="s">
        <v>118</v>
      </c>
      <c r="D150" s="101" t="s">
        <v>2261</v>
      </c>
      <c r="E150" s="102">
        <v>45017</v>
      </c>
      <c r="F150" s="71">
        <v>29</v>
      </c>
      <c r="G150" s="72">
        <f ca="1">Таблица_основная[[#This Row],[Рейтинг расчет]]</f>
        <v>12</v>
      </c>
      <c r="H150" s="41" t="s">
        <v>156</v>
      </c>
      <c r="I150" s="71">
        <v>18.258744260219721</v>
      </c>
      <c r="J150" s="41" t="s">
        <v>157</v>
      </c>
      <c r="K150" s="73"/>
      <c r="L150" s="73" t="s">
        <v>158</v>
      </c>
      <c r="M150" s="73"/>
      <c r="N15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O150" s="41" t="str">
        <f>CONCATENATE("F","$",Таблица_основная[[#This Row],[Первая строка массива]])</f>
        <v>F$112</v>
      </c>
      <c r="P150" s="41" t="str">
        <f>CONCATENATE("F","$",Таблица_основная[[#This Row],[Первая строка массива]],":","F","$",Таблица_основная[[#This Row],[Последняя строка моссива]])</f>
        <v>F$112:F$166</v>
      </c>
      <c r="Q150" s="70">
        <f t="shared" si="2"/>
        <v>112</v>
      </c>
      <c r="R150" s="70">
        <f>Таблица_основная[[#This Row],[Первая строка массива]]+54</f>
        <v>166</v>
      </c>
      <c r="S150"/>
      <c r="T150" s="86"/>
      <c r="AA150" t="s">
        <v>145</v>
      </c>
      <c r="AB150" t="s">
        <v>448</v>
      </c>
      <c r="AC150" t="s">
        <v>164</v>
      </c>
      <c r="AD150" t="s">
        <v>449</v>
      </c>
    </row>
    <row r="151" spans="1:30" ht="12.75" customHeight="1" x14ac:dyDescent="0.2">
      <c r="A151" s="70"/>
      <c r="B151" s="70"/>
      <c r="C151" s="100" t="s">
        <v>105</v>
      </c>
      <c r="D151" s="101" t="s">
        <v>2261</v>
      </c>
      <c r="E151" s="102">
        <v>45017</v>
      </c>
      <c r="F151" s="71">
        <v>30</v>
      </c>
      <c r="G151" s="72">
        <f ca="1">Таблица_основная[[#This Row],[Рейтинг расчет]]</f>
        <v>11</v>
      </c>
      <c r="H151" s="41" t="s">
        <v>156</v>
      </c>
      <c r="I151" s="71">
        <v>18.258744260219721</v>
      </c>
      <c r="J151" s="41" t="s">
        <v>157</v>
      </c>
      <c r="K151" s="73"/>
      <c r="L151" s="73" t="s">
        <v>158</v>
      </c>
      <c r="M151" s="73"/>
      <c r="N15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O151" s="41" t="str">
        <f>CONCATENATE("F","$",Таблица_основная[[#This Row],[Первая строка массива]])</f>
        <v>F$112</v>
      </c>
      <c r="P151" s="41" t="str">
        <f>CONCATENATE("F","$",Таблица_основная[[#This Row],[Первая строка массива]],":","F","$",Таблица_основная[[#This Row],[Последняя строка моссива]])</f>
        <v>F$112:F$166</v>
      </c>
      <c r="Q151" s="70">
        <f t="shared" si="2"/>
        <v>112</v>
      </c>
      <c r="R151" s="70">
        <f>Таблица_основная[[#This Row],[Первая строка массива]]+54</f>
        <v>166</v>
      </c>
      <c r="S151"/>
      <c r="T151" s="86"/>
      <c r="AA151" t="s">
        <v>117</v>
      </c>
      <c r="AB151" t="s">
        <v>450</v>
      </c>
      <c r="AC151" t="s">
        <v>164</v>
      </c>
      <c r="AD151" t="s">
        <v>451</v>
      </c>
    </row>
    <row r="152" spans="1:30" ht="12.75" customHeight="1" x14ac:dyDescent="0.2">
      <c r="A152" s="70"/>
      <c r="B152" s="70"/>
      <c r="C152" s="100" t="s">
        <v>119</v>
      </c>
      <c r="D152" s="101" t="s">
        <v>2261</v>
      </c>
      <c r="E152" s="102">
        <v>45017</v>
      </c>
      <c r="F152" s="71">
        <v>18</v>
      </c>
      <c r="G152" s="72">
        <f ca="1">Таблица_основная[[#This Row],[Рейтинг расчет]]</f>
        <v>20</v>
      </c>
      <c r="H152" s="41" t="s">
        <v>156</v>
      </c>
      <c r="I152" s="71">
        <v>18.258744260219721</v>
      </c>
      <c r="J152" s="41" t="s">
        <v>157</v>
      </c>
      <c r="K152" s="73"/>
      <c r="L152" s="73" t="s">
        <v>158</v>
      </c>
      <c r="M152" s="73"/>
      <c r="N15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O152" s="41" t="str">
        <f>CONCATENATE("F","$",Таблица_основная[[#This Row],[Первая строка массива]])</f>
        <v>F$112</v>
      </c>
      <c r="P152" s="41" t="str">
        <f>CONCATENATE("F","$",Таблица_основная[[#This Row],[Первая строка массива]],":","F","$",Таблица_основная[[#This Row],[Последняя строка моссива]])</f>
        <v>F$112:F$166</v>
      </c>
      <c r="Q152" s="70">
        <f t="shared" si="2"/>
        <v>112</v>
      </c>
      <c r="R152" s="70">
        <f>Таблица_основная[[#This Row],[Первая строка массива]]+54</f>
        <v>166</v>
      </c>
      <c r="S152"/>
      <c r="T152" s="86"/>
      <c r="AA152" t="s">
        <v>143</v>
      </c>
      <c r="AB152" t="s">
        <v>452</v>
      </c>
      <c r="AC152" t="s">
        <v>164</v>
      </c>
      <c r="AD152" t="s">
        <v>453</v>
      </c>
    </row>
    <row r="153" spans="1:30" ht="12.75" customHeight="1" x14ac:dyDescent="0.2">
      <c r="A153" s="70"/>
      <c r="B153" s="70"/>
      <c r="C153" s="100" t="s">
        <v>106</v>
      </c>
      <c r="D153" s="101" t="s">
        <v>2261</v>
      </c>
      <c r="E153" s="102">
        <v>45017</v>
      </c>
      <c r="F153" s="71">
        <v>26</v>
      </c>
      <c r="G153" s="72">
        <f ca="1">Таблица_основная[[#This Row],[Рейтинг расчет]]</f>
        <v>14</v>
      </c>
      <c r="H153" s="41" t="s">
        <v>156</v>
      </c>
      <c r="I153" s="71">
        <v>18.258744260219721</v>
      </c>
      <c r="J153" s="41" t="s">
        <v>157</v>
      </c>
      <c r="K153" s="73"/>
      <c r="L153" s="73" t="s">
        <v>158</v>
      </c>
      <c r="M153" s="73"/>
      <c r="N15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O153" s="41" t="str">
        <f>CONCATENATE("F","$",Таблица_основная[[#This Row],[Первая строка массива]])</f>
        <v>F$112</v>
      </c>
      <c r="P153" s="41" t="str">
        <f>CONCATENATE("F","$",Таблица_основная[[#This Row],[Первая строка массива]],":","F","$",Таблица_основная[[#This Row],[Последняя строка моссива]])</f>
        <v>F$112:F$166</v>
      </c>
      <c r="Q153" s="70">
        <f t="shared" si="2"/>
        <v>112</v>
      </c>
      <c r="R153" s="70">
        <f>Таблица_основная[[#This Row],[Первая строка массива]]+54</f>
        <v>166</v>
      </c>
      <c r="S153"/>
      <c r="T153" s="86"/>
      <c r="AA153" t="s">
        <v>146</v>
      </c>
      <c r="AB153" t="s">
        <v>454</v>
      </c>
      <c r="AC153" t="s">
        <v>164</v>
      </c>
      <c r="AD153" t="s">
        <v>455</v>
      </c>
    </row>
    <row r="154" spans="1:30" ht="12.75" customHeight="1" x14ac:dyDescent="0.2">
      <c r="A154" s="70"/>
      <c r="B154" s="70"/>
      <c r="C154" s="100" t="s">
        <v>107</v>
      </c>
      <c r="D154" s="101" t="s">
        <v>2261</v>
      </c>
      <c r="E154" s="102">
        <v>45017</v>
      </c>
      <c r="F154" s="71">
        <v>21</v>
      </c>
      <c r="G154" s="72">
        <f ca="1">Таблица_основная[[#This Row],[Рейтинг расчет]]</f>
        <v>17</v>
      </c>
      <c r="H154" s="41" t="s">
        <v>156</v>
      </c>
      <c r="I154" s="71">
        <v>18.258744260219721</v>
      </c>
      <c r="J154" s="41" t="s">
        <v>157</v>
      </c>
      <c r="K154" s="73"/>
      <c r="L154" s="73" t="s">
        <v>158</v>
      </c>
      <c r="M154" s="73"/>
      <c r="N15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O154" s="41" t="str">
        <f>CONCATENATE("F","$",Таблица_основная[[#This Row],[Первая строка массива]])</f>
        <v>F$112</v>
      </c>
      <c r="P154" s="41" t="str">
        <f>CONCATENATE("F","$",Таблица_основная[[#This Row],[Первая строка массива]],":","F","$",Таблица_основная[[#This Row],[Последняя строка моссива]])</f>
        <v>F$112:F$166</v>
      </c>
      <c r="Q154" s="70">
        <f t="shared" si="2"/>
        <v>112</v>
      </c>
      <c r="R154" s="70">
        <f>Таблица_основная[[#This Row],[Первая строка массива]]+54</f>
        <v>166</v>
      </c>
      <c r="S154"/>
      <c r="T154" s="86"/>
      <c r="AA154" t="s">
        <v>138</v>
      </c>
      <c r="AB154" t="s">
        <v>456</v>
      </c>
      <c r="AC154" t="s">
        <v>164</v>
      </c>
      <c r="AD154" t="s">
        <v>457</v>
      </c>
    </row>
    <row r="155" spans="1:30" ht="12.75" customHeight="1" x14ac:dyDescent="0.2">
      <c r="A155" s="70"/>
      <c r="B155" s="70"/>
      <c r="C155" s="100" t="s">
        <v>120</v>
      </c>
      <c r="D155" s="101" t="s">
        <v>2261</v>
      </c>
      <c r="E155" s="102">
        <v>45017</v>
      </c>
      <c r="F155" s="71">
        <v>30</v>
      </c>
      <c r="G155" s="72">
        <f ca="1">Таблица_основная[[#This Row],[Рейтинг расчет]]</f>
        <v>11</v>
      </c>
      <c r="H155" s="41" t="s">
        <v>156</v>
      </c>
      <c r="I155" s="71">
        <v>18.258744260219721</v>
      </c>
      <c r="J155" s="41" t="s">
        <v>157</v>
      </c>
      <c r="K155" s="73"/>
      <c r="L155" s="73" t="s">
        <v>158</v>
      </c>
      <c r="M155" s="73"/>
      <c r="N15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O155" s="41" t="str">
        <f>CONCATENATE("F","$",Таблица_основная[[#This Row],[Первая строка массива]])</f>
        <v>F$112</v>
      </c>
      <c r="P155" s="41" t="str">
        <f>CONCATENATE("F","$",Таблица_основная[[#This Row],[Первая строка массива]],":","F","$",Таблица_основная[[#This Row],[Последняя строка моссива]])</f>
        <v>F$112:F$166</v>
      </c>
      <c r="Q155" s="70">
        <f>Q154</f>
        <v>112</v>
      </c>
      <c r="R155" s="70">
        <f>Таблица_основная[[#This Row],[Первая строка массива]]+54</f>
        <v>166</v>
      </c>
      <c r="S155"/>
      <c r="T155" s="86"/>
      <c r="AA155" t="s">
        <v>144</v>
      </c>
      <c r="AB155" t="s">
        <v>458</v>
      </c>
      <c r="AC155" t="s">
        <v>164</v>
      </c>
      <c r="AD155" t="s">
        <v>459</v>
      </c>
    </row>
    <row r="156" spans="1:30" ht="12.75" customHeight="1" x14ac:dyDescent="0.2">
      <c r="A156" s="70"/>
      <c r="B156" s="70"/>
      <c r="C156" s="100" t="s">
        <v>126</v>
      </c>
      <c r="D156" s="101" t="s">
        <v>2261</v>
      </c>
      <c r="E156" s="102">
        <v>45017</v>
      </c>
      <c r="F156" s="71">
        <v>18</v>
      </c>
      <c r="G156" s="72">
        <f ca="1">Таблица_основная[[#This Row],[Рейтинг расчет]]</f>
        <v>20</v>
      </c>
      <c r="H156" s="41" t="s">
        <v>156</v>
      </c>
      <c r="I156" s="71">
        <v>18.258744260219721</v>
      </c>
      <c r="J156" s="41" t="s">
        <v>157</v>
      </c>
      <c r="K156" s="73"/>
      <c r="L156" s="73" t="s">
        <v>158</v>
      </c>
      <c r="M156" s="73"/>
      <c r="N15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O156" s="41" t="str">
        <f>CONCATENATE("F","$",Таблица_основная[[#This Row],[Первая строка массива]])</f>
        <v>F$112</v>
      </c>
      <c r="P156" s="41" t="str">
        <f>CONCATENATE("F","$",Таблица_основная[[#This Row],[Первая строка массива]],":","F","$",Таблица_основная[[#This Row],[Последняя строка моссива]])</f>
        <v>F$112:F$166</v>
      </c>
      <c r="Q156" s="70">
        <f t="shared" si="2"/>
        <v>112</v>
      </c>
      <c r="R156" s="70">
        <f>Таблица_основная[[#This Row],[Первая строка массива]]+54</f>
        <v>166</v>
      </c>
      <c r="S156"/>
      <c r="T156" s="86"/>
      <c r="AA156" t="s">
        <v>90</v>
      </c>
      <c r="AB156" t="s">
        <v>460</v>
      </c>
      <c r="AC156" t="s">
        <v>164</v>
      </c>
      <c r="AD156" t="s">
        <v>461</v>
      </c>
    </row>
    <row r="157" spans="1:30" ht="12.75" customHeight="1" x14ac:dyDescent="0.2">
      <c r="A157" s="70"/>
      <c r="B157" s="70"/>
      <c r="C157" s="100" t="s">
        <v>108</v>
      </c>
      <c r="D157" s="101" t="s">
        <v>2261</v>
      </c>
      <c r="E157" s="102">
        <v>45017</v>
      </c>
      <c r="F157" s="71">
        <v>17</v>
      </c>
      <c r="G157" s="72">
        <f ca="1">Таблица_основная[[#This Row],[Рейтинг расчет]]</f>
        <v>21</v>
      </c>
      <c r="H157" s="41" t="s">
        <v>156</v>
      </c>
      <c r="I157" s="71">
        <v>18.258744260219721</v>
      </c>
      <c r="J157" s="41" t="s">
        <v>157</v>
      </c>
      <c r="K157" s="73"/>
      <c r="L157" s="73" t="s">
        <v>158</v>
      </c>
      <c r="M157" s="73"/>
      <c r="N15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O157" s="41" t="str">
        <f>CONCATENATE("F","$",Таблица_основная[[#This Row],[Первая строка массива]])</f>
        <v>F$112</v>
      </c>
      <c r="P157" s="41" t="str">
        <f>CONCATENATE("F","$",Таблица_основная[[#This Row],[Первая строка массива]],":","F","$",Таблица_основная[[#This Row],[Последняя строка моссива]])</f>
        <v>F$112:F$166</v>
      </c>
      <c r="Q157" s="70">
        <f t="shared" si="2"/>
        <v>112</v>
      </c>
      <c r="R157" s="70">
        <f>Таблица_основная[[#This Row],[Первая строка массива]]+54</f>
        <v>166</v>
      </c>
      <c r="S157"/>
      <c r="T157" s="86"/>
      <c r="AA157" t="s">
        <v>143</v>
      </c>
      <c r="AB157" t="s">
        <v>462</v>
      </c>
      <c r="AC157" t="s">
        <v>164</v>
      </c>
      <c r="AD157" t="s">
        <v>463</v>
      </c>
    </row>
    <row r="158" spans="1:30" ht="12.75" customHeight="1" x14ac:dyDescent="0.2">
      <c r="A158" s="70"/>
      <c r="B158" s="70"/>
      <c r="C158" s="100" t="s">
        <v>121</v>
      </c>
      <c r="D158" s="101" t="s">
        <v>2261</v>
      </c>
      <c r="E158" s="102">
        <v>45017</v>
      </c>
      <c r="F158" s="71">
        <v>17</v>
      </c>
      <c r="G158" s="72">
        <f ca="1">Таблица_основная[[#This Row],[Рейтинг расчет]]</f>
        <v>21</v>
      </c>
      <c r="H158" s="41" t="s">
        <v>156</v>
      </c>
      <c r="I158" s="71">
        <v>18.258744260219721</v>
      </c>
      <c r="J158" s="41" t="s">
        <v>157</v>
      </c>
      <c r="K158" s="73"/>
      <c r="L158" s="73" t="s">
        <v>158</v>
      </c>
      <c r="M158" s="73"/>
      <c r="N15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O158" s="41" t="str">
        <f>CONCATENATE("F","$",Таблица_основная[[#This Row],[Первая строка массива]])</f>
        <v>F$112</v>
      </c>
      <c r="P158" s="41" t="str">
        <f>CONCATENATE("F","$",Таблица_основная[[#This Row],[Первая строка массива]],":","F","$",Таблица_основная[[#This Row],[Последняя строка моссива]])</f>
        <v>F$112:F$166</v>
      </c>
      <c r="Q158" s="70">
        <f t="shared" si="2"/>
        <v>112</v>
      </c>
      <c r="R158" s="70">
        <f>Таблица_основная[[#This Row],[Первая строка массива]]+54</f>
        <v>166</v>
      </c>
      <c r="S158"/>
      <c r="T158" s="86"/>
      <c r="AA158" t="s">
        <v>141</v>
      </c>
      <c r="AB158" t="s">
        <v>464</v>
      </c>
      <c r="AC158" t="s">
        <v>164</v>
      </c>
      <c r="AD158" t="s">
        <v>465</v>
      </c>
    </row>
    <row r="159" spans="1:30" ht="12.75" customHeight="1" x14ac:dyDescent="0.2">
      <c r="A159" s="70"/>
      <c r="B159" s="70"/>
      <c r="C159" s="100" t="s">
        <v>129</v>
      </c>
      <c r="D159" s="101" t="s">
        <v>2261</v>
      </c>
      <c r="E159" s="102">
        <v>45017</v>
      </c>
      <c r="F159" s="71">
        <v>50</v>
      </c>
      <c r="G159" s="72">
        <f ca="1">Таблица_основная[[#This Row],[Рейтинг расчет]]</f>
        <v>1</v>
      </c>
      <c r="H159" s="41" t="s">
        <v>156</v>
      </c>
      <c r="I159" s="71">
        <v>18.258744260219721</v>
      </c>
      <c r="J159" s="41" t="s">
        <v>157</v>
      </c>
      <c r="K159" s="73"/>
      <c r="L159" s="73" t="s">
        <v>158</v>
      </c>
      <c r="M159" s="73"/>
      <c r="N15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159" s="41" t="str">
        <f>CONCATENATE("F","$",Таблица_основная[[#This Row],[Первая строка массива]])</f>
        <v>F$112</v>
      </c>
      <c r="P159" s="41" t="str">
        <f>CONCATENATE("F","$",Таблица_основная[[#This Row],[Первая строка массива]],":","F","$",Таблица_основная[[#This Row],[Последняя строка моссива]])</f>
        <v>F$112:F$166</v>
      </c>
      <c r="Q159" s="70">
        <f t="shared" si="2"/>
        <v>112</v>
      </c>
      <c r="R159" s="70">
        <f>Таблица_основная[[#This Row],[Первая строка массива]]+54</f>
        <v>166</v>
      </c>
      <c r="S159"/>
      <c r="T159" s="86"/>
      <c r="AA159" t="s">
        <v>137</v>
      </c>
      <c r="AB159" t="s">
        <v>466</v>
      </c>
      <c r="AC159" t="s">
        <v>164</v>
      </c>
      <c r="AD159" t="s">
        <v>467</v>
      </c>
    </row>
    <row r="160" spans="1:30" ht="12.75" customHeight="1" x14ac:dyDescent="0.2">
      <c r="A160" s="70"/>
      <c r="B160" s="70"/>
      <c r="C160" s="100" t="s">
        <v>122</v>
      </c>
      <c r="D160" s="101" t="s">
        <v>2261</v>
      </c>
      <c r="E160" s="102">
        <v>45017</v>
      </c>
      <c r="F160" s="71">
        <v>18</v>
      </c>
      <c r="G160" s="72">
        <f ca="1">Таблица_основная[[#This Row],[Рейтинг расчет]]</f>
        <v>20</v>
      </c>
      <c r="H160" s="41" t="s">
        <v>156</v>
      </c>
      <c r="I160" s="71">
        <v>18.258744260219721</v>
      </c>
      <c r="J160" s="41" t="s">
        <v>157</v>
      </c>
      <c r="K160" s="73"/>
      <c r="L160" s="73" t="s">
        <v>158</v>
      </c>
      <c r="M160" s="73"/>
      <c r="N16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O160" s="41" t="str">
        <f>CONCATENATE("F","$",Таблица_основная[[#This Row],[Первая строка массива]])</f>
        <v>F$112</v>
      </c>
      <c r="P160" s="41" t="str">
        <f>CONCATENATE("F","$",Таблица_основная[[#This Row],[Первая строка массива]],":","F","$",Таблица_основная[[#This Row],[Последняя строка моссива]])</f>
        <v>F$112:F$166</v>
      </c>
      <c r="Q160" s="70">
        <f t="shared" si="2"/>
        <v>112</v>
      </c>
      <c r="R160" s="70">
        <f>Таблица_основная[[#This Row],[Первая строка массива]]+54</f>
        <v>166</v>
      </c>
      <c r="S160"/>
      <c r="T160" s="86"/>
      <c r="AA160" t="s">
        <v>146</v>
      </c>
      <c r="AB160" t="s">
        <v>468</v>
      </c>
      <c r="AC160" t="s">
        <v>164</v>
      </c>
      <c r="AD160" t="s">
        <v>469</v>
      </c>
    </row>
    <row r="161" spans="1:30" ht="12.75" customHeight="1" x14ac:dyDescent="0.2">
      <c r="A161" s="70"/>
      <c r="B161" s="70"/>
      <c r="C161" s="100" t="s">
        <v>123</v>
      </c>
      <c r="D161" s="101" t="s">
        <v>2261</v>
      </c>
      <c r="E161" s="102">
        <v>45017</v>
      </c>
      <c r="F161" s="71">
        <v>26</v>
      </c>
      <c r="G161" s="72">
        <f ca="1">Таблица_основная[[#This Row],[Рейтинг расчет]]</f>
        <v>14</v>
      </c>
      <c r="H161" s="41" t="s">
        <v>156</v>
      </c>
      <c r="I161" s="71">
        <v>18.258744260219721</v>
      </c>
      <c r="J161" s="41" t="s">
        <v>157</v>
      </c>
      <c r="K161" s="73"/>
      <c r="L161" s="73" t="s">
        <v>158</v>
      </c>
      <c r="M161" s="73"/>
      <c r="N16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O161" s="41" t="str">
        <f>CONCATENATE("F","$",Таблица_основная[[#This Row],[Первая строка массива]])</f>
        <v>F$112</v>
      </c>
      <c r="P161" s="41" t="str">
        <f>CONCATENATE("F","$",Таблица_основная[[#This Row],[Первая строка массива]],":","F","$",Таблица_основная[[#This Row],[Последняя строка моссива]])</f>
        <v>F$112:F$166</v>
      </c>
      <c r="Q161" s="70">
        <f t="shared" si="2"/>
        <v>112</v>
      </c>
      <c r="R161" s="70">
        <f>Таблица_основная[[#This Row],[Первая строка массива]]+54</f>
        <v>166</v>
      </c>
      <c r="S161"/>
      <c r="T161" s="86"/>
      <c r="AA161" t="s">
        <v>100</v>
      </c>
      <c r="AB161" t="s">
        <v>470</v>
      </c>
      <c r="AC161" t="s">
        <v>164</v>
      </c>
      <c r="AD161" t="s">
        <v>471</v>
      </c>
    </row>
    <row r="162" spans="1:30" ht="12.75" customHeight="1" x14ac:dyDescent="0.2">
      <c r="A162" s="70"/>
      <c r="B162" s="70"/>
      <c r="C162" s="100" t="s">
        <v>124</v>
      </c>
      <c r="D162" s="101" t="s">
        <v>2261</v>
      </c>
      <c r="E162" s="102">
        <v>45017</v>
      </c>
      <c r="F162" s="71">
        <v>25</v>
      </c>
      <c r="G162" s="72">
        <f ca="1">Таблица_основная[[#This Row],[Рейтинг расчет]]</f>
        <v>15</v>
      </c>
      <c r="H162" s="41" t="s">
        <v>156</v>
      </c>
      <c r="I162" s="71">
        <v>18.258744260219721</v>
      </c>
      <c r="J162" s="41" t="s">
        <v>157</v>
      </c>
      <c r="K162" s="73"/>
      <c r="L162" s="73" t="s">
        <v>158</v>
      </c>
      <c r="M162" s="73"/>
      <c r="N16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O162" s="41" t="str">
        <f>CONCATENATE("F","$",Таблица_основная[[#This Row],[Первая строка массива]])</f>
        <v>F$112</v>
      </c>
      <c r="P162" s="41" t="str">
        <f>CONCATENATE("F","$",Таблица_основная[[#This Row],[Первая строка массива]],":","F","$",Таблица_основная[[#This Row],[Последняя строка моссива]])</f>
        <v>F$112:F$166</v>
      </c>
      <c r="Q162" s="70">
        <f t="shared" si="2"/>
        <v>112</v>
      </c>
      <c r="R162" s="70">
        <f>Таблица_основная[[#This Row],[Первая строка массива]]+54</f>
        <v>166</v>
      </c>
      <c r="S162"/>
      <c r="T162" s="86"/>
      <c r="AA162" t="s">
        <v>102</v>
      </c>
      <c r="AB162" t="s">
        <v>472</v>
      </c>
      <c r="AC162" t="s">
        <v>164</v>
      </c>
      <c r="AD162" t="s">
        <v>473</v>
      </c>
    </row>
    <row r="163" spans="1:30" ht="12.75" customHeight="1" x14ac:dyDescent="0.2">
      <c r="A163" s="70"/>
      <c r="B163" s="70"/>
      <c r="C163" s="100" t="s">
        <v>109</v>
      </c>
      <c r="D163" s="101" t="s">
        <v>2261</v>
      </c>
      <c r="E163" s="102">
        <v>45017</v>
      </c>
      <c r="F163" s="71">
        <v>20</v>
      </c>
      <c r="G163" s="72">
        <f ca="1">Таблица_основная[[#This Row],[Рейтинг расчет]]</f>
        <v>18</v>
      </c>
      <c r="H163" s="41" t="s">
        <v>156</v>
      </c>
      <c r="I163" s="71">
        <v>18.258744260219721</v>
      </c>
      <c r="J163" s="41" t="s">
        <v>157</v>
      </c>
      <c r="K163" s="73"/>
      <c r="L163" s="73" t="s">
        <v>158</v>
      </c>
      <c r="M163" s="73"/>
      <c r="N16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O163" s="41" t="str">
        <f>CONCATENATE("F","$",Таблица_основная[[#This Row],[Первая строка массива]])</f>
        <v>F$112</v>
      </c>
      <c r="P163" s="41" t="str">
        <f>CONCATENATE("F","$",Таблица_основная[[#This Row],[Первая строка массива]],":","F","$",Таблица_основная[[#This Row],[Последняя строка моссива]])</f>
        <v>F$112:F$166</v>
      </c>
      <c r="Q163" s="70">
        <f t="shared" si="2"/>
        <v>112</v>
      </c>
      <c r="R163" s="70">
        <f>Таблица_основная[[#This Row],[Первая строка массива]]+54</f>
        <v>166</v>
      </c>
      <c r="S163"/>
      <c r="T163" s="86"/>
      <c r="AA163" t="s">
        <v>144</v>
      </c>
      <c r="AB163" t="s">
        <v>474</v>
      </c>
      <c r="AC163" t="s">
        <v>164</v>
      </c>
      <c r="AD163" t="s">
        <v>475</v>
      </c>
    </row>
    <row r="164" spans="1:30" ht="12.75" customHeight="1" x14ac:dyDescent="0.2">
      <c r="A164" s="70"/>
      <c r="B164" s="70"/>
      <c r="C164" s="100" t="s">
        <v>110</v>
      </c>
      <c r="D164" s="101" t="s">
        <v>2261</v>
      </c>
      <c r="E164" s="102">
        <v>45017</v>
      </c>
      <c r="F164" s="71">
        <v>14</v>
      </c>
      <c r="G164" s="72">
        <f ca="1">Таблица_основная[[#This Row],[Рейтинг расчет]]</f>
        <v>24</v>
      </c>
      <c r="H164" s="41" t="s">
        <v>156</v>
      </c>
      <c r="I164" s="71">
        <v>18.258744260219721</v>
      </c>
      <c r="J164" s="41" t="s">
        <v>157</v>
      </c>
      <c r="K164" s="73"/>
      <c r="L164" s="73" t="s">
        <v>158</v>
      </c>
      <c r="M164" s="73"/>
      <c r="N16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24</v>
      </c>
      <c r="O164" s="41" t="str">
        <f>CONCATENATE("F","$",Таблица_основная[[#This Row],[Первая строка массива]])</f>
        <v>F$112</v>
      </c>
      <c r="P164" s="41" t="str">
        <f>CONCATENATE("F","$",Таблица_основная[[#This Row],[Первая строка массива]],":","F","$",Таблица_основная[[#This Row],[Последняя строка моссива]])</f>
        <v>F$112:F$166</v>
      </c>
      <c r="Q164" s="70">
        <f t="shared" si="2"/>
        <v>112</v>
      </c>
      <c r="R164" s="70">
        <f>Таблица_основная[[#This Row],[Первая строка массива]]+54</f>
        <v>166</v>
      </c>
      <c r="S164"/>
      <c r="T164" s="86"/>
      <c r="AA164" t="s">
        <v>144</v>
      </c>
      <c r="AB164" t="s">
        <v>476</v>
      </c>
      <c r="AC164" t="s">
        <v>164</v>
      </c>
      <c r="AD164" t="s">
        <v>477</v>
      </c>
    </row>
    <row r="165" spans="1:30" ht="12.75" customHeight="1" x14ac:dyDescent="0.2">
      <c r="A165" s="70"/>
      <c r="B165" s="70"/>
      <c r="C165" s="100" t="s">
        <v>111</v>
      </c>
      <c r="D165" s="101" t="s">
        <v>2261</v>
      </c>
      <c r="E165" s="102">
        <v>45017</v>
      </c>
      <c r="F165" s="71">
        <v>46</v>
      </c>
      <c r="G165" s="72">
        <f ca="1">Таблица_основная[[#This Row],[Рейтинг расчет]]</f>
        <v>3</v>
      </c>
      <c r="H165" s="41" t="s">
        <v>156</v>
      </c>
      <c r="I165" s="71">
        <v>18.258744260219721</v>
      </c>
      <c r="J165" s="41" t="s">
        <v>157</v>
      </c>
      <c r="K165" s="73"/>
      <c r="L165" s="73" t="s">
        <v>158</v>
      </c>
      <c r="M165" s="73"/>
      <c r="N16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</v>
      </c>
      <c r="O165" s="41" t="str">
        <f>CONCATENATE("F","$",Таблица_основная[[#This Row],[Первая строка массива]])</f>
        <v>F$112</v>
      </c>
      <c r="P165" s="41" t="str">
        <f>CONCATENATE("F","$",Таблица_основная[[#This Row],[Первая строка массива]],":","F","$",Таблица_основная[[#This Row],[Последняя строка моссива]])</f>
        <v>F$112:F$166</v>
      </c>
      <c r="Q165" s="70">
        <f t="shared" si="2"/>
        <v>112</v>
      </c>
      <c r="R165" s="70">
        <f>Таблица_основная[[#This Row],[Первая строка массива]]+54</f>
        <v>166</v>
      </c>
      <c r="S165"/>
      <c r="T165" s="86"/>
      <c r="AA165" t="s">
        <v>144</v>
      </c>
      <c r="AB165" t="s">
        <v>478</v>
      </c>
      <c r="AC165" t="s">
        <v>164</v>
      </c>
      <c r="AD165" t="s">
        <v>479</v>
      </c>
    </row>
    <row r="166" spans="1:30" ht="12.75" customHeight="1" x14ac:dyDescent="0.2">
      <c r="A166" s="70"/>
      <c r="B166" s="70"/>
      <c r="C166" s="100" t="s">
        <v>125</v>
      </c>
      <c r="D166" s="101" t="s">
        <v>2261</v>
      </c>
      <c r="E166" s="102">
        <v>45017</v>
      </c>
      <c r="F166" s="71">
        <v>36</v>
      </c>
      <c r="G166" s="72">
        <f ca="1">Таблица_основная[[#This Row],[Рейтинг расчет]]</f>
        <v>8</v>
      </c>
      <c r="H166" s="41" t="s">
        <v>156</v>
      </c>
      <c r="I166" s="71">
        <v>18.258744260219721</v>
      </c>
      <c r="J166" s="41" t="s">
        <v>157</v>
      </c>
      <c r="K166" s="73"/>
      <c r="L166" s="73" t="s">
        <v>158</v>
      </c>
      <c r="M166" s="73"/>
      <c r="N16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O166" s="41" t="str">
        <f>CONCATENATE("F","$",Таблица_основная[[#This Row],[Первая строка массива]])</f>
        <v>F$112</v>
      </c>
      <c r="P166" s="41" t="str">
        <f>CONCATENATE("F","$",Таблица_основная[[#This Row],[Первая строка массива]],":","F","$",Таблица_основная[[#This Row],[Последняя строка моссива]])</f>
        <v>F$112:F$166</v>
      </c>
      <c r="Q166" s="70">
        <f t="shared" si="2"/>
        <v>112</v>
      </c>
      <c r="R166" s="70">
        <f>Таблица_основная[[#This Row],[Первая строка массива]]+54</f>
        <v>166</v>
      </c>
      <c r="S166"/>
      <c r="T166" s="86"/>
      <c r="AA166" t="s">
        <v>145</v>
      </c>
      <c r="AB166" t="s">
        <v>480</v>
      </c>
      <c r="AC166" t="s">
        <v>164</v>
      </c>
      <c r="AD166" t="s">
        <v>481</v>
      </c>
    </row>
    <row r="167" spans="1:30" ht="12.75" customHeight="1" x14ac:dyDescent="0.2">
      <c r="A167" s="70"/>
      <c r="B167" s="70"/>
      <c r="C167" s="100" t="s">
        <v>87</v>
      </c>
      <c r="D167" s="101" t="s">
        <v>2261</v>
      </c>
      <c r="E167" s="102">
        <v>45383</v>
      </c>
      <c r="F167" s="71">
        <v>17</v>
      </c>
      <c r="G167" s="72">
        <f ca="1">Таблица_основная[[#This Row],[Рейтинг расчет]]</f>
        <v>23</v>
      </c>
      <c r="H167" s="41" t="s">
        <v>160</v>
      </c>
      <c r="I167" s="71">
        <v>17.901663212105905</v>
      </c>
      <c r="J167" s="41" t="s">
        <v>161</v>
      </c>
      <c r="K167" s="73"/>
      <c r="L167" s="73" t="s">
        <v>162</v>
      </c>
      <c r="M167" s="73"/>
      <c r="N16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23</v>
      </c>
      <c r="O167" s="41" t="str">
        <f>CONCATENATE("F","$",Таблица_основная[[#This Row],[Первая строка массива]])</f>
        <v>F$167</v>
      </c>
      <c r="P167" s="41" t="str">
        <f>CONCATENATE("F","$",Таблица_основная[[#This Row],[Первая строка массива]],":","F","$",Таблица_основная[[#This Row],[Последняя строка моссива]])</f>
        <v>F$167:F$221</v>
      </c>
      <c r="Q167" s="70">
        <f>ROW()</f>
        <v>167</v>
      </c>
      <c r="R167" s="70">
        <f>Таблица_основная[[#This Row],[Первая строка массива]]+54</f>
        <v>221</v>
      </c>
      <c r="S167"/>
      <c r="T167" s="86"/>
      <c r="AA167" t="s">
        <v>90</v>
      </c>
      <c r="AB167" t="s">
        <v>482</v>
      </c>
      <c r="AC167" t="s">
        <v>164</v>
      </c>
      <c r="AD167" t="s">
        <v>483</v>
      </c>
    </row>
    <row r="168" spans="1:30" ht="12.75" customHeight="1" x14ac:dyDescent="0.2">
      <c r="A168" s="70"/>
      <c r="B168" s="70"/>
      <c r="C168" s="100" t="s">
        <v>88</v>
      </c>
      <c r="D168" s="101" t="s">
        <v>2261</v>
      </c>
      <c r="E168" s="102">
        <v>45383</v>
      </c>
      <c r="F168" s="71">
        <v>15</v>
      </c>
      <c r="G168" s="72">
        <f ca="1">Таблица_основная[[#This Row],[Рейтинг расчет]]</f>
        <v>25</v>
      </c>
      <c r="H168" s="41" t="s">
        <v>160</v>
      </c>
      <c r="I168" s="71">
        <v>17.901663212105905</v>
      </c>
      <c r="J168" s="41" t="s">
        <v>161</v>
      </c>
      <c r="K168" s="73"/>
      <c r="L168" s="73" t="s">
        <v>162</v>
      </c>
      <c r="M168" s="73"/>
      <c r="N16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25</v>
      </c>
      <c r="O168" s="41" t="str">
        <f>CONCATENATE("F","$",Таблица_основная[[#This Row],[Первая строка массива]])</f>
        <v>F$167</v>
      </c>
      <c r="P168" s="41" t="str">
        <f>CONCATENATE("F","$",Таблица_основная[[#This Row],[Первая строка массива]],":","F","$",Таблица_основная[[#This Row],[Последняя строка моссива]])</f>
        <v>F$167:F$221</v>
      </c>
      <c r="Q168" s="70">
        <f>Q167</f>
        <v>167</v>
      </c>
      <c r="R168" s="70">
        <f>Таблица_основная[[#This Row],[Первая строка массива]]+54</f>
        <v>221</v>
      </c>
      <c r="S168"/>
      <c r="T168" s="86"/>
      <c r="AA168" t="s">
        <v>109</v>
      </c>
      <c r="AB168" t="s">
        <v>484</v>
      </c>
      <c r="AC168" t="s">
        <v>164</v>
      </c>
      <c r="AD168" t="s">
        <v>485</v>
      </c>
    </row>
    <row r="169" spans="1:30" ht="12.75" customHeight="1" x14ac:dyDescent="0.2">
      <c r="A169" s="70"/>
      <c r="B169" s="70"/>
      <c r="C169" s="100" t="s">
        <v>89</v>
      </c>
      <c r="D169" s="101" t="s">
        <v>2261</v>
      </c>
      <c r="E169" s="102">
        <v>45383</v>
      </c>
      <c r="F169" s="71">
        <v>18</v>
      </c>
      <c r="G169" s="72">
        <f ca="1">Таблица_основная[[#This Row],[Рейтинг расчет]]</f>
        <v>22</v>
      </c>
      <c r="H169" s="41" t="s">
        <v>160</v>
      </c>
      <c r="I169" s="71">
        <v>17.901663212105905</v>
      </c>
      <c r="J169" s="41" t="s">
        <v>161</v>
      </c>
      <c r="K169" s="73"/>
      <c r="L169" s="73" t="s">
        <v>162</v>
      </c>
      <c r="M169" s="73"/>
      <c r="N16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22</v>
      </c>
      <c r="O169" s="41" t="str">
        <f>CONCATENATE("F","$",Таблица_основная[[#This Row],[Первая строка массива]])</f>
        <v>F$167</v>
      </c>
      <c r="P169" s="41" t="str">
        <f>CONCATENATE("F","$",Таблица_основная[[#This Row],[Первая строка массива]],":","F","$",Таблица_основная[[#This Row],[Последняя строка моссива]])</f>
        <v>F$167:F$221</v>
      </c>
      <c r="Q169" s="70">
        <f t="shared" ref="Q169:Q221" si="3">Q168</f>
        <v>167</v>
      </c>
      <c r="R169" s="70">
        <f>Таблица_основная[[#This Row],[Первая строка массива]]+54</f>
        <v>221</v>
      </c>
      <c r="S169"/>
      <c r="T169" s="86"/>
      <c r="AA169" t="s">
        <v>145</v>
      </c>
      <c r="AB169" t="s">
        <v>163</v>
      </c>
      <c r="AC169" t="s">
        <v>164</v>
      </c>
      <c r="AD169" t="s">
        <v>486</v>
      </c>
    </row>
    <row r="170" spans="1:30" ht="12.75" customHeight="1" x14ac:dyDescent="0.2">
      <c r="A170" s="70"/>
      <c r="B170" s="70"/>
      <c r="C170" s="100" t="s">
        <v>90</v>
      </c>
      <c r="D170" s="101" t="s">
        <v>2261</v>
      </c>
      <c r="E170" s="102">
        <v>45383</v>
      </c>
      <c r="F170" s="71">
        <v>16</v>
      </c>
      <c r="G170" s="72">
        <f ca="1">Таблица_основная[[#This Row],[Рейтинг расчет]]</f>
        <v>24</v>
      </c>
      <c r="H170" s="41" t="s">
        <v>160</v>
      </c>
      <c r="I170" s="71">
        <v>17.901663212105905</v>
      </c>
      <c r="J170" s="41" t="s">
        <v>161</v>
      </c>
      <c r="K170" s="73"/>
      <c r="L170" s="73" t="s">
        <v>162</v>
      </c>
      <c r="M170" s="73"/>
      <c r="N17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24</v>
      </c>
      <c r="O170" s="41" t="str">
        <f>CONCATENATE("F","$",Таблица_основная[[#This Row],[Первая строка массива]])</f>
        <v>F$167</v>
      </c>
      <c r="P170" s="41" t="str">
        <f>CONCATENATE("F","$",Таблица_основная[[#This Row],[Первая строка массива]],":","F","$",Таблица_основная[[#This Row],[Последняя строка моссива]])</f>
        <v>F$167:F$221</v>
      </c>
      <c r="Q170" s="70">
        <f t="shared" si="3"/>
        <v>167</v>
      </c>
      <c r="R170" s="70">
        <f>Таблица_основная[[#This Row],[Первая строка массива]]+54</f>
        <v>221</v>
      </c>
      <c r="S170"/>
      <c r="T170" s="86"/>
      <c r="AA170" t="s">
        <v>102</v>
      </c>
      <c r="AB170" t="s">
        <v>487</v>
      </c>
      <c r="AC170" t="s">
        <v>164</v>
      </c>
      <c r="AD170" t="s">
        <v>488</v>
      </c>
    </row>
    <row r="171" spans="1:30" ht="12.75" customHeight="1" x14ac:dyDescent="0.2">
      <c r="A171" s="70"/>
      <c r="B171" s="70"/>
      <c r="C171" s="100" t="s">
        <v>112</v>
      </c>
      <c r="D171" s="101" t="s">
        <v>2261</v>
      </c>
      <c r="E171" s="102">
        <v>45383</v>
      </c>
      <c r="F171" s="71">
        <v>29</v>
      </c>
      <c r="G171" s="72">
        <f ca="1">Таблица_основная[[#This Row],[Рейтинг расчет]]</f>
        <v>12</v>
      </c>
      <c r="H171" s="41" t="s">
        <v>160</v>
      </c>
      <c r="I171" s="71">
        <v>17.901663212105905</v>
      </c>
      <c r="J171" s="41" t="s">
        <v>161</v>
      </c>
      <c r="K171" s="73"/>
      <c r="L171" s="73" t="s">
        <v>162</v>
      </c>
      <c r="M171" s="73"/>
      <c r="N17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O171" s="41" t="str">
        <f>CONCATENATE("F","$",Таблица_основная[[#This Row],[Первая строка массива]])</f>
        <v>F$167</v>
      </c>
      <c r="P171" s="41" t="str">
        <f>CONCATENATE("F","$",Таблица_основная[[#This Row],[Первая строка массива]],":","F","$",Таблица_основная[[#This Row],[Последняя строка моссива]])</f>
        <v>F$167:F$221</v>
      </c>
      <c r="Q171" s="70">
        <f t="shared" si="3"/>
        <v>167</v>
      </c>
      <c r="R171" s="70">
        <f>Таблица_основная[[#This Row],[Первая строка массива]]+54</f>
        <v>221</v>
      </c>
      <c r="S171"/>
      <c r="T171" s="86"/>
      <c r="AA171" t="s">
        <v>144</v>
      </c>
      <c r="AB171" t="s">
        <v>489</v>
      </c>
      <c r="AC171" t="s">
        <v>164</v>
      </c>
      <c r="AD171" t="s">
        <v>490</v>
      </c>
    </row>
    <row r="172" spans="1:30" ht="12.75" customHeight="1" x14ac:dyDescent="0.2">
      <c r="A172" s="70"/>
      <c r="B172" s="70"/>
      <c r="C172" s="100" t="s">
        <v>91</v>
      </c>
      <c r="D172" s="101" t="s">
        <v>2261</v>
      </c>
      <c r="E172" s="102">
        <v>45383</v>
      </c>
      <c r="F172" s="71">
        <v>44.397580331871914</v>
      </c>
      <c r="G172" s="72">
        <f ca="1">Таблица_основная[[#This Row],[Рейтинг расчет]]</f>
        <v>3</v>
      </c>
      <c r="H172" s="41" t="s">
        <v>160</v>
      </c>
      <c r="I172" s="71">
        <v>17.901663212105905</v>
      </c>
      <c r="J172" s="41" t="s">
        <v>161</v>
      </c>
      <c r="K172" s="73"/>
      <c r="L172" s="73" t="s">
        <v>162</v>
      </c>
      <c r="M172" s="73"/>
      <c r="N17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</v>
      </c>
      <c r="O172" s="41" t="str">
        <f>CONCATENATE("F","$",Таблица_основная[[#This Row],[Первая строка массива]])</f>
        <v>F$167</v>
      </c>
      <c r="P172" s="41" t="str">
        <f>CONCATENATE("F","$",Таблица_основная[[#This Row],[Первая строка массива]],":","F","$",Таблица_основная[[#This Row],[Последняя строка моссива]])</f>
        <v>F$167:F$221</v>
      </c>
      <c r="Q172" s="70">
        <f t="shared" si="3"/>
        <v>167</v>
      </c>
      <c r="R172" s="70">
        <f>Таблица_основная[[#This Row],[Первая строка массива]]+54</f>
        <v>221</v>
      </c>
      <c r="S172"/>
      <c r="T172" s="86"/>
      <c r="AA172" t="s">
        <v>90</v>
      </c>
      <c r="AB172" t="s">
        <v>491</v>
      </c>
      <c r="AC172" t="s">
        <v>164</v>
      </c>
      <c r="AD172" t="s">
        <v>492</v>
      </c>
    </row>
    <row r="173" spans="1:30" ht="12.75" customHeight="1" x14ac:dyDescent="0.2">
      <c r="A173" s="70"/>
      <c r="B173" s="70"/>
      <c r="C173" s="100" t="s">
        <v>92</v>
      </c>
      <c r="D173" s="101" t="s">
        <v>2261</v>
      </c>
      <c r="E173" s="102">
        <v>45383</v>
      </c>
      <c r="F173" s="71">
        <v>31</v>
      </c>
      <c r="G173" s="72">
        <f ca="1">Таблица_основная[[#This Row],[Рейтинг расчет]]</f>
        <v>10</v>
      </c>
      <c r="H173" s="41" t="s">
        <v>160</v>
      </c>
      <c r="I173" s="71">
        <v>17.901663212105905</v>
      </c>
      <c r="J173" s="41" t="s">
        <v>161</v>
      </c>
      <c r="K173" s="73"/>
      <c r="L173" s="73" t="s">
        <v>162</v>
      </c>
      <c r="M173" s="73"/>
      <c r="N17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10</v>
      </c>
      <c r="O173" s="41" t="str">
        <f>CONCATENATE("F","$",Таблица_основная[[#This Row],[Первая строка массива]])</f>
        <v>F$167</v>
      </c>
      <c r="P173" s="41" t="str">
        <f>CONCATENATE("F","$",Таблица_основная[[#This Row],[Первая строка массива]],":","F","$",Таблица_основная[[#This Row],[Последняя строка моссива]])</f>
        <v>F$167:F$221</v>
      </c>
      <c r="Q173" s="70">
        <f t="shared" si="3"/>
        <v>167</v>
      </c>
      <c r="R173" s="70">
        <f>Таблица_основная[[#This Row],[Первая строка массива]]+54</f>
        <v>221</v>
      </c>
      <c r="S173"/>
      <c r="T173" s="86"/>
      <c r="AA173" t="s">
        <v>146</v>
      </c>
      <c r="AB173" t="s">
        <v>493</v>
      </c>
      <c r="AC173" t="s">
        <v>164</v>
      </c>
      <c r="AD173" t="s">
        <v>494</v>
      </c>
    </row>
    <row r="174" spans="1:30" ht="12.75" customHeight="1" x14ac:dyDescent="0.2">
      <c r="A174" s="70"/>
      <c r="B174" s="70"/>
      <c r="C174" s="100" t="s">
        <v>113</v>
      </c>
      <c r="D174" s="101" t="s">
        <v>2261</v>
      </c>
      <c r="E174" s="102">
        <v>45383</v>
      </c>
      <c r="F174" s="71">
        <v>14.683425349465528</v>
      </c>
      <c r="G174" s="72">
        <f ca="1">Таблица_основная[[#This Row],[Рейтинг расчет]]</f>
        <v>26</v>
      </c>
      <c r="H174" s="41" t="s">
        <v>160</v>
      </c>
      <c r="I174" s="71">
        <v>17.901663212105905</v>
      </c>
      <c r="J174" s="41" t="s">
        <v>161</v>
      </c>
      <c r="K174" s="73"/>
      <c r="L174" s="73" t="s">
        <v>162</v>
      </c>
      <c r="M174" s="73"/>
      <c r="N17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O174" s="41" t="str">
        <f>CONCATENATE("F","$",Таблица_основная[[#This Row],[Первая строка массива]])</f>
        <v>F$167</v>
      </c>
      <c r="P174" s="41" t="str">
        <f>CONCATENATE("F","$",Таблица_основная[[#This Row],[Первая строка массива]],":","F","$",Таблица_основная[[#This Row],[Последняя строка моссива]])</f>
        <v>F$167:F$221</v>
      </c>
      <c r="Q174" s="70">
        <f t="shared" si="3"/>
        <v>167</v>
      </c>
      <c r="R174" s="70">
        <f>Таблица_основная[[#This Row],[Первая строка массива]]+54</f>
        <v>221</v>
      </c>
      <c r="S174"/>
      <c r="T174" s="86"/>
      <c r="AA174" t="s">
        <v>146</v>
      </c>
      <c r="AB174" t="s">
        <v>495</v>
      </c>
      <c r="AC174" t="s">
        <v>164</v>
      </c>
      <c r="AD174" t="s">
        <v>496</v>
      </c>
    </row>
    <row r="175" spans="1:30" ht="12.75" customHeight="1" x14ac:dyDescent="0.2">
      <c r="A175" s="70"/>
      <c r="B175" s="70"/>
      <c r="C175" s="100" t="s">
        <v>135</v>
      </c>
      <c r="D175" s="101" t="s">
        <v>2261</v>
      </c>
      <c r="E175" s="102">
        <v>45383</v>
      </c>
      <c r="F175" s="71">
        <v>16</v>
      </c>
      <c r="G175" s="72">
        <f ca="1">Таблица_основная[[#This Row],[Рейтинг расчет]]</f>
        <v>24</v>
      </c>
      <c r="H175" s="41" t="s">
        <v>160</v>
      </c>
      <c r="I175" s="71">
        <v>17.901663212105905</v>
      </c>
      <c r="J175" s="41" t="s">
        <v>161</v>
      </c>
      <c r="K175" s="73"/>
      <c r="L175" s="73" t="s">
        <v>162</v>
      </c>
      <c r="M175" s="73"/>
      <c r="N17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24</v>
      </c>
      <c r="O175" s="41" t="str">
        <f>CONCATENATE("F","$",Таблица_основная[[#This Row],[Первая строка массива]])</f>
        <v>F$167</v>
      </c>
      <c r="P175" s="41" t="str">
        <f>CONCATENATE("F","$",Таблица_основная[[#This Row],[Первая строка массива]],":","F","$",Таблица_основная[[#This Row],[Последняя строка моссива]])</f>
        <v>F$167:F$221</v>
      </c>
      <c r="Q175" s="70">
        <f t="shared" si="3"/>
        <v>167</v>
      </c>
      <c r="R175" s="70">
        <f>Таблица_основная[[#This Row],[Первая строка массива]]+54</f>
        <v>221</v>
      </c>
      <c r="S175"/>
      <c r="T175" s="86"/>
      <c r="AA175" t="s">
        <v>142</v>
      </c>
      <c r="AB175" t="s">
        <v>497</v>
      </c>
      <c r="AC175" t="s">
        <v>164</v>
      </c>
      <c r="AD175" t="s">
        <v>498</v>
      </c>
    </row>
    <row r="176" spans="1:30" ht="12.75" customHeight="1" x14ac:dyDescent="0.2">
      <c r="A176" s="70"/>
      <c r="B176" s="70"/>
      <c r="C176" s="100" t="s">
        <v>136</v>
      </c>
      <c r="D176" s="101" t="s">
        <v>2261</v>
      </c>
      <c r="E176" s="102">
        <v>45383</v>
      </c>
      <c r="F176" s="71">
        <v>9</v>
      </c>
      <c r="G176" s="72">
        <f ca="1">Таблица_основная[[#This Row],[Рейтинг расчет]]</f>
        <v>32</v>
      </c>
      <c r="H176" s="41" t="s">
        <v>160</v>
      </c>
      <c r="I176" s="71">
        <v>17.901663212105905</v>
      </c>
      <c r="J176" s="41" t="s">
        <v>161</v>
      </c>
      <c r="K176" s="73"/>
      <c r="L176" s="73" t="s">
        <v>162</v>
      </c>
      <c r="M176" s="73"/>
      <c r="N17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O176" s="41" t="str">
        <f>CONCATENATE("F","$",Таблица_основная[[#This Row],[Первая строка массива]])</f>
        <v>F$167</v>
      </c>
      <c r="P176" s="41" t="str">
        <f>CONCATENATE("F","$",Таблица_основная[[#This Row],[Первая строка массива]],":","F","$",Таблица_основная[[#This Row],[Последняя строка моссива]])</f>
        <v>F$167:F$221</v>
      </c>
      <c r="Q176" s="70">
        <f t="shared" si="3"/>
        <v>167</v>
      </c>
      <c r="R176" s="70">
        <f>Таблица_основная[[#This Row],[Первая строка массива]]+54</f>
        <v>221</v>
      </c>
      <c r="S176"/>
      <c r="T176" s="86"/>
      <c r="AA176" t="s">
        <v>144</v>
      </c>
      <c r="AB176" t="s">
        <v>499</v>
      </c>
      <c r="AC176" t="s">
        <v>164</v>
      </c>
      <c r="AD176" t="s">
        <v>500</v>
      </c>
    </row>
    <row r="177" spans="1:30" ht="12.75" customHeight="1" x14ac:dyDescent="0.2">
      <c r="A177" s="70"/>
      <c r="B177" s="70"/>
      <c r="C177" s="100" t="s">
        <v>137</v>
      </c>
      <c r="D177" s="101" t="s">
        <v>2261</v>
      </c>
      <c r="E177" s="102">
        <v>45383</v>
      </c>
      <c r="F177" s="71">
        <v>11</v>
      </c>
      <c r="G177" s="72">
        <f ca="1">Таблица_основная[[#This Row],[Рейтинг расчет]]</f>
        <v>30</v>
      </c>
      <c r="H177" s="41" t="s">
        <v>160</v>
      </c>
      <c r="I177" s="71">
        <v>17.901663212105905</v>
      </c>
      <c r="J177" s="41" t="s">
        <v>161</v>
      </c>
      <c r="K177" s="73"/>
      <c r="L177" s="73" t="s">
        <v>162</v>
      </c>
      <c r="M177" s="73"/>
      <c r="N17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O177" s="41" t="str">
        <f>CONCATENATE("F","$",Таблица_основная[[#This Row],[Первая строка массива]])</f>
        <v>F$167</v>
      </c>
      <c r="P177" s="41" t="str">
        <f>CONCATENATE("F","$",Таблица_основная[[#This Row],[Первая строка массива]],":","F","$",Таблица_основная[[#This Row],[Последняя строка моссива]])</f>
        <v>F$167:F$221</v>
      </c>
      <c r="Q177" s="70">
        <f t="shared" si="3"/>
        <v>167</v>
      </c>
      <c r="R177" s="70">
        <f>Таблица_основная[[#This Row],[Первая строка массива]]+54</f>
        <v>221</v>
      </c>
      <c r="S177"/>
      <c r="T177" s="86"/>
      <c r="AA177" t="s">
        <v>144</v>
      </c>
      <c r="AB177" t="s">
        <v>501</v>
      </c>
      <c r="AC177" t="s">
        <v>164</v>
      </c>
      <c r="AD177" t="s">
        <v>502</v>
      </c>
    </row>
    <row r="178" spans="1:30" ht="12.75" customHeight="1" x14ac:dyDescent="0.2">
      <c r="A178" s="70"/>
      <c r="B178" s="70"/>
      <c r="C178" s="100" t="s">
        <v>138</v>
      </c>
      <c r="D178" s="101" t="s">
        <v>2261</v>
      </c>
      <c r="E178" s="102">
        <v>45383</v>
      </c>
      <c r="F178" s="71">
        <v>10</v>
      </c>
      <c r="G178" s="72">
        <f ca="1">Таблица_основная[[#This Row],[Рейтинг расчет]]</f>
        <v>31</v>
      </c>
      <c r="H178" s="41" t="s">
        <v>160</v>
      </c>
      <c r="I178" s="71">
        <v>17.901663212105905</v>
      </c>
      <c r="J178" s="41" t="s">
        <v>161</v>
      </c>
      <c r="K178" s="73"/>
      <c r="L178" s="73" t="s">
        <v>162</v>
      </c>
      <c r="M178" s="73"/>
      <c r="N17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O178" s="41" t="str">
        <f>CONCATENATE("F","$",Таблица_основная[[#This Row],[Первая строка массива]])</f>
        <v>F$167</v>
      </c>
      <c r="P178" s="41" t="str">
        <f>CONCATENATE("F","$",Таблица_основная[[#This Row],[Первая строка массива]],":","F","$",Таблица_основная[[#This Row],[Последняя строка моссива]])</f>
        <v>F$167:F$221</v>
      </c>
      <c r="Q178" s="70">
        <f t="shared" si="3"/>
        <v>167</v>
      </c>
      <c r="R178" s="70">
        <f>Таблица_основная[[#This Row],[Первая строка массива]]+54</f>
        <v>221</v>
      </c>
      <c r="S178"/>
      <c r="T178" s="86"/>
      <c r="AA178" t="s">
        <v>137</v>
      </c>
      <c r="AB178" t="s">
        <v>503</v>
      </c>
      <c r="AC178" t="s">
        <v>164</v>
      </c>
      <c r="AD178" t="s">
        <v>504</v>
      </c>
    </row>
    <row r="179" spans="1:30" ht="12.75" customHeight="1" x14ac:dyDescent="0.2">
      <c r="A179" s="70"/>
      <c r="B179" s="70"/>
      <c r="C179" s="100" t="s">
        <v>139</v>
      </c>
      <c r="D179" s="101" t="s">
        <v>2261</v>
      </c>
      <c r="E179" s="102">
        <v>45383</v>
      </c>
      <c r="F179" s="71">
        <v>6</v>
      </c>
      <c r="G179" s="72">
        <f ca="1">Таблица_основная[[#This Row],[Рейтинг расчет]]</f>
        <v>33</v>
      </c>
      <c r="H179" s="41" t="s">
        <v>160</v>
      </c>
      <c r="I179" s="71">
        <v>17.901663212105905</v>
      </c>
      <c r="J179" s="41" t="s">
        <v>161</v>
      </c>
      <c r="K179" s="73"/>
      <c r="L179" s="73" t="s">
        <v>162</v>
      </c>
      <c r="M179" s="73"/>
      <c r="N17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O179" s="41" t="str">
        <f>CONCATENATE("F","$",Таблица_основная[[#This Row],[Первая строка массива]])</f>
        <v>F$167</v>
      </c>
      <c r="P179" s="41" t="str">
        <f>CONCATENATE("F","$",Таблица_основная[[#This Row],[Первая строка массива]],":","F","$",Таблица_основная[[#This Row],[Последняя строка моссива]])</f>
        <v>F$167:F$221</v>
      </c>
      <c r="Q179" s="70">
        <f t="shared" si="3"/>
        <v>167</v>
      </c>
      <c r="R179" s="70">
        <f>Таблица_основная[[#This Row],[Первая строка массива]]+54</f>
        <v>221</v>
      </c>
      <c r="S179"/>
      <c r="T179" s="86"/>
      <c r="AA179" t="s">
        <v>113</v>
      </c>
      <c r="AB179" t="s">
        <v>505</v>
      </c>
      <c r="AC179" t="s">
        <v>164</v>
      </c>
      <c r="AD179" t="s">
        <v>506</v>
      </c>
    </row>
    <row r="180" spans="1:30" ht="12.75" customHeight="1" x14ac:dyDescent="0.2">
      <c r="A180" s="70"/>
      <c r="B180" s="70"/>
      <c r="C180" s="100" t="s">
        <v>140</v>
      </c>
      <c r="D180" s="101" t="s">
        <v>2261</v>
      </c>
      <c r="E180" s="102">
        <v>45383</v>
      </c>
      <c r="F180" s="71">
        <v>10</v>
      </c>
      <c r="G180" s="72">
        <f ca="1">Таблица_основная[[#This Row],[Рейтинг расчет]]</f>
        <v>31</v>
      </c>
      <c r="H180" s="41" t="s">
        <v>160</v>
      </c>
      <c r="I180" s="71">
        <v>17.901663212105905</v>
      </c>
      <c r="J180" s="41" t="s">
        <v>161</v>
      </c>
      <c r="K180" s="73"/>
      <c r="L180" s="73" t="s">
        <v>162</v>
      </c>
      <c r="M180" s="73"/>
      <c r="N18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O180" s="41" t="str">
        <f>CONCATENATE("F","$",Таблица_основная[[#This Row],[Первая строка массива]])</f>
        <v>F$167</v>
      </c>
      <c r="P180" s="41" t="str">
        <f>CONCATENATE("F","$",Таблица_основная[[#This Row],[Первая строка массива]],":","F","$",Таблица_основная[[#This Row],[Последняя строка моссива]])</f>
        <v>F$167:F$221</v>
      </c>
      <c r="Q180" s="70">
        <f t="shared" si="3"/>
        <v>167</v>
      </c>
      <c r="R180" s="70">
        <f>Таблица_основная[[#This Row],[Первая строка массива]]+54</f>
        <v>221</v>
      </c>
      <c r="S180"/>
      <c r="T180" s="86"/>
      <c r="AA180" t="s">
        <v>144</v>
      </c>
      <c r="AB180" t="s">
        <v>507</v>
      </c>
      <c r="AC180" t="s">
        <v>164</v>
      </c>
      <c r="AD180" t="s">
        <v>508</v>
      </c>
    </row>
    <row r="181" spans="1:30" ht="12.75" customHeight="1" x14ac:dyDescent="0.2">
      <c r="A181" s="70"/>
      <c r="B181" s="70"/>
      <c r="C181" s="100" t="s">
        <v>141</v>
      </c>
      <c r="D181" s="101" t="s">
        <v>2261</v>
      </c>
      <c r="E181" s="102">
        <v>45383</v>
      </c>
      <c r="F181" s="71">
        <v>23</v>
      </c>
      <c r="G181" s="72">
        <f ca="1">Таблица_основная[[#This Row],[Рейтинг расчет]]</f>
        <v>17</v>
      </c>
      <c r="H181" s="41" t="s">
        <v>160</v>
      </c>
      <c r="I181" s="71">
        <v>17.901663212105905</v>
      </c>
      <c r="J181" s="41" t="s">
        <v>161</v>
      </c>
      <c r="K181" s="73"/>
      <c r="L181" s="73" t="s">
        <v>162</v>
      </c>
      <c r="M181" s="73"/>
      <c r="N18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O181" s="41" t="str">
        <f>CONCATENATE("F","$",Таблица_основная[[#This Row],[Первая строка массива]])</f>
        <v>F$167</v>
      </c>
      <c r="P181" s="41" t="str">
        <f>CONCATENATE("F","$",Таблица_основная[[#This Row],[Первая строка массива]],":","F","$",Таблица_основная[[#This Row],[Последняя строка моссива]])</f>
        <v>F$167:F$221</v>
      </c>
      <c r="Q181" s="70">
        <f t="shared" si="3"/>
        <v>167</v>
      </c>
      <c r="R181" s="70">
        <f>Таблица_основная[[#This Row],[Первая строка массива]]+54</f>
        <v>221</v>
      </c>
      <c r="S181"/>
      <c r="T181" s="86"/>
      <c r="AA181" t="s">
        <v>144</v>
      </c>
      <c r="AB181" t="s">
        <v>509</v>
      </c>
      <c r="AC181" t="s">
        <v>164</v>
      </c>
      <c r="AD181" t="s">
        <v>510</v>
      </c>
    </row>
    <row r="182" spans="1:30" ht="12.75" customHeight="1" x14ac:dyDescent="0.2">
      <c r="A182" s="70"/>
      <c r="B182" s="70"/>
      <c r="C182" s="100" t="s">
        <v>142</v>
      </c>
      <c r="D182" s="101" t="s">
        <v>2261</v>
      </c>
      <c r="E182" s="102">
        <v>45383</v>
      </c>
      <c r="F182" s="71">
        <v>13</v>
      </c>
      <c r="G182" s="72">
        <f ca="1">Таблица_основная[[#This Row],[Рейтинг расчет]]</f>
        <v>28</v>
      </c>
      <c r="H182" s="41" t="s">
        <v>160</v>
      </c>
      <c r="I182" s="71">
        <v>17.901663212105905</v>
      </c>
      <c r="J182" s="41" t="s">
        <v>161</v>
      </c>
      <c r="K182" s="73"/>
      <c r="L182" s="73" t="s">
        <v>162</v>
      </c>
      <c r="M182" s="73"/>
      <c r="N18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O182" s="41" t="str">
        <f>CONCATENATE("F","$",Таблица_основная[[#This Row],[Первая строка массива]])</f>
        <v>F$167</v>
      </c>
      <c r="P182" s="41" t="str">
        <f>CONCATENATE("F","$",Таблица_основная[[#This Row],[Первая строка массива]],":","F","$",Таблица_основная[[#This Row],[Последняя строка моссива]])</f>
        <v>F$167:F$221</v>
      </c>
      <c r="Q182" s="70">
        <f t="shared" si="3"/>
        <v>167</v>
      </c>
      <c r="R182" s="70">
        <f>Таблица_основная[[#This Row],[Первая строка массива]]+54</f>
        <v>221</v>
      </c>
      <c r="S182"/>
      <c r="T182" s="86"/>
      <c r="AA182" t="s">
        <v>136</v>
      </c>
      <c r="AB182" t="s">
        <v>511</v>
      </c>
      <c r="AC182" t="s">
        <v>164</v>
      </c>
      <c r="AD182" t="s">
        <v>512</v>
      </c>
    </row>
    <row r="183" spans="1:30" ht="12.75" customHeight="1" x14ac:dyDescent="0.2">
      <c r="A183" s="70"/>
      <c r="B183" s="70"/>
      <c r="C183" s="100" t="s">
        <v>143</v>
      </c>
      <c r="D183" s="101" t="s">
        <v>2261</v>
      </c>
      <c r="E183" s="102">
        <v>45383</v>
      </c>
      <c r="F183" s="71">
        <v>10</v>
      </c>
      <c r="G183" s="72">
        <f ca="1">Таблица_основная[[#This Row],[Рейтинг расчет]]</f>
        <v>31</v>
      </c>
      <c r="H183" s="41" t="s">
        <v>160</v>
      </c>
      <c r="I183" s="71">
        <v>17.901663212105905</v>
      </c>
      <c r="J183" s="41" t="s">
        <v>161</v>
      </c>
      <c r="K183" s="73"/>
      <c r="L183" s="73" t="s">
        <v>162</v>
      </c>
      <c r="M183" s="73"/>
      <c r="N18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O183" s="41" t="str">
        <f>CONCATENATE("F","$",Таблица_основная[[#This Row],[Первая строка массива]])</f>
        <v>F$167</v>
      </c>
      <c r="P183" s="41" t="str">
        <f>CONCATENATE("F","$",Таблица_основная[[#This Row],[Первая строка массива]],":","F","$",Таблица_основная[[#This Row],[Последняя строка моссива]])</f>
        <v>F$167:F$221</v>
      </c>
      <c r="Q183" s="70">
        <f t="shared" si="3"/>
        <v>167</v>
      </c>
      <c r="R183" s="70">
        <f>Таблица_основная[[#This Row],[Первая строка массива]]+54</f>
        <v>221</v>
      </c>
      <c r="S183"/>
      <c r="T183" s="86"/>
      <c r="AA183" t="s">
        <v>142</v>
      </c>
      <c r="AB183" t="s">
        <v>513</v>
      </c>
      <c r="AC183" t="s">
        <v>164</v>
      </c>
      <c r="AD183" t="s">
        <v>514</v>
      </c>
    </row>
    <row r="184" spans="1:30" ht="12.75" customHeight="1" x14ac:dyDescent="0.2">
      <c r="A184" s="70"/>
      <c r="B184" s="70"/>
      <c r="C184" s="100" t="s">
        <v>144</v>
      </c>
      <c r="D184" s="101" t="s">
        <v>2261</v>
      </c>
      <c r="E184" s="102">
        <v>45383</v>
      </c>
      <c r="F184" s="71">
        <v>18</v>
      </c>
      <c r="G184" s="72">
        <f ca="1">Таблица_основная[[#This Row],[Рейтинг расчет]]</f>
        <v>22</v>
      </c>
      <c r="H184" s="41" t="s">
        <v>160</v>
      </c>
      <c r="I184" s="71">
        <v>17.901663212105905</v>
      </c>
      <c r="J184" s="41" t="s">
        <v>161</v>
      </c>
      <c r="K184" s="73"/>
      <c r="L184" s="73" t="s">
        <v>162</v>
      </c>
      <c r="M184" s="73"/>
      <c r="N18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22</v>
      </c>
      <c r="O184" s="41" t="str">
        <f>CONCATENATE("F","$",Таблица_основная[[#This Row],[Первая строка массива]])</f>
        <v>F$167</v>
      </c>
      <c r="P184" s="41" t="str">
        <f>CONCATENATE("F","$",Таблица_основная[[#This Row],[Первая строка массива]],":","F","$",Таблица_основная[[#This Row],[Последняя строка моссива]])</f>
        <v>F$167:F$221</v>
      </c>
      <c r="Q184" s="70">
        <f t="shared" si="3"/>
        <v>167</v>
      </c>
      <c r="R184" s="70">
        <f>Таблица_основная[[#This Row],[Первая строка массива]]+54</f>
        <v>221</v>
      </c>
      <c r="S184"/>
      <c r="T184" s="86"/>
      <c r="AA184" t="s">
        <v>146</v>
      </c>
      <c r="AB184" t="s">
        <v>515</v>
      </c>
      <c r="AC184" t="s">
        <v>164</v>
      </c>
      <c r="AD184" t="s">
        <v>516</v>
      </c>
    </row>
    <row r="185" spans="1:30" ht="12.75" customHeight="1" x14ac:dyDescent="0.2">
      <c r="A185" s="70"/>
      <c r="B185" s="70"/>
      <c r="C185" s="100" t="s">
        <v>145</v>
      </c>
      <c r="D185" s="101" t="s">
        <v>2261</v>
      </c>
      <c r="E185" s="102">
        <v>45383</v>
      </c>
      <c r="F185" s="71">
        <v>17</v>
      </c>
      <c r="G185" s="72">
        <f ca="1">Таблица_основная[[#This Row],[Рейтинг расчет]]</f>
        <v>23</v>
      </c>
      <c r="H185" s="41" t="s">
        <v>160</v>
      </c>
      <c r="I185" s="71">
        <v>17.901663212105905</v>
      </c>
      <c r="J185" s="41" t="s">
        <v>161</v>
      </c>
      <c r="K185" s="73"/>
      <c r="L185" s="73" t="s">
        <v>162</v>
      </c>
      <c r="M185" s="73"/>
      <c r="N18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23</v>
      </c>
      <c r="O185" s="41" t="str">
        <f>CONCATENATE("F","$",Таблица_основная[[#This Row],[Первая строка массива]])</f>
        <v>F$167</v>
      </c>
      <c r="P185" s="41" t="str">
        <f>CONCATENATE("F","$",Таблица_основная[[#This Row],[Первая строка массива]],":","F","$",Таблица_основная[[#This Row],[Последняя строка моссива]])</f>
        <v>F$167:F$221</v>
      </c>
      <c r="Q185" s="70">
        <f t="shared" si="3"/>
        <v>167</v>
      </c>
      <c r="R185" s="70">
        <f>Таблица_основная[[#This Row],[Первая строка массива]]+54</f>
        <v>221</v>
      </c>
      <c r="S185"/>
      <c r="T185" s="86"/>
      <c r="AA185" t="s">
        <v>90</v>
      </c>
      <c r="AB185" t="s">
        <v>517</v>
      </c>
      <c r="AC185" t="s">
        <v>164</v>
      </c>
      <c r="AD185" t="s">
        <v>518</v>
      </c>
    </row>
    <row r="186" spans="1:30" ht="12.75" customHeight="1" x14ac:dyDescent="0.2">
      <c r="A186" s="70"/>
      <c r="B186" s="70"/>
      <c r="C186" s="100" t="s">
        <v>146</v>
      </c>
      <c r="D186" s="101" t="s">
        <v>2261</v>
      </c>
      <c r="E186" s="102">
        <v>45383</v>
      </c>
      <c r="F186" s="71">
        <v>9</v>
      </c>
      <c r="G186" s="72">
        <f ca="1">Таблица_основная[[#This Row],[Рейтинг расчет]]</f>
        <v>32</v>
      </c>
      <c r="H186" s="41" t="s">
        <v>160</v>
      </c>
      <c r="I186" s="71">
        <v>17.901663212105905</v>
      </c>
      <c r="J186" s="41" t="s">
        <v>161</v>
      </c>
      <c r="K186" s="73"/>
      <c r="L186" s="73" t="s">
        <v>162</v>
      </c>
      <c r="M186" s="73"/>
      <c r="N18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O186" s="41" t="str">
        <f>CONCATENATE("F","$",Таблица_основная[[#This Row],[Первая строка массива]])</f>
        <v>F$167</v>
      </c>
      <c r="P186" s="41" t="str">
        <f>CONCATENATE("F","$",Таблица_основная[[#This Row],[Первая строка массива]],":","F","$",Таблица_основная[[#This Row],[Последняя строка моссива]])</f>
        <v>F$167:F$221</v>
      </c>
      <c r="Q186" s="70">
        <f t="shared" si="3"/>
        <v>167</v>
      </c>
      <c r="R186" s="70">
        <f>Таблица_основная[[#This Row],[Первая строка массива]]+54</f>
        <v>221</v>
      </c>
      <c r="S186"/>
      <c r="T186" s="86"/>
      <c r="AA186" t="s">
        <v>89</v>
      </c>
      <c r="AB186" t="s">
        <v>519</v>
      </c>
      <c r="AC186" t="s">
        <v>164</v>
      </c>
      <c r="AD186" t="s">
        <v>520</v>
      </c>
    </row>
    <row r="187" spans="1:30" ht="12.75" customHeight="1" x14ac:dyDescent="0.2">
      <c r="A187" s="70"/>
      <c r="B187" s="70"/>
      <c r="C187" s="100" t="s">
        <v>93</v>
      </c>
      <c r="D187" s="101" t="s">
        <v>2261</v>
      </c>
      <c r="E187" s="102">
        <v>45383</v>
      </c>
      <c r="F187" s="71">
        <v>15</v>
      </c>
      <c r="G187" s="72">
        <f ca="1">Таблица_основная[[#This Row],[Рейтинг расчет]]</f>
        <v>25</v>
      </c>
      <c r="H187" s="41" t="s">
        <v>160</v>
      </c>
      <c r="I187" s="71">
        <v>17.901663212105905</v>
      </c>
      <c r="J187" s="41" t="s">
        <v>161</v>
      </c>
      <c r="K187" s="73"/>
      <c r="L187" s="73" t="s">
        <v>162</v>
      </c>
      <c r="M187" s="73"/>
      <c r="N18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25</v>
      </c>
      <c r="O187" s="41" t="str">
        <f>CONCATENATE("F","$",Таблица_основная[[#This Row],[Первая строка массива]])</f>
        <v>F$167</v>
      </c>
      <c r="P187" s="41" t="str">
        <f>CONCATENATE("F","$",Таблица_основная[[#This Row],[Первая строка массива]],":","F","$",Таблица_основная[[#This Row],[Последняя строка моссива]])</f>
        <v>F$167:F$221</v>
      </c>
      <c r="Q187" s="70">
        <f t="shared" si="3"/>
        <v>167</v>
      </c>
      <c r="R187" s="70">
        <f>Таблица_основная[[#This Row],[Первая строка массива]]+54</f>
        <v>221</v>
      </c>
      <c r="S187"/>
      <c r="T187" s="86"/>
      <c r="AA187" t="s">
        <v>145</v>
      </c>
      <c r="AB187" t="s">
        <v>521</v>
      </c>
      <c r="AC187" t="s">
        <v>164</v>
      </c>
      <c r="AD187" t="s">
        <v>522</v>
      </c>
    </row>
    <row r="188" spans="1:30" ht="12.75" customHeight="1" x14ac:dyDescent="0.2">
      <c r="A188" s="70"/>
      <c r="B188" s="70"/>
      <c r="C188" s="100" t="s">
        <v>127</v>
      </c>
      <c r="D188" s="101" t="s">
        <v>2261</v>
      </c>
      <c r="E188" s="102">
        <v>45383</v>
      </c>
      <c r="F188" s="71">
        <v>42</v>
      </c>
      <c r="G188" s="72">
        <f ca="1">Таблица_основная[[#This Row],[Рейтинг расчет]]</f>
        <v>4</v>
      </c>
      <c r="H188" s="41" t="s">
        <v>160</v>
      </c>
      <c r="I188" s="71">
        <v>17.901663212105905</v>
      </c>
      <c r="J188" s="41" t="s">
        <v>161</v>
      </c>
      <c r="K188" s="73"/>
      <c r="L188" s="73" t="s">
        <v>162</v>
      </c>
      <c r="M188" s="73"/>
      <c r="N18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</v>
      </c>
      <c r="O188" s="41" t="str">
        <f>CONCATENATE("F","$",Таблица_основная[[#This Row],[Первая строка массива]])</f>
        <v>F$167</v>
      </c>
      <c r="P188" s="41" t="str">
        <f>CONCATENATE("F","$",Таблица_основная[[#This Row],[Первая строка массива]],":","F","$",Таблица_основная[[#This Row],[Последняя строка моссива]])</f>
        <v>F$167:F$221</v>
      </c>
      <c r="Q188" s="70">
        <f t="shared" si="3"/>
        <v>167</v>
      </c>
      <c r="R188" s="70">
        <f>Таблица_основная[[#This Row],[Первая строка массива]]+54</f>
        <v>221</v>
      </c>
      <c r="S188"/>
      <c r="T188" s="86"/>
      <c r="AA188" t="s">
        <v>120</v>
      </c>
      <c r="AB188" t="s">
        <v>523</v>
      </c>
      <c r="AC188" t="s">
        <v>164</v>
      </c>
      <c r="AD188" t="s">
        <v>524</v>
      </c>
    </row>
    <row r="189" spans="1:30" ht="12.75" customHeight="1" x14ac:dyDescent="0.2">
      <c r="A189" s="70"/>
      <c r="B189" s="70"/>
      <c r="C189" s="100" t="s">
        <v>114</v>
      </c>
      <c r="D189" s="101" t="s">
        <v>2261</v>
      </c>
      <c r="E189" s="102">
        <v>45383</v>
      </c>
      <c r="F189" s="71">
        <v>6</v>
      </c>
      <c r="G189" s="72">
        <f ca="1">Таблица_основная[[#This Row],[Рейтинг расчет]]</f>
        <v>33</v>
      </c>
      <c r="H189" s="41" t="s">
        <v>160</v>
      </c>
      <c r="I189" s="71">
        <v>17.901663212105905</v>
      </c>
      <c r="J189" s="41" t="s">
        <v>161</v>
      </c>
      <c r="K189" s="73"/>
      <c r="L189" s="73" t="s">
        <v>162</v>
      </c>
      <c r="M189" s="73"/>
      <c r="N18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O189" s="41" t="str">
        <f>CONCATENATE("F","$",Таблица_основная[[#This Row],[Первая строка массива]])</f>
        <v>F$167</v>
      </c>
      <c r="P189" s="41" t="str">
        <f>CONCATENATE("F","$",Таблица_основная[[#This Row],[Первая строка массива]],":","F","$",Таблица_основная[[#This Row],[Последняя строка моссива]])</f>
        <v>F$167:F$221</v>
      </c>
      <c r="Q189" s="70">
        <f t="shared" si="3"/>
        <v>167</v>
      </c>
      <c r="R189" s="70">
        <f>Таблица_основная[[#This Row],[Первая строка массива]]+54</f>
        <v>221</v>
      </c>
      <c r="S189"/>
      <c r="T189" s="86"/>
      <c r="AA189" t="s">
        <v>144</v>
      </c>
      <c r="AB189" t="s">
        <v>525</v>
      </c>
      <c r="AC189" t="s">
        <v>164</v>
      </c>
      <c r="AD189" t="s">
        <v>526</v>
      </c>
    </row>
    <row r="190" spans="1:30" ht="12.75" customHeight="1" x14ac:dyDescent="0.2">
      <c r="A190" s="70"/>
      <c r="B190" s="70"/>
      <c r="C190" s="100" t="s">
        <v>94</v>
      </c>
      <c r="D190" s="101" t="s">
        <v>2261</v>
      </c>
      <c r="E190" s="102">
        <v>45383</v>
      </c>
      <c r="F190" s="71">
        <v>38</v>
      </c>
      <c r="G190" s="72">
        <f ca="1">Таблица_основная[[#This Row],[Рейтинг расчет]]</f>
        <v>6</v>
      </c>
      <c r="H190" s="41" t="s">
        <v>160</v>
      </c>
      <c r="I190" s="71">
        <v>17.901663212105905</v>
      </c>
      <c r="J190" s="41" t="s">
        <v>161</v>
      </c>
      <c r="K190" s="73"/>
      <c r="L190" s="73" t="s">
        <v>162</v>
      </c>
      <c r="M190" s="73"/>
      <c r="N19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6</v>
      </c>
      <c r="O190" s="41" t="str">
        <f>CONCATENATE("F","$",Таблица_основная[[#This Row],[Первая строка массива]])</f>
        <v>F$167</v>
      </c>
      <c r="P190" s="41" t="str">
        <f>CONCATENATE("F","$",Таблица_основная[[#This Row],[Первая строка массива]],":","F","$",Таблица_основная[[#This Row],[Последняя строка моссива]])</f>
        <v>F$167:F$221</v>
      </c>
      <c r="Q190" s="70">
        <f t="shared" si="3"/>
        <v>167</v>
      </c>
      <c r="R190" s="70">
        <f>Таблица_основная[[#This Row],[Первая строка массива]]+54</f>
        <v>221</v>
      </c>
      <c r="S190"/>
      <c r="T190" s="86"/>
      <c r="AA190" t="s">
        <v>142</v>
      </c>
      <c r="AB190" t="s">
        <v>527</v>
      </c>
      <c r="AC190" t="s">
        <v>164</v>
      </c>
      <c r="AD190" t="s">
        <v>528</v>
      </c>
    </row>
    <row r="191" spans="1:30" ht="12.75" customHeight="1" x14ac:dyDescent="0.2">
      <c r="A191" s="70"/>
      <c r="B191" s="70"/>
      <c r="C191" s="100" t="s">
        <v>95</v>
      </c>
      <c r="D191" s="101" t="s">
        <v>2261</v>
      </c>
      <c r="E191" s="102">
        <v>45383</v>
      </c>
      <c r="F191" s="71">
        <v>25</v>
      </c>
      <c r="G191" s="72">
        <f ca="1">Таблица_основная[[#This Row],[Рейтинг расчет]]</f>
        <v>15</v>
      </c>
      <c r="H191" s="41" t="s">
        <v>160</v>
      </c>
      <c r="I191" s="71">
        <v>17.901663212105905</v>
      </c>
      <c r="J191" s="41" t="s">
        <v>161</v>
      </c>
      <c r="K191" s="73"/>
      <c r="L191" s="73" t="s">
        <v>162</v>
      </c>
      <c r="M191" s="73"/>
      <c r="N19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O191" s="41" t="str">
        <f>CONCATENATE("F","$",Таблица_основная[[#This Row],[Первая строка массива]])</f>
        <v>F$167</v>
      </c>
      <c r="P191" s="41" t="str">
        <f>CONCATENATE("F","$",Таблица_основная[[#This Row],[Первая строка массива]],":","F","$",Таблица_основная[[#This Row],[Последняя строка моссива]])</f>
        <v>F$167:F$221</v>
      </c>
      <c r="Q191" s="70">
        <f t="shared" si="3"/>
        <v>167</v>
      </c>
      <c r="R191" s="70">
        <f>Таблица_основная[[#This Row],[Первая строка массива]]+54</f>
        <v>221</v>
      </c>
      <c r="S191"/>
      <c r="T191" s="86"/>
      <c r="AA191" t="s">
        <v>144</v>
      </c>
      <c r="AB191" t="s">
        <v>529</v>
      </c>
      <c r="AC191" t="s">
        <v>164</v>
      </c>
      <c r="AD191" t="s">
        <v>530</v>
      </c>
    </row>
    <row r="192" spans="1:30" ht="12.75" customHeight="1" x14ac:dyDescent="0.2">
      <c r="A192" s="70"/>
      <c r="B192" s="70"/>
      <c r="C192" s="100" t="s">
        <v>96</v>
      </c>
      <c r="D192" s="101" t="s">
        <v>2261</v>
      </c>
      <c r="E192" s="102">
        <v>45383</v>
      </c>
      <c r="F192" s="71">
        <v>28</v>
      </c>
      <c r="G192" s="72">
        <f ca="1">Таблица_основная[[#This Row],[Рейтинг расчет]]</f>
        <v>13</v>
      </c>
      <c r="H192" s="41" t="s">
        <v>160</v>
      </c>
      <c r="I192" s="71">
        <v>17.901663212105905</v>
      </c>
      <c r="J192" s="41" t="s">
        <v>161</v>
      </c>
      <c r="K192" s="73"/>
      <c r="L192" s="73" t="s">
        <v>162</v>
      </c>
      <c r="M192" s="73"/>
      <c r="N19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O192" s="41" t="str">
        <f>CONCATENATE("F","$",Таблица_основная[[#This Row],[Первая строка массива]])</f>
        <v>F$167</v>
      </c>
      <c r="P192" s="41" t="str">
        <f>CONCATENATE("F","$",Таблица_основная[[#This Row],[Первая строка массива]],":","F","$",Таблица_основная[[#This Row],[Последняя строка моссива]])</f>
        <v>F$167:F$221</v>
      </c>
      <c r="Q192" s="70">
        <f t="shared" si="3"/>
        <v>167</v>
      </c>
      <c r="R192" s="70">
        <f>Таблица_основная[[#This Row],[Первая строка массива]]+54</f>
        <v>221</v>
      </c>
      <c r="S192"/>
      <c r="T192" s="86"/>
      <c r="AA192" t="s">
        <v>89</v>
      </c>
      <c r="AB192" t="s">
        <v>531</v>
      </c>
      <c r="AC192" t="s">
        <v>164</v>
      </c>
      <c r="AD192" t="s">
        <v>532</v>
      </c>
    </row>
    <row r="193" spans="1:30" ht="12.75" customHeight="1" x14ac:dyDescent="0.2">
      <c r="A193" s="70"/>
      <c r="B193" s="70"/>
      <c r="C193" s="100" t="s">
        <v>97</v>
      </c>
      <c r="D193" s="101" t="s">
        <v>2261</v>
      </c>
      <c r="E193" s="102">
        <v>45383</v>
      </c>
      <c r="F193" s="71">
        <v>12</v>
      </c>
      <c r="G193" s="72">
        <f ca="1">Таблица_основная[[#This Row],[Рейтинг расчет]]</f>
        <v>29</v>
      </c>
      <c r="H193" s="41" t="s">
        <v>160</v>
      </c>
      <c r="I193" s="71">
        <v>17.901663212105905</v>
      </c>
      <c r="J193" s="41" t="s">
        <v>161</v>
      </c>
      <c r="K193" s="73"/>
      <c r="L193" s="73" t="s">
        <v>162</v>
      </c>
      <c r="M193" s="73"/>
      <c r="N19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29</v>
      </c>
      <c r="O193" s="41" t="str">
        <f>CONCATENATE("F","$",Таблица_основная[[#This Row],[Первая строка массива]])</f>
        <v>F$167</v>
      </c>
      <c r="P193" s="41" t="str">
        <f>CONCATENATE("F","$",Таблица_основная[[#This Row],[Первая строка массива]],":","F","$",Таблица_основная[[#This Row],[Последняя строка моссива]])</f>
        <v>F$167:F$221</v>
      </c>
      <c r="Q193" s="70">
        <f t="shared" si="3"/>
        <v>167</v>
      </c>
      <c r="R193" s="70">
        <f>Таблица_основная[[#This Row],[Первая строка массива]]+54</f>
        <v>221</v>
      </c>
      <c r="S193"/>
      <c r="T193" s="86"/>
      <c r="AA193" t="s">
        <v>137</v>
      </c>
      <c r="AB193" t="s">
        <v>533</v>
      </c>
      <c r="AC193" t="s">
        <v>164</v>
      </c>
      <c r="AD193" t="s">
        <v>534</v>
      </c>
    </row>
    <row r="194" spans="1:30" ht="12.75" customHeight="1" x14ac:dyDescent="0.2">
      <c r="A194" s="70"/>
      <c r="B194" s="70"/>
      <c r="C194" s="100" t="s">
        <v>98</v>
      </c>
      <c r="D194" s="101" t="s">
        <v>2261</v>
      </c>
      <c r="E194" s="102">
        <v>45383</v>
      </c>
      <c r="F194" s="71">
        <v>35</v>
      </c>
      <c r="G194" s="72">
        <f ca="1">Таблица_основная[[#This Row],[Рейтинг расчет]]</f>
        <v>9</v>
      </c>
      <c r="H194" s="41" t="s">
        <v>160</v>
      </c>
      <c r="I194" s="71">
        <v>17.901663212105905</v>
      </c>
      <c r="J194" s="41" t="s">
        <v>161</v>
      </c>
      <c r="K194" s="73"/>
      <c r="L194" s="73" t="s">
        <v>162</v>
      </c>
      <c r="M194" s="73"/>
      <c r="N19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9</v>
      </c>
      <c r="O194" s="41" t="str">
        <f>CONCATENATE("F","$",Таблица_основная[[#This Row],[Первая строка массива]])</f>
        <v>F$167</v>
      </c>
      <c r="P194" s="41" t="str">
        <f>CONCATENATE("F","$",Таблица_основная[[#This Row],[Первая строка массива]],":","F","$",Таблица_основная[[#This Row],[Последняя строка моссива]])</f>
        <v>F$167:F$221</v>
      </c>
      <c r="Q194" s="70">
        <f t="shared" si="3"/>
        <v>167</v>
      </c>
      <c r="R194" s="70">
        <f>Таблица_основная[[#This Row],[Первая строка массива]]+54</f>
        <v>221</v>
      </c>
      <c r="S194"/>
      <c r="T194" s="86"/>
      <c r="AA194" t="s">
        <v>144</v>
      </c>
      <c r="AB194" t="s">
        <v>535</v>
      </c>
      <c r="AC194" t="s">
        <v>164</v>
      </c>
      <c r="AD194" t="s">
        <v>536</v>
      </c>
    </row>
    <row r="195" spans="1:30" ht="12.75" customHeight="1" x14ac:dyDescent="0.2">
      <c r="A195" s="70"/>
      <c r="B195" s="70"/>
      <c r="C195" s="100" t="s">
        <v>99</v>
      </c>
      <c r="D195" s="101" t="s">
        <v>2261</v>
      </c>
      <c r="E195" s="102">
        <v>45383</v>
      </c>
      <c r="F195" s="71">
        <v>16</v>
      </c>
      <c r="G195" s="72">
        <f ca="1">Таблица_основная[[#This Row],[Рейтинг расчет]]</f>
        <v>24</v>
      </c>
      <c r="H195" s="41" t="s">
        <v>160</v>
      </c>
      <c r="I195" s="71">
        <v>17.901663212105905</v>
      </c>
      <c r="J195" s="41" t="s">
        <v>161</v>
      </c>
      <c r="K195" s="73"/>
      <c r="L195" s="73" t="s">
        <v>162</v>
      </c>
      <c r="M195" s="73"/>
      <c r="N19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24</v>
      </c>
      <c r="O195" s="41" t="str">
        <f>CONCATENATE("F","$",Таблица_основная[[#This Row],[Первая строка массива]])</f>
        <v>F$167</v>
      </c>
      <c r="P195" s="41" t="str">
        <f>CONCATENATE("F","$",Таблица_основная[[#This Row],[Первая строка массива]],":","F","$",Таблица_основная[[#This Row],[Последняя строка моссива]])</f>
        <v>F$167:F$221</v>
      </c>
      <c r="Q195" s="70">
        <f t="shared" si="3"/>
        <v>167</v>
      </c>
      <c r="R195" s="70">
        <f>Таблица_основная[[#This Row],[Первая строка массива]]+54</f>
        <v>221</v>
      </c>
      <c r="S195"/>
      <c r="T195" s="86"/>
      <c r="AA195" t="s">
        <v>101</v>
      </c>
      <c r="AB195" t="s">
        <v>537</v>
      </c>
      <c r="AC195" t="s">
        <v>164</v>
      </c>
      <c r="AD195" t="s">
        <v>538</v>
      </c>
    </row>
    <row r="196" spans="1:30" ht="12.75" customHeight="1" x14ac:dyDescent="0.2">
      <c r="A196" s="70"/>
      <c r="B196" s="70"/>
      <c r="C196" s="100" t="s">
        <v>100</v>
      </c>
      <c r="D196" s="101" t="s">
        <v>2261</v>
      </c>
      <c r="E196" s="102">
        <v>45383</v>
      </c>
      <c r="F196" s="71">
        <v>15</v>
      </c>
      <c r="G196" s="72">
        <f ca="1">Таблица_основная[[#This Row],[Рейтинг расчет]]</f>
        <v>25</v>
      </c>
      <c r="H196" s="41" t="s">
        <v>160</v>
      </c>
      <c r="I196" s="71">
        <v>17.901663212105905</v>
      </c>
      <c r="J196" s="41" t="s">
        <v>161</v>
      </c>
      <c r="K196" s="73"/>
      <c r="L196" s="73" t="s">
        <v>162</v>
      </c>
      <c r="M196" s="73"/>
      <c r="N19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25</v>
      </c>
      <c r="O196" s="41" t="str">
        <f>CONCATENATE("F","$",Таблица_основная[[#This Row],[Первая строка массива]])</f>
        <v>F$167</v>
      </c>
      <c r="P196" s="41" t="str">
        <f>CONCATENATE("F","$",Таблица_основная[[#This Row],[Первая строка массива]],":","F","$",Таблица_основная[[#This Row],[Последняя строка моссива]])</f>
        <v>F$167:F$221</v>
      </c>
      <c r="Q196" s="70">
        <f t="shared" si="3"/>
        <v>167</v>
      </c>
      <c r="R196" s="70">
        <f>Таблица_основная[[#This Row],[Первая строка массива]]+54</f>
        <v>221</v>
      </c>
      <c r="S196"/>
      <c r="T196" s="86"/>
      <c r="AA196" t="s">
        <v>144</v>
      </c>
      <c r="AB196" t="s">
        <v>539</v>
      </c>
      <c r="AC196" t="s">
        <v>164</v>
      </c>
      <c r="AD196" t="s">
        <v>540</v>
      </c>
    </row>
    <row r="197" spans="1:30" ht="12.75" customHeight="1" x14ac:dyDescent="0.2">
      <c r="A197" s="70"/>
      <c r="B197" s="70"/>
      <c r="C197" s="100" t="s">
        <v>115</v>
      </c>
      <c r="D197" s="101" t="s">
        <v>2261</v>
      </c>
      <c r="E197" s="102">
        <v>45383</v>
      </c>
      <c r="F197" s="71">
        <v>37</v>
      </c>
      <c r="G197" s="72">
        <f ca="1">Таблица_основная[[#This Row],[Рейтинг расчет]]</f>
        <v>7</v>
      </c>
      <c r="H197" s="41" t="s">
        <v>160</v>
      </c>
      <c r="I197" s="71">
        <v>17.901663212105905</v>
      </c>
      <c r="J197" s="41" t="s">
        <v>161</v>
      </c>
      <c r="K197" s="73"/>
      <c r="L197" s="73" t="s">
        <v>162</v>
      </c>
      <c r="M197" s="73"/>
      <c r="N19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O197" s="41" t="str">
        <f>CONCATENATE("F","$",Таблица_основная[[#This Row],[Первая строка массива]])</f>
        <v>F$167</v>
      </c>
      <c r="P197" s="41" t="str">
        <f>CONCATENATE("F","$",Таблица_основная[[#This Row],[Первая строка массива]],":","F","$",Таблица_основная[[#This Row],[Последняя строка моссива]])</f>
        <v>F$167:F$221</v>
      </c>
      <c r="Q197" s="70">
        <f t="shared" si="3"/>
        <v>167</v>
      </c>
      <c r="R197" s="70">
        <f>Таблица_основная[[#This Row],[Первая строка массива]]+54</f>
        <v>221</v>
      </c>
      <c r="S197"/>
      <c r="T197" s="86"/>
      <c r="AA197" t="s">
        <v>137</v>
      </c>
      <c r="AB197" t="s">
        <v>541</v>
      </c>
      <c r="AC197" t="s">
        <v>164</v>
      </c>
      <c r="AD197" t="s">
        <v>542</v>
      </c>
    </row>
    <row r="198" spans="1:30" ht="12.75" customHeight="1" x14ac:dyDescent="0.2">
      <c r="A198" s="70"/>
      <c r="B198" s="70"/>
      <c r="C198" s="100" t="s">
        <v>116</v>
      </c>
      <c r="D198" s="101" t="s">
        <v>2261</v>
      </c>
      <c r="E198" s="102">
        <v>45383</v>
      </c>
      <c r="F198" s="71">
        <v>23</v>
      </c>
      <c r="G198" s="72">
        <f ca="1">Таблица_основная[[#This Row],[Рейтинг расчет]]</f>
        <v>17</v>
      </c>
      <c r="H198" s="41" t="s">
        <v>160</v>
      </c>
      <c r="I198" s="71">
        <v>17.901663212105905</v>
      </c>
      <c r="J198" s="41" t="s">
        <v>161</v>
      </c>
      <c r="K198" s="73"/>
      <c r="L198" s="73" t="s">
        <v>162</v>
      </c>
      <c r="M198" s="73"/>
      <c r="N19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O198" s="41" t="str">
        <f>CONCATENATE("F","$",Таблица_основная[[#This Row],[Первая строка массива]])</f>
        <v>F$167</v>
      </c>
      <c r="P198" s="41" t="str">
        <f>CONCATENATE("F","$",Таблица_основная[[#This Row],[Первая строка массива]],":","F","$",Таблица_основная[[#This Row],[Последняя строка моссива]])</f>
        <v>F$167:F$221</v>
      </c>
      <c r="Q198" s="70">
        <f t="shared" si="3"/>
        <v>167</v>
      </c>
      <c r="R198" s="70">
        <f>Таблица_основная[[#This Row],[Первая строка массива]]+54</f>
        <v>221</v>
      </c>
      <c r="S198"/>
      <c r="T198" s="86"/>
      <c r="AA198" t="s">
        <v>99</v>
      </c>
      <c r="AB198" t="s">
        <v>543</v>
      </c>
      <c r="AC198" t="s">
        <v>164</v>
      </c>
      <c r="AD198" t="s">
        <v>544</v>
      </c>
    </row>
    <row r="199" spans="1:30" ht="12.75" customHeight="1" x14ac:dyDescent="0.2">
      <c r="A199" s="70"/>
      <c r="B199" s="70"/>
      <c r="C199" s="100" t="s">
        <v>101</v>
      </c>
      <c r="D199" s="101" t="s">
        <v>2261</v>
      </c>
      <c r="E199" s="102">
        <v>45383</v>
      </c>
      <c r="F199" s="71">
        <v>39</v>
      </c>
      <c r="G199" s="72">
        <f ca="1">Таблица_основная[[#This Row],[Рейтинг расчет]]</f>
        <v>5</v>
      </c>
      <c r="H199" s="41" t="s">
        <v>160</v>
      </c>
      <c r="I199" s="71">
        <v>17.901663212105905</v>
      </c>
      <c r="J199" s="41" t="s">
        <v>161</v>
      </c>
      <c r="K199" s="73"/>
      <c r="L199" s="73" t="s">
        <v>162</v>
      </c>
      <c r="M199" s="73"/>
      <c r="N19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</v>
      </c>
      <c r="O199" s="41" t="str">
        <f>CONCATENATE("F","$",Таблица_основная[[#This Row],[Первая строка массива]])</f>
        <v>F$167</v>
      </c>
      <c r="P199" s="41" t="str">
        <f>CONCATENATE("F","$",Таблица_основная[[#This Row],[Первая строка массива]],":","F","$",Таблица_основная[[#This Row],[Последняя строка моссива]])</f>
        <v>F$167:F$221</v>
      </c>
      <c r="Q199" s="70">
        <f t="shared" si="3"/>
        <v>167</v>
      </c>
      <c r="R199" s="70">
        <f>Таблица_основная[[#This Row],[Первая строка массива]]+54</f>
        <v>221</v>
      </c>
      <c r="S199"/>
      <c r="T199" s="86"/>
      <c r="AA199" t="s">
        <v>102</v>
      </c>
      <c r="AB199" t="s">
        <v>545</v>
      </c>
      <c r="AC199" t="s">
        <v>164</v>
      </c>
      <c r="AD199" t="s">
        <v>546</v>
      </c>
    </row>
    <row r="200" spans="1:30" ht="12.75" customHeight="1" x14ac:dyDescent="0.2">
      <c r="A200" s="70"/>
      <c r="B200" s="70"/>
      <c r="C200" s="100" t="s">
        <v>102</v>
      </c>
      <c r="D200" s="101" t="s">
        <v>2261</v>
      </c>
      <c r="E200" s="102">
        <v>45383</v>
      </c>
      <c r="F200" s="71">
        <v>23</v>
      </c>
      <c r="G200" s="72">
        <f ca="1">Таблица_основная[[#This Row],[Рейтинг расчет]]</f>
        <v>17</v>
      </c>
      <c r="H200" s="41" t="s">
        <v>160</v>
      </c>
      <c r="I200" s="71">
        <v>17.901663212105905</v>
      </c>
      <c r="J200" s="41" t="s">
        <v>161</v>
      </c>
      <c r="K200" s="73"/>
      <c r="L200" s="73" t="s">
        <v>162</v>
      </c>
      <c r="M200" s="73"/>
      <c r="N20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O200" s="41" t="str">
        <f>CONCATENATE("F","$",Таблица_основная[[#This Row],[Первая строка массива]])</f>
        <v>F$167</v>
      </c>
      <c r="P200" s="41" t="str">
        <f>CONCATENATE("F","$",Таблица_основная[[#This Row],[Первая строка массива]],":","F","$",Таблица_основная[[#This Row],[Последняя строка моссива]])</f>
        <v>F$167:F$221</v>
      </c>
      <c r="Q200" s="70">
        <f t="shared" si="3"/>
        <v>167</v>
      </c>
      <c r="R200" s="70">
        <f>Таблица_основная[[#This Row],[Первая строка массива]]+54</f>
        <v>221</v>
      </c>
      <c r="S200"/>
      <c r="T200" s="86"/>
      <c r="AA200" t="s">
        <v>144</v>
      </c>
      <c r="AB200" t="s">
        <v>547</v>
      </c>
      <c r="AC200" t="s">
        <v>164</v>
      </c>
      <c r="AD200" t="s">
        <v>548</v>
      </c>
    </row>
    <row r="201" spans="1:30" ht="12.75" customHeight="1" x14ac:dyDescent="0.2">
      <c r="A201" s="70"/>
      <c r="B201" s="70"/>
      <c r="C201" s="100" t="s">
        <v>103</v>
      </c>
      <c r="D201" s="101" t="s">
        <v>2261</v>
      </c>
      <c r="E201" s="102">
        <v>45383</v>
      </c>
      <c r="F201" s="71">
        <v>31</v>
      </c>
      <c r="G201" s="72">
        <f ca="1">Таблица_основная[[#This Row],[Рейтинг расчет]]</f>
        <v>10</v>
      </c>
      <c r="H201" s="41" t="s">
        <v>160</v>
      </c>
      <c r="I201" s="71">
        <v>17.901663212105905</v>
      </c>
      <c r="J201" s="41" t="s">
        <v>161</v>
      </c>
      <c r="K201" s="73"/>
      <c r="L201" s="73" t="s">
        <v>162</v>
      </c>
      <c r="M201" s="73"/>
      <c r="N20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10</v>
      </c>
      <c r="O201" s="41" t="str">
        <f>CONCATENATE("F","$",Таблица_основная[[#This Row],[Первая строка массива]])</f>
        <v>F$167</v>
      </c>
      <c r="P201" s="41" t="str">
        <f>CONCATENATE("F","$",Таблица_основная[[#This Row],[Первая строка массива]],":","F","$",Таблица_основная[[#This Row],[Последняя строка моссива]])</f>
        <v>F$167:F$221</v>
      </c>
      <c r="Q201" s="70">
        <f t="shared" si="3"/>
        <v>167</v>
      </c>
      <c r="R201" s="70">
        <f>Таблица_основная[[#This Row],[Первая строка массива]]+54</f>
        <v>221</v>
      </c>
      <c r="S201"/>
      <c r="T201" s="86"/>
      <c r="AA201" t="s">
        <v>97</v>
      </c>
      <c r="AB201" t="s">
        <v>549</v>
      </c>
      <c r="AC201" t="s">
        <v>164</v>
      </c>
      <c r="AD201" t="s">
        <v>550</v>
      </c>
    </row>
    <row r="202" spans="1:30" ht="12.75" customHeight="1" x14ac:dyDescent="0.2">
      <c r="A202" s="70"/>
      <c r="B202" s="70"/>
      <c r="C202" s="100" t="s">
        <v>104</v>
      </c>
      <c r="D202" s="101" t="s">
        <v>2261</v>
      </c>
      <c r="E202" s="102">
        <v>45383</v>
      </c>
      <c r="F202" s="71">
        <v>11</v>
      </c>
      <c r="G202" s="72">
        <f ca="1">Таблица_основная[[#This Row],[Рейтинг расчет]]</f>
        <v>30</v>
      </c>
      <c r="H202" s="41" t="s">
        <v>160</v>
      </c>
      <c r="I202" s="71">
        <v>17.901663212105905</v>
      </c>
      <c r="J202" s="41" t="s">
        <v>161</v>
      </c>
      <c r="K202" s="73"/>
      <c r="L202" s="73" t="s">
        <v>162</v>
      </c>
      <c r="M202" s="73"/>
      <c r="N20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O202" s="41" t="str">
        <f>CONCATENATE("F","$",Таблица_основная[[#This Row],[Первая строка массива]])</f>
        <v>F$167</v>
      </c>
      <c r="P202" s="41" t="str">
        <f>CONCATENATE("F","$",Таблица_основная[[#This Row],[Первая строка массива]],":","F","$",Таблица_основная[[#This Row],[Последняя строка моссива]])</f>
        <v>F$167:F$221</v>
      </c>
      <c r="Q202" s="70">
        <f t="shared" si="3"/>
        <v>167</v>
      </c>
      <c r="R202" s="70">
        <f>Таблица_основная[[#This Row],[Первая строка массива]]+54</f>
        <v>221</v>
      </c>
      <c r="S202"/>
      <c r="T202" s="86"/>
      <c r="AA202" t="s">
        <v>137</v>
      </c>
      <c r="AB202" t="s">
        <v>551</v>
      </c>
      <c r="AC202" t="s">
        <v>164</v>
      </c>
      <c r="AD202" t="s">
        <v>552</v>
      </c>
    </row>
    <row r="203" spans="1:30" ht="12.75" customHeight="1" x14ac:dyDescent="0.2">
      <c r="A203" s="70"/>
      <c r="B203" s="70"/>
      <c r="C203" s="100" t="s">
        <v>128</v>
      </c>
      <c r="D203" s="101" t="s">
        <v>2261</v>
      </c>
      <c r="E203" s="102">
        <v>45383</v>
      </c>
      <c r="F203" s="71">
        <v>21</v>
      </c>
      <c r="G203" s="72">
        <f ca="1">Таблица_основная[[#This Row],[Рейтинг расчет]]</f>
        <v>19</v>
      </c>
      <c r="H203" s="41" t="s">
        <v>160</v>
      </c>
      <c r="I203" s="71">
        <v>17.901663212105905</v>
      </c>
      <c r="J203" s="41" t="s">
        <v>161</v>
      </c>
      <c r="K203" s="73"/>
      <c r="L203" s="73" t="s">
        <v>162</v>
      </c>
      <c r="M203" s="73"/>
      <c r="N20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O203" s="41" t="str">
        <f>CONCATENATE("F","$",Таблица_основная[[#This Row],[Первая строка массива]])</f>
        <v>F$167</v>
      </c>
      <c r="P203" s="41" t="str">
        <f>CONCATENATE("F","$",Таблица_основная[[#This Row],[Первая строка массива]],":","F","$",Таблица_основная[[#This Row],[Последняя строка моссива]])</f>
        <v>F$167:F$221</v>
      </c>
      <c r="Q203" s="70">
        <f t="shared" si="3"/>
        <v>167</v>
      </c>
      <c r="R203" s="70">
        <f>Таблица_основная[[#This Row],[Первая строка массива]]+54</f>
        <v>221</v>
      </c>
      <c r="S203"/>
      <c r="T203" s="86"/>
      <c r="AA203" t="s">
        <v>144</v>
      </c>
      <c r="AB203" t="s">
        <v>553</v>
      </c>
      <c r="AC203" t="s">
        <v>164</v>
      </c>
      <c r="AD203" t="s">
        <v>554</v>
      </c>
    </row>
    <row r="204" spans="1:30" ht="12.75" customHeight="1" x14ac:dyDescent="0.2">
      <c r="A204" s="70"/>
      <c r="B204" s="70"/>
      <c r="C204" s="100" t="s">
        <v>117</v>
      </c>
      <c r="D204" s="101" t="s">
        <v>2261</v>
      </c>
      <c r="E204" s="102">
        <v>45383</v>
      </c>
      <c r="F204" s="71">
        <v>11</v>
      </c>
      <c r="G204" s="72">
        <f ca="1">Таблица_основная[[#This Row],[Рейтинг расчет]]</f>
        <v>30</v>
      </c>
      <c r="H204" s="41" t="s">
        <v>160</v>
      </c>
      <c r="I204" s="71">
        <v>17.901663212105905</v>
      </c>
      <c r="J204" s="41" t="s">
        <v>161</v>
      </c>
      <c r="K204" s="73"/>
      <c r="L204" s="73" t="s">
        <v>162</v>
      </c>
      <c r="M204" s="73"/>
      <c r="N20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O204" s="41" t="str">
        <f>CONCATENATE("F","$",Таблица_основная[[#This Row],[Первая строка массива]])</f>
        <v>F$167</v>
      </c>
      <c r="P204" s="41" t="str">
        <f>CONCATENATE("F","$",Таблица_основная[[#This Row],[Первая строка массива]],":","F","$",Таблица_основная[[#This Row],[Последняя строка моссива]])</f>
        <v>F$167:F$221</v>
      </c>
      <c r="Q204" s="70">
        <f t="shared" si="3"/>
        <v>167</v>
      </c>
      <c r="R204" s="70">
        <f>Таблица_основная[[#This Row],[Первая строка массива]]+54</f>
        <v>221</v>
      </c>
      <c r="S204"/>
      <c r="T204" s="86"/>
      <c r="AA204" t="s">
        <v>141</v>
      </c>
      <c r="AB204" t="s">
        <v>555</v>
      </c>
      <c r="AC204" t="s">
        <v>164</v>
      </c>
      <c r="AD204" t="s">
        <v>556</v>
      </c>
    </row>
    <row r="205" spans="1:30" ht="12.75" customHeight="1" x14ac:dyDescent="0.2">
      <c r="A205" s="70"/>
      <c r="B205" s="70"/>
      <c r="C205" s="100" t="s">
        <v>118</v>
      </c>
      <c r="D205" s="101" t="s">
        <v>2261</v>
      </c>
      <c r="E205" s="102">
        <v>45383</v>
      </c>
      <c r="F205" s="71">
        <v>29</v>
      </c>
      <c r="G205" s="72">
        <f ca="1">Таблица_основная[[#This Row],[Рейтинг расчет]]</f>
        <v>12</v>
      </c>
      <c r="H205" s="41" t="s">
        <v>160</v>
      </c>
      <c r="I205" s="71">
        <v>17.901663212105905</v>
      </c>
      <c r="J205" s="41" t="s">
        <v>161</v>
      </c>
      <c r="K205" s="73"/>
      <c r="L205" s="73" t="s">
        <v>162</v>
      </c>
      <c r="M205" s="73"/>
      <c r="N20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O205" s="41" t="str">
        <f>CONCATENATE("F","$",Таблица_основная[[#This Row],[Первая строка массива]])</f>
        <v>F$167</v>
      </c>
      <c r="P205" s="41" t="str">
        <f>CONCATENATE("F","$",Таблица_основная[[#This Row],[Первая строка массива]],":","F","$",Таблица_основная[[#This Row],[Последняя строка моссива]])</f>
        <v>F$167:F$221</v>
      </c>
      <c r="Q205" s="70">
        <f t="shared" si="3"/>
        <v>167</v>
      </c>
      <c r="R205" s="70">
        <f>Таблица_основная[[#This Row],[Первая строка массива]]+54</f>
        <v>221</v>
      </c>
      <c r="S205"/>
      <c r="T205" s="86"/>
      <c r="AA205" t="s">
        <v>102</v>
      </c>
      <c r="AB205" t="s">
        <v>557</v>
      </c>
      <c r="AC205" t="s">
        <v>164</v>
      </c>
      <c r="AD205" t="s">
        <v>558</v>
      </c>
    </row>
    <row r="206" spans="1:30" ht="12.75" customHeight="1" x14ac:dyDescent="0.2">
      <c r="A206" s="70"/>
      <c r="B206" s="70"/>
      <c r="C206" s="100" t="s">
        <v>105</v>
      </c>
      <c r="D206" s="101" t="s">
        <v>2261</v>
      </c>
      <c r="E206" s="102">
        <v>45383</v>
      </c>
      <c r="F206" s="71">
        <v>25</v>
      </c>
      <c r="G206" s="72">
        <f ca="1">Таблица_основная[[#This Row],[Рейтинг расчет]]</f>
        <v>15</v>
      </c>
      <c r="H206" s="41" t="s">
        <v>160</v>
      </c>
      <c r="I206" s="71">
        <v>17.901663212105905</v>
      </c>
      <c r="J206" s="41" t="s">
        <v>161</v>
      </c>
      <c r="K206" s="73"/>
      <c r="L206" s="73" t="s">
        <v>162</v>
      </c>
      <c r="M206" s="73"/>
      <c r="N20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O206" s="41" t="str">
        <f>CONCATENATE("F","$",Таблица_основная[[#This Row],[Первая строка массива]])</f>
        <v>F$167</v>
      </c>
      <c r="P206" s="41" t="str">
        <f>CONCATENATE("F","$",Таблица_основная[[#This Row],[Первая строка массива]],":","F","$",Таблица_основная[[#This Row],[Последняя строка моссива]])</f>
        <v>F$167:F$221</v>
      </c>
      <c r="Q206" s="70">
        <f t="shared" si="3"/>
        <v>167</v>
      </c>
      <c r="R206" s="70">
        <f>Таблица_основная[[#This Row],[Первая строка массива]]+54</f>
        <v>221</v>
      </c>
      <c r="S206"/>
      <c r="T206" s="86"/>
      <c r="AA206" t="s">
        <v>88</v>
      </c>
      <c r="AB206" t="s">
        <v>559</v>
      </c>
      <c r="AC206" t="s">
        <v>164</v>
      </c>
      <c r="AD206" t="s">
        <v>560</v>
      </c>
    </row>
    <row r="207" spans="1:30" ht="12.75" customHeight="1" x14ac:dyDescent="0.2">
      <c r="A207" s="70"/>
      <c r="B207" s="70"/>
      <c r="C207" s="100" t="s">
        <v>119</v>
      </c>
      <c r="D207" s="101" t="s">
        <v>2261</v>
      </c>
      <c r="E207" s="102">
        <v>45383</v>
      </c>
      <c r="F207" s="71">
        <v>15</v>
      </c>
      <c r="G207" s="72">
        <f ca="1">Таблица_основная[[#This Row],[Рейтинг расчет]]</f>
        <v>25</v>
      </c>
      <c r="H207" s="41" t="s">
        <v>160</v>
      </c>
      <c r="I207" s="71">
        <v>17.901663212105905</v>
      </c>
      <c r="J207" s="41" t="s">
        <v>161</v>
      </c>
      <c r="K207" s="73"/>
      <c r="L207" s="73" t="s">
        <v>162</v>
      </c>
      <c r="M207" s="73"/>
      <c r="N20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25</v>
      </c>
      <c r="O207" s="41" t="str">
        <f>CONCATENATE("F","$",Таблица_основная[[#This Row],[Первая строка массива]])</f>
        <v>F$167</v>
      </c>
      <c r="P207" s="41" t="str">
        <f>CONCATENATE("F","$",Таблица_основная[[#This Row],[Первая строка массива]],":","F","$",Таблица_основная[[#This Row],[Последняя строка моссива]])</f>
        <v>F$167:F$221</v>
      </c>
      <c r="Q207" s="70">
        <f t="shared" si="3"/>
        <v>167</v>
      </c>
      <c r="R207" s="70">
        <f>Таблица_основная[[#This Row],[Первая строка массива]]+54</f>
        <v>221</v>
      </c>
      <c r="S207"/>
      <c r="T207" s="86"/>
      <c r="AA207" t="s">
        <v>144</v>
      </c>
      <c r="AB207" t="s">
        <v>561</v>
      </c>
      <c r="AC207" t="s">
        <v>164</v>
      </c>
      <c r="AD207" t="s">
        <v>562</v>
      </c>
    </row>
    <row r="208" spans="1:30" ht="12.75" customHeight="1" x14ac:dyDescent="0.2">
      <c r="A208" s="70"/>
      <c r="B208" s="70"/>
      <c r="C208" s="100" t="s">
        <v>106</v>
      </c>
      <c r="D208" s="101" t="s">
        <v>2261</v>
      </c>
      <c r="E208" s="102">
        <v>45383</v>
      </c>
      <c r="F208" s="71">
        <v>26</v>
      </c>
      <c r="G208" s="72">
        <f ca="1">Таблица_основная[[#This Row],[Рейтинг расчет]]</f>
        <v>14</v>
      </c>
      <c r="H208" s="41" t="s">
        <v>160</v>
      </c>
      <c r="I208" s="71">
        <v>17.901663212105905</v>
      </c>
      <c r="J208" s="41" t="s">
        <v>161</v>
      </c>
      <c r="K208" s="73"/>
      <c r="L208" s="73" t="s">
        <v>162</v>
      </c>
      <c r="M208" s="73"/>
      <c r="N20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O208" s="41" t="str">
        <f>CONCATENATE("F","$",Таблица_основная[[#This Row],[Первая строка массива]])</f>
        <v>F$167</v>
      </c>
      <c r="P208" s="41" t="str">
        <f>CONCATENATE("F","$",Таблица_основная[[#This Row],[Первая строка массива]],":","F","$",Таблица_основная[[#This Row],[Последняя строка моссива]])</f>
        <v>F$167:F$221</v>
      </c>
      <c r="Q208" s="70">
        <f t="shared" si="3"/>
        <v>167</v>
      </c>
      <c r="R208" s="70">
        <f>Таблица_основная[[#This Row],[Первая строка массива]]+54</f>
        <v>221</v>
      </c>
      <c r="S208"/>
      <c r="T208" s="86"/>
      <c r="AA208" t="s">
        <v>144</v>
      </c>
      <c r="AB208" t="s">
        <v>563</v>
      </c>
      <c r="AC208" t="s">
        <v>164</v>
      </c>
      <c r="AD208" t="s">
        <v>564</v>
      </c>
    </row>
    <row r="209" spans="1:30" ht="12.75" customHeight="1" x14ac:dyDescent="0.2">
      <c r="A209" s="70"/>
      <c r="B209" s="70"/>
      <c r="C209" s="100" t="s">
        <v>107</v>
      </c>
      <c r="D209" s="101" t="s">
        <v>2261</v>
      </c>
      <c r="E209" s="102">
        <v>45383</v>
      </c>
      <c r="F209" s="71">
        <v>24</v>
      </c>
      <c r="G209" s="72">
        <f ca="1">Таблица_основная[[#This Row],[Рейтинг расчет]]</f>
        <v>16</v>
      </c>
      <c r="H209" s="41" t="s">
        <v>160</v>
      </c>
      <c r="I209" s="71">
        <v>17.901663212105905</v>
      </c>
      <c r="J209" s="41" t="s">
        <v>161</v>
      </c>
      <c r="K209" s="73"/>
      <c r="L209" s="73" t="s">
        <v>162</v>
      </c>
      <c r="M209" s="73"/>
      <c r="N20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O209" s="41" t="str">
        <f>CONCATENATE("F","$",Таблица_основная[[#This Row],[Первая строка массива]])</f>
        <v>F$167</v>
      </c>
      <c r="P209" s="41" t="str">
        <f>CONCATENATE("F","$",Таблица_основная[[#This Row],[Первая строка массива]],":","F","$",Таблица_основная[[#This Row],[Последняя строка моссива]])</f>
        <v>F$167:F$221</v>
      </c>
      <c r="Q209" s="70">
        <f t="shared" si="3"/>
        <v>167</v>
      </c>
      <c r="R209" s="70">
        <f>Таблица_основная[[#This Row],[Первая строка массива]]+54</f>
        <v>221</v>
      </c>
      <c r="S209"/>
      <c r="T209" s="86"/>
      <c r="AA209" t="s">
        <v>143</v>
      </c>
      <c r="AB209" t="s">
        <v>565</v>
      </c>
      <c r="AC209" t="s">
        <v>164</v>
      </c>
      <c r="AD209" t="s">
        <v>566</v>
      </c>
    </row>
    <row r="210" spans="1:30" ht="12.75" customHeight="1" x14ac:dyDescent="0.2">
      <c r="A210" s="70"/>
      <c r="B210" s="70"/>
      <c r="C210" s="100" t="s">
        <v>120</v>
      </c>
      <c r="D210" s="101" t="s">
        <v>2261</v>
      </c>
      <c r="E210" s="102">
        <v>45383</v>
      </c>
      <c r="F210" s="71">
        <v>30</v>
      </c>
      <c r="G210" s="72">
        <f ca="1">Таблица_основная[[#This Row],[Рейтинг расчет]]</f>
        <v>11</v>
      </c>
      <c r="H210" s="41" t="s">
        <v>160</v>
      </c>
      <c r="I210" s="71">
        <v>17.901663212105905</v>
      </c>
      <c r="J210" s="41" t="s">
        <v>161</v>
      </c>
      <c r="K210" s="73"/>
      <c r="L210" s="73" t="s">
        <v>162</v>
      </c>
      <c r="M210" s="73"/>
      <c r="N21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O210" s="41" t="str">
        <f>CONCATENATE("F","$",Таблица_основная[[#This Row],[Первая строка массива]])</f>
        <v>F$167</v>
      </c>
      <c r="P210" s="41" t="str">
        <f>CONCATENATE("F","$",Таблица_основная[[#This Row],[Первая строка массива]],":","F","$",Таблица_основная[[#This Row],[Последняя строка моссива]])</f>
        <v>F$167:F$221</v>
      </c>
      <c r="Q210" s="70">
        <f t="shared" si="3"/>
        <v>167</v>
      </c>
      <c r="R210" s="70">
        <f>Таблица_основная[[#This Row],[Первая строка массива]]+54</f>
        <v>221</v>
      </c>
      <c r="S210"/>
      <c r="T210" s="86"/>
      <c r="AA210" t="s">
        <v>143</v>
      </c>
      <c r="AB210" t="s">
        <v>567</v>
      </c>
      <c r="AC210" t="s">
        <v>164</v>
      </c>
      <c r="AD210" t="s">
        <v>568</v>
      </c>
    </row>
    <row r="211" spans="1:30" ht="12.75" customHeight="1" x14ac:dyDescent="0.2">
      <c r="A211" s="70"/>
      <c r="B211" s="70"/>
      <c r="C211" s="100" t="s">
        <v>126</v>
      </c>
      <c r="D211" s="101" t="s">
        <v>2261</v>
      </c>
      <c r="E211" s="102">
        <v>45383</v>
      </c>
      <c r="F211" s="71">
        <v>18</v>
      </c>
      <c r="G211" s="72">
        <f ca="1">Таблица_основная[[#This Row],[Рейтинг расчет]]</f>
        <v>22</v>
      </c>
      <c r="H211" s="41" t="s">
        <v>160</v>
      </c>
      <c r="I211" s="71">
        <v>17.901663212105905</v>
      </c>
      <c r="J211" s="41" t="s">
        <v>161</v>
      </c>
      <c r="K211" s="73"/>
      <c r="L211" s="73" t="s">
        <v>162</v>
      </c>
      <c r="M211" s="73"/>
      <c r="N21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22</v>
      </c>
      <c r="O211" s="41" t="str">
        <f>CONCATENATE("F","$",Таблица_основная[[#This Row],[Первая строка массива]])</f>
        <v>F$167</v>
      </c>
      <c r="P211" s="41" t="str">
        <f>CONCATENATE("F","$",Таблица_основная[[#This Row],[Первая строка массива]],":","F","$",Таблица_основная[[#This Row],[Последняя строка моссива]])</f>
        <v>F$167:F$221</v>
      </c>
      <c r="Q211" s="70">
        <f t="shared" si="3"/>
        <v>167</v>
      </c>
      <c r="R211" s="70">
        <f>Таблица_основная[[#This Row],[Первая строка массива]]+54</f>
        <v>221</v>
      </c>
      <c r="S211"/>
      <c r="T211" s="86"/>
      <c r="AA211" t="s">
        <v>124</v>
      </c>
      <c r="AB211" t="s">
        <v>569</v>
      </c>
      <c r="AC211" t="s">
        <v>164</v>
      </c>
      <c r="AD211" t="s">
        <v>570</v>
      </c>
    </row>
    <row r="212" spans="1:30" ht="12.75" customHeight="1" x14ac:dyDescent="0.2">
      <c r="A212" s="70"/>
      <c r="B212" s="70"/>
      <c r="C212" s="100" t="s">
        <v>108</v>
      </c>
      <c r="D212" s="101" t="s">
        <v>2261</v>
      </c>
      <c r="E212" s="102">
        <v>45383</v>
      </c>
      <c r="F212" s="71">
        <v>17</v>
      </c>
      <c r="G212" s="72">
        <f ca="1">Таблица_основная[[#This Row],[Рейтинг расчет]]</f>
        <v>23</v>
      </c>
      <c r="H212" s="41" t="s">
        <v>160</v>
      </c>
      <c r="I212" s="71">
        <v>17.901663212105905</v>
      </c>
      <c r="J212" s="41" t="s">
        <v>161</v>
      </c>
      <c r="K212" s="73"/>
      <c r="L212" s="73" t="s">
        <v>162</v>
      </c>
      <c r="M212" s="73"/>
      <c r="N21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23</v>
      </c>
      <c r="O212" s="41" t="str">
        <f>CONCATENATE("F","$",Таблица_основная[[#This Row],[Первая строка массива]])</f>
        <v>F$167</v>
      </c>
      <c r="P212" s="41" t="str">
        <f>CONCATENATE("F","$",Таблица_основная[[#This Row],[Первая строка массива]],":","F","$",Таблица_основная[[#This Row],[Последняя строка моссива]])</f>
        <v>F$167:F$221</v>
      </c>
      <c r="Q212" s="70">
        <f t="shared" si="3"/>
        <v>167</v>
      </c>
      <c r="R212" s="70">
        <f>Таблица_основная[[#This Row],[Первая строка массива]]+54</f>
        <v>221</v>
      </c>
      <c r="S212"/>
      <c r="T212" s="86"/>
      <c r="AA212" t="s">
        <v>141</v>
      </c>
      <c r="AB212" t="s">
        <v>571</v>
      </c>
      <c r="AC212" t="s">
        <v>164</v>
      </c>
      <c r="AD212" t="s">
        <v>572</v>
      </c>
    </row>
    <row r="213" spans="1:30" ht="12.75" customHeight="1" x14ac:dyDescent="0.2">
      <c r="A213" s="70"/>
      <c r="B213" s="70"/>
      <c r="C213" s="100" t="s">
        <v>121</v>
      </c>
      <c r="D213" s="101" t="s">
        <v>2261</v>
      </c>
      <c r="E213" s="102">
        <v>45383</v>
      </c>
      <c r="F213" s="71">
        <v>19</v>
      </c>
      <c r="G213" s="72">
        <f ca="1">Таблица_основная[[#This Row],[Рейтинг расчет]]</f>
        <v>21</v>
      </c>
      <c r="H213" s="41" t="s">
        <v>160</v>
      </c>
      <c r="I213" s="71">
        <v>17.901663212105905</v>
      </c>
      <c r="J213" s="41" t="s">
        <v>161</v>
      </c>
      <c r="K213" s="73"/>
      <c r="L213" s="73" t="s">
        <v>162</v>
      </c>
      <c r="M213" s="73"/>
      <c r="N21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O213" s="41" t="str">
        <f>CONCATENATE("F","$",Таблица_основная[[#This Row],[Первая строка массива]])</f>
        <v>F$167</v>
      </c>
      <c r="P213" s="41" t="str">
        <f>CONCATENATE("F","$",Таблица_основная[[#This Row],[Первая строка массива]],":","F","$",Таблица_основная[[#This Row],[Последняя строка моссива]])</f>
        <v>F$167:F$221</v>
      </c>
      <c r="Q213" s="70">
        <f t="shared" si="3"/>
        <v>167</v>
      </c>
      <c r="R213" s="70">
        <f>Таблица_основная[[#This Row],[Первая строка массива]]+54</f>
        <v>221</v>
      </c>
      <c r="S213"/>
      <c r="T213" s="86"/>
      <c r="AA213" t="s">
        <v>145</v>
      </c>
      <c r="AB213" t="s">
        <v>573</v>
      </c>
      <c r="AC213" t="s">
        <v>164</v>
      </c>
      <c r="AD213" t="s">
        <v>574</v>
      </c>
    </row>
    <row r="214" spans="1:30" ht="12.75" customHeight="1" x14ac:dyDescent="0.2">
      <c r="A214" s="70"/>
      <c r="B214" s="70"/>
      <c r="C214" s="100" t="s">
        <v>129</v>
      </c>
      <c r="D214" s="101" t="s">
        <v>2261</v>
      </c>
      <c r="E214" s="102">
        <v>45383</v>
      </c>
      <c r="F214" s="71">
        <v>50</v>
      </c>
      <c r="G214" s="72">
        <f ca="1">Таблица_основная[[#This Row],[Рейтинг расчет]]</f>
        <v>2</v>
      </c>
      <c r="H214" s="41" t="s">
        <v>160</v>
      </c>
      <c r="I214" s="71">
        <v>17.901663212105905</v>
      </c>
      <c r="J214" s="41" t="s">
        <v>161</v>
      </c>
      <c r="K214" s="73"/>
      <c r="L214" s="73" t="s">
        <v>162</v>
      </c>
      <c r="M214" s="73"/>
      <c r="N21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</v>
      </c>
      <c r="O214" s="41" t="str">
        <f>CONCATENATE("F","$",Таблица_основная[[#This Row],[Первая строка массива]])</f>
        <v>F$167</v>
      </c>
      <c r="P214" s="41" t="str">
        <f>CONCATENATE("F","$",Таблица_основная[[#This Row],[Первая строка массива]],":","F","$",Таблица_основная[[#This Row],[Последняя строка моссива]])</f>
        <v>F$167:F$221</v>
      </c>
      <c r="Q214" s="70">
        <f t="shared" si="3"/>
        <v>167</v>
      </c>
      <c r="R214" s="70">
        <f>Таблица_основная[[#This Row],[Первая строка массива]]+54</f>
        <v>221</v>
      </c>
      <c r="S214"/>
      <c r="T214" s="86"/>
      <c r="AA214" t="s">
        <v>143</v>
      </c>
      <c r="AB214" t="s">
        <v>575</v>
      </c>
      <c r="AC214" t="s">
        <v>164</v>
      </c>
      <c r="AD214" t="s">
        <v>576</v>
      </c>
    </row>
    <row r="215" spans="1:30" ht="12.75" customHeight="1" x14ac:dyDescent="0.2">
      <c r="A215" s="70"/>
      <c r="B215" s="70"/>
      <c r="C215" s="100" t="s">
        <v>122</v>
      </c>
      <c r="D215" s="101" t="s">
        <v>2261</v>
      </c>
      <c r="E215" s="102">
        <v>45383</v>
      </c>
      <c r="F215" s="71">
        <v>18</v>
      </c>
      <c r="G215" s="72">
        <f ca="1">Таблица_основная[[#This Row],[Рейтинг расчет]]</f>
        <v>22</v>
      </c>
      <c r="H215" s="41" t="s">
        <v>160</v>
      </c>
      <c r="I215" s="71">
        <v>17.901663212105905</v>
      </c>
      <c r="J215" s="41" t="s">
        <v>161</v>
      </c>
      <c r="K215" s="73"/>
      <c r="L215" s="73" t="s">
        <v>162</v>
      </c>
      <c r="M215" s="73"/>
      <c r="N21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22</v>
      </c>
      <c r="O215" s="41" t="str">
        <f>CONCATENATE("F","$",Таблица_основная[[#This Row],[Первая строка массива]])</f>
        <v>F$167</v>
      </c>
      <c r="P215" s="41" t="str">
        <f>CONCATENATE("F","$",Таблица_основная[[#This Row],[Первая строка массива]],":","F","$",Таблица_основная[[#This Row],[Последняя строка моссива]])</f>
        <v>F$167:F$221</v>
      </c>
      <c r="Q215" s="70">
        <f t="shared" si="3"/>
        <v>167</v>
      </c>
      <c r="R215" s="70">
        <f>Таблица_основная[[#This Row],[Первая строка массива]]+54</f>
        <v>221</v>
      </c>
      <c r="S215"/>
      <c r="T215" s="86"/>
      <c r="AA215" t="s">
        <v>137</v>
      </c>
      <c r="AB215" t="s">
        <v>577</v>
      </c>
      <c r="AC215" t="s">
        <v>164</v>
      </c>
      <c r="AD215" t="s">
        <v>578</v>
      </c>
    </row>
    <row r="216" spans="1:30" ht="12.75" customHeight="1" x14ac:dyDescent="0.2">
      <c r="A216" s="70"/>
      <c r="B216" s="70"/>
      <c r="C216" s="100" t="s">
        <v>123</v>
      </c>
      <c r="D216" s="101" t="s">
        <v>2261</v>
      </c>
      <c r="E216" s="102">
        <v>45383</v>
      </c>
      <c r="F216" s="71">
        <v>26</v>
      </c>
      <c r="G216" s="72">
        <f ca="1">Таблица_основная[[#This Row],[Рейтинг расчет]]</f>
        <v>14</v>
      </c>
      <c r="H216" s="41" t="s">
        <v>160</v>
      </c>
      <c r="I216" s="71">
        <v>17.901663212105905</v>
      </c>
      <c r="J216" s="41" t="s">
        <v>161</v>
      </c>
      <c r="K216" s="73"/>
      <c r="L216" s="73" t="s">
        <v>162</v>
      </c>
      <c r="M216" s="73"/>
      <c r="N21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O216" s="41" t="str">
        <f>CONCATENATE("F","$",Таблица_основная[[#This Row],[Первая строка массива]])</f>
        <v>F$167</v>
      </c>
      <c r="P216" s="41" t="str">
        <f>CONCATENATE("F","$",Таблица_основная[[#This Row],[Первая строка массива]],":","F","$",Таблица_основная[[#This Row],[Последняя строка моссива]])</f>
        <v>F$167:F$221</v>
      </c>
      <c r="Q216" s="70">
        <f t="shared" si="3"/>
        <v>167</v>
      </c>
      <c r="R216" s="70">
        <f>Таблица_основная[[#This Row],[Первая строка массива]]+54</f>
        <v>221</v>
      </c>
      <c r="S216"/>
      <c r="T216" s="86"/>
      <c r="AA216" t="s">
        <v>144</v>
      </c>
      <c r="AB216" t="s">
        <v>579</v>
      </c>
      <c r="AC216" t="s">
        <v>164</v>
      </c>
      <c r="AD216" t="s">
        <v>580</v>
      </c>
    </row>
    <row r="217" spans="1:30" ht="12.75" customHeight="1" x14ac:dyDescent="0.2">
      <c r="A217" s="70"/>
      <c r="B217" s="70"/>
      <c r="C217" s="100" t="s">
        <v>124</v>
      </c>
      <c r="D217" s="101" t="s">
        <v>2261</v>
      </c>
      <c r="E217" s="102">
        <v>45383</v>
      </c>
      <c r="F217" s="71">
        <v>22</v>
      </c>
      <c r="G217" s="72">
        <f ca="1">Таблица_основная[[#This Row],[Рейтинг расчет]]</f>
        <v>18</v>
      </c>
      <c r="H217" s="41" t="s">
        <v>160</v>
      </c>
      <c r="I217" s="71">
        <v>17.901663212105905</v>
      </c>
      <c r="J217" s="41" t="s">
        <v>161</v>
      </c>
      <c r="K217" s="73"/>
      <c r="L217" s="73" t="s">
        <v>162</v>
      </c>
      <c r="M217" s="73"/>
      <c r="N21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O217" s="41" t="str">
        <f>CONCATENATE("F","$",Таблица_основная[[#This Row],[Первая строка массива]])</f>
        <v>F$167</v>
      </c>
      <c r="P217" s="41" t="str">
        <f>CONCATENATE("F","$",Таблица_основная[[#This Row],[Первая строка массива]],":","F","$",Таблица_основная[[#This Row],[Последняя строка моссива]])</f>
        <v>F$167:F$221</v>
      </c>
      <c r="Q217" s="70">
        <f t="shared" si="3"/>
        <v>167</v>
      </c>
      <c r="R217" s="70">
        <f>Таблица_основная[[#This Row],[Первая строка массива]]+54</f>
        <v>221</v>
      </c>
      <c r="S217"/>
      <c r="T217" s="86"/>
      <c r="AA217" t="s">
        <v>141</v>
      </c>
      <c r="AB217" t="s">
        <v>581</v>
      </c>
      <c r="AC217" t="s">
        <v>164</v>
      </c>
      <c r="AD217" t="s">
        <v>582</v>
      </c>
    </row>
    <row r="218" spans="1:30" ht="12.75" customHeight="1" x14ac:dyDescent="0.2">
      <c r="A218" s="70"/>
      <c r="B218" s="70"/>
      <c r="C218" s="100" t="s">
        <v>109</v>
      </c>
      <c r="D218" s="101" t="s">
        <v>2261</v>
      </c>
      <c r="E218" s="102">
        <v>45383</v>
      </c>
      <c r="F218" s="71">
        <v>20</v>
      </c>
      <c r="G218" s="72">
        <f ca="1">Таблица_основная[[#This Row],[Рейтинг расчет]]</f>
        <v>20</v>
      </c>
      <c r="H218" s="41" t="s">
        <v>160</v>
      </c>
      <c r="I218" s="71">
        <v>17.901663212105905</v>
      </c>
      <c r="J218" s="41" t="s">
        <v>161</v>
      </c>
      <c r="K218" s="73"/>
      <c r="L218" s="73" t="s">
        <v>162</v>
      </c>
      <c r="M218" s="73"/>
      <c r="N21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O218" s="41" t="str">
        <f>CONCATENATE("F","$",Таблица_основная[[#This Row],[Первая строка массива]])</f>
        <v>F$167</v>
      </c>
      <c r="P218" s="41" t="str">
        <f>CONCATENATE("F","$",Таблица_основная[[#This Row],[Первая строка массива]],":","F","$",Таблица_основная[[#This Row],[Последняя строка моссива]])</f>
        <v>F$167:F$221</v>
      </c>
      <c r="Q218" s="70">
        <f t="shared" si="3"/>
        <v>167</v>
      </c>
      <c r="R218" s="70">
        <f>Таблица_основная[[#This Row],[Первая строка массива]]+54</f>
        <v>221</v>
      </c>
      <c r="S218"/>
      <c r="T218" s="86"/>
      <c r="AA218" t="s">
        <v>144</v>
      </c>
      <c r="AB218" t="s">
        <v>583</v>
      </c>
      <c r="AC218" t="s">
        <v>164</v>
      </c>
      <c r="AD218" t="s">
        <v>584</v>
      </c>
    </row>
    <row r="219" spans="1:30" ht="12.75" customHeight="1" x14ac:dyDescent="0.2">
      <c r="A219" s="70"/>
      <c r="B219" s="70"/>
      <c r="C219" s="100" t="s">
        <v>110</v>
      </c>
      <c r="D219" s="101" t="s">
        <v>2261</v>
      </c>
      <c r="E219" s="102">
        <v>45383</v>
      </c>
      <c r="F219" s="71">
        <v>14</v>
      </c>
      <c r="G219" s="72">
        <f ca="1">Таблица_основная[[#This Row],[Рейтинг расчет]]</f>
        <v>27</v>
      </c>
      <c r="H219" s="41" t="s">
        <v>160</v>
      </c>
      <c r="I219" s="71">
        <v>17.901663212105905</v>
      </c>
      <c r="J219" s="41" t="s">
        <v>161</v>
      </c>
      <c r="K219" s="73"/>
      <c r="L219" s="73" t="s">
        <v>162</v>
      </c>
      <c r="M219" s="73"/>
      <c r="N21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O219" s="41" t="str">
        <f>CONCATENATE("F","$",Таблица_основная[[#This Row],[Первая строка массива]])</f>
        <v>F$167</v>
      </c>
      <c r="P219" s="41" t="str">
        <f>CONCATENATE("F","$",Таблица_основная[[#This Row],[Первая строка массива]],":","F","$",Таблица_основная[[#This Row],[Последняя строка моссива]])</f>
        <v>F$167:F$221</v>
      </c>
      <c r="Q219" s="70">
        <f t="shared" si="3"/>
        <v>167</v>
      </c>
      <c r="R219" s="70">
        <f>Таблица_основная[[#This Row],[Первая строка массива]]+54</f>
        <v>221</v>
      </c>
      <c r="S219"/>
      <c r="T219" s="86"/>
      <c r="AA219" t="s">
        <v>136</v>
      </c>
      <c r="AB219" t="s">
        <v>585</v>
      </c>
      <c r="AC219" t="s">
        <v>164</v>
      </c>
      <c r="AD219" t="s">
        <v>586</v>
      </c>
    </row>
    <row r="220" spans="1:30" ht="12.75" customHeight="1" x14ac:dyDescent="0.2">
      <c r="A220" s="70"/>
      <c r="B220" s="70"/>
      <c r="C220" s="100" t="s">
        <v>111</v>
      </c>
      <c r="D220" s="101" t="s">
        <v>2261</v>
      </c>
      <c r="E220" s="102">
        <v>45383</v>
      </c>
      <c r="F220" s="71">
        <v>53</v>
      </c>
      <c r="G220" s="72">
        <f ca="1">Таблица_основная[[#This Row],[Рейтинг расчет]]</f>
        <v>1</v>
      </c>
      <c r="H220" s="41" t="s">
        <v>160</v>
      </c>
      <c r="I220" s="71">
        <v>17.901663212105905</v>
      </c>
      <c r="J220" s="41" t="s">
        <v>161</v>
      </c>
      <c r="K220" s="73"/>
      <c r="L220" s="73" t="s">
        <v>162</v>
      </c>
      <c r="M220" s="73"/>
      <c r="N22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220" s="41" t="str">
        <f>CONCATENATE("F","$",Таблица_основная[[#This Row],[Первая строка массива]])</f>
        <v>F$167</v>
      </c>
      <c r="P220" s="41" t="str">
        <f>CONCATENATE("F","$",Таблица_основная[[#This Row],[Первая строка массива]],":","F","$",Таблица_основная[[#This Row],[Последняя строка моссива]])</f>
        <v>F$167:F$221</v>
      </c>
      <c r="Q220" s="70">
        <f>Q219</f>
        <v>167</v>
      </c>
      <c r="R220" s="70">
        <f>Таблица_основная[[#This Row],[Первая строка массива]]+54</f>
        <v>221</v>
      </c>
      <c r="S220"/>
      <c r="T220" s="86"/>
      <c r="AA220" t="s">
        <v>138</v>
      </c>
      <c r="AB220" t="s">
        <v>587</v>
      </c>
      <c r="AC220" t="s">
        <v>164</v>
      </c>
      <c r="AD220" t="s">
        <v>588</v>
      </c>
    </row>
    <row r="221" spans="1:30" ht="12.75" customHeight="1" x14ac:dyDescent="0.2">
      <c r="A221" s="70"/>
      <c r="B221" s="70"/>
      <c r="C221" s="100" t="s">
        <v>125</v>
      </c>
      <c r="D221" s="101" t="s">
        <v>2261</v>
      </c>
      <c r="E221" s="102">
        <v>45383</v>
      </c>
      <c r="F221" s="71">
        <v>36</v>
      </c>
      <c r="G221" s="72">
        <f ca="1">Таблица_основная[[#This Row],[Рейтинг расчет]]</f>
        <v>8</v>
      </c>
      <c r="H221" s="41" t="s">
        <v>160</v>
      </c>
      <c r="I221" s="71">
        <v>17.901663212105905</v>
      </c>
      <c r="J221" s="41" t="s">
        <v>161</v>
      </c>
      <c r="K221" s="73"/>
      <c r="L221" s="73" t="s">
        <v>162</v>
      </c>
      <c r="M221" s="73"/>
      <c r="N22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O221" s="41" t="str">
        <f>CONCATENATE("F","$",Таблица_основная[[#This Row],[Первая строка массива]])</f>
        <v>F$167</v>
      </c>
      <c r="P221" s="41" t="str">
        <f>CONCATENATE("F","$",Таблица_основная[[#This Row],[Первая строка массива]],":","F","$",Таблица_основная[[#This Row],[Последняя строка моссива]])</f>
        <v>F$167:F$221</v>
      </c>
      <c r="Q221" s="70">
        <f t="shared" si="3"/>
        <v>167</v>
      </c>
      <c r="R221" s="70">
        <f>Таблица_основная[[#This Row],[Первая строка массива]]+54</f>
        <v>221</v>
      </c>
      <c r="S221"/>
      <c r="T221" s="86"/>
      <c r="AA221" t="s">
        <v>142</v>
      </c>
      <c r="AB221" t="s">
        <v>589</v>
      </c>
      <c r="AC221" t="s">
        <v>164</v>
      </c>
      <c r="AD221" t="s">
        <v>590</v>
      </c>
    </row>
    <row r="222" spans="1:30" ht="12.75" customHeight="1" x14ac:dyDescent="0.2">
      <c r="A222" s="10"/>
      <c r="B222" s="10"/>
      <c r="C222" s="109" t="s">
        <v>87</v>
      </c>
      <c r="D222" s="110" t="s">
        <v>34</v>
      </c>
      <c r="E222" s="112">
        <v>45017</v>
      </c>
      <c r="F222" s="88">
        <v>31</v>
      </c>
      <c r="G222" s="72">
        <f ca="1">Таблица_основная[[#This Row],[Рейтинг расчет]]</f>
        <v>21</v>
      </c>
      <c r="H222" s="10" t="s">
        <v>156</v>
      </c>
      <c r="I222" s="35">
        <v>75.781818181818181</v>
      </c>
      <c r="J222" s="10" t="s">
        <v>157</v>
      </c>
      <c r="K222" s="35"/>
      <c r="L222" s="35" t="s">
        <v>158</v>
      </c>
      <c r="M222" s="35"/>
      <c r="N222" s="1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O222" s="10" t="str">
        <f>CONCATENATE("F","$",Таблица_основная[[#This Row],[Первая строка массива]])</f>
        <v>F$222</v>
      </c>
      <c r="P222" s="10" t="str">
        <f>CONCATENATE("F","$",Таблица_основная[[#This Row],[Первая строка массива]],":","F","$",Таблица_основная[[#This Row],[Последняя строка моссива]])</f>
        <v>F$222:F$276</v>
      </c>
      <c r="Q222" s="42">
        <f>ROW()</f>
        <v>222</v>
      </c>
      <c r="R222" s="10">
        <f>Таблица_основная[[#This Row],[Первая строка массива]]+54</f>
        <v>276</v>
      </c>
      <c r="S222"/>
      <c r="T222" s="86"/>
      <c r="AA222" t="s">
        <v>110</v>
      </c>
      <c r="AB222" t="s">
        <v>591</v>
      </c>
      <c r="AC222" t="s">
        <v>164</v>
      </c>
      <c r="AD222" t="s">
        <v>592</v>
      </c>
    </row>
    <row r="223" spans="1:30" ht="12.75" customHeight="1" x14ac:dyDescent="0.2">
      <c r="A223" s="70"/>
      <c r="B223" s="70"/>
      <c r="C223" s="100" t="s">
        <v>88</v>
      </c>
      <c r="D223" s="101" t="s">
        <v>34</v>
      </c>
      <c r="E223" s="102">
        <v>45017</v>
      </c>
      <c r="F223" s="71">
        <v>156</v>
      </c>
      <c r="G223" s="72">
        <f ca="1">Таблица_основная[[#This Row],[Рейтинг расчет]]</f>
        <v>6</v>
      </c>
      <c r="H223" s="41" t="s">
        <v>156</v>
      </c>
      <c r="I223" s="71">
        <v>75.781818181818181</v>
      </c>
      <c r="J223" s="41" t="s">
        <v>157</v>
      </c>
      <c r="K223" s="73"/>
      <c r="L223" s="73" t="s">
        <v>158</v>
      </c>
      <c r="M223" s="73"/>
      <c r="N22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6</v>
      </c>
      <c r="O223" s="41" t="str">
        <f>CONCATENATE("F","$",Таблица_основная[[#This Row],[Первая строка массива]])</f>
        <v>F$222</v>
      </c>
      <c r="P223" s="41" t="str">
        <f>CONCATENATE("F","$",Таблица_основная[[#This Row],[Первая строка массива]],":","F","$",Таблица_основная[[#This Row],[Последняя строка моссива]])</f>
        <v>F$222:F$276</v>
      </c>
      <c r="Q223" s="70">
        <f>Q222</f>
        <v>222</v>
      </c>
      <c r="R223" s="70">
        <f>Таблица_основная[[#This Row],[Первая строка массива]]+54</f>
        <v>276</v>
      </c>
      <c r="S223"/>
      <c r="T223" s="86"/>
      <c r="AA223" t="s">
        <v>137</v>
      </c>
      <c r="AB223" t="s">
        <v>593</v>
      </c>
      <c r="AC223" t="s">
        <v>164</v>
      </c>
      <c r="AD223" t="s">
        <v>594</v>
      </c>
    </row>
    <row r="224" spans="1:30" ht="12.75" customHeight="1" x14ac:dyDescent="0.2">
      <c r="A224" s="70"/>
      <c r="B224" s="70"/>
      <c r="C224" s="100" t="s">
        <v>89</v>
      </c>
      <c r="D224" s="101" t="s">
        <v>34</v>
      </c>
      <c r="E224" s="102">
        <v>45017</v>
      </c>
      <c r="F224" s="71">
        <v>18</v>
      </c>
      <c r="G224" s="72">
        <f ca="1">Таблица_основная[[#This Row],[Рейтинг расчет]]</f>
        <v>29</v>
      </c>
      <c r="H224" s="41" t="s">
        <v>156</v>
      </c>
      <c r="I224" s="71">
        <v>75.781818181818181</v>
      </c>
      <c r="J224" s="41" t="s">
        <v>157</v>
      </c>
      <c r="K224" s="73"/>
      <c r="L224" s="73" t="s">
        <v>158</v>
      </c>
      <c r="M224" s="73"/>
      <c r="N22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29</v>
      </c>
      <c r="O224" s="41" t="str">
        <f>CONCATENATE("F","$",Таблица_основная[[#This Row],[Первая строка массива]])</f>
        <v>F$222</v>
      </c>
      <c r="P224" s="41" t="str">
        <f>CONCATENATE("F","$",Таблица_основная[[#This Row],[Первая строка массива]],":","F","$",Таблица_основная[[#This Row],[Последняя строка моссива]])</f>
        <v>F$222:F$276</v>
      </c>
      <c r="Q224" s="70">
        <f t="shared" ref="Q224:Q276" si="4">Q223</f>
        <v>222</v>
      </c>
      <c r="R224" s="70">
        <f>Таблица_основная[[#This Row],[Первая строка массива]]+54</f>
        <v>276</v>
      </c>
      <c r="S224"/>
      <c r="T224" s="86"/>
      <c r="AA224" t="s">
        <v>128</v>
      </c>
      <c r="AB224" t="s">
        <v>595</v>
      </c>
      <c r="AC224" t="s">
        <v>164</v>
      </c>
      <c r="AD224" t="s">
        <v>596</v>
      </c>
    </row>
    <row r="225" spans="1:30" ht="12.75" customHeight="1" x14ac:dyDescent="0.2">
      <c r="A225" s="70"/>
      <c r="B225" s="70"/>
      <c r="C225" s="100" t="s">
        <v>90</v>
      </c>
      <c r="D225" s="101" t="s">
        <v>34</v>
      </c>
      <c r="E225" s="102">
        <v>45017</v>
      </c>
      <c r="F225" s="71">
        <v>77</v>
      </c>
      <c r="G225" s="72">
        <f ca="1">Таблица_основная[[#This Row],[Рейтинг расчет]]</f>
        <v>11</v>
      </c>
      <c r="H225" s="41" t="s">
        <v>156</v>
      </c>
      <c r="I225" s="71">
        <v>75.781818181818181</v>
      </c>
      <c r="J225" s="41" t="s">
        <v>157</v>
      </c>
      <c r="K225" s="73"/>
      <c r="L225" s="73" t="s">
        <v>158</v>
      </c>
      <c r="M225" s="73"/>
      <c r="N22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O225" s="41" t="str">
        <f>CONCATENATE("F","$",Таблица_основная[[#This Row],[Первая строка массива]])</f>
        <v>F$222</v>
      </c>
      <c r="P225" s="41" t="str">
        <f>CONCATENATE("F","$",Таблица_основная[[#This Row],[Первая строка массива]],":","F","$",Таблица_основная[[#This Row],[Последняя строка моссива]])</f>
        <v>F$222:F$276</v>
      </c>
      <c r="Q225" s="70">
        <f t="shared" si="4"/>
        <v>222</v>
      </c>
      <c r="R225" s="70">
        <f>Таблица_основная[[#This Row],[Первая строка массива]]+54</f>
        <v>276</v>
      </c>
      <c r="S225"/>
      <c r="T225" s="86"/>
      <c r="AA225" t="s">
        <v>88</v>
      </c>
      <c r="AB225" t="s">
        <v>597</v>
      </c>
      <c r="AC225" t="s">
        <v>164</v>
      </c>
      <c r="AD225" t="s">
        <v>598</v>
      </c>
    </row>
    <row r="226" spans="1:30" ht="12.75" customHeight="1" x14ac:dyDescent="0.2">
      <c r="A226" s="70"/>
      <c r="B226" s="70"/>
      <c r="C226" s="100" t="s">
        <v>112</v>
      </c>
      <c r="D226" s="101" t="s">
        <v>34</v>
      </c>
      <c r="E226" s="102">
        <v>45017</v>
      </c>
      <c r="F226" s="71">
        <v>13</v>
      </c>
      <c r="G226" s="72">
        <f ca="1">Таблица_основная[[#This Row],[Рейтинг расчет]]</f>
        <v>34</v>
      </c>
      <c r="H226" s="41" t="s">
        <v>156</v>
      </c>
      <c r="I226" s="71">
        <v>75.781818181818181</v>
      </c>
      <c r="J226" s="41" t="s">
        <v>157</v>
      </c>
      <c r="K226" s="73"/>
      <c r="L226" s="73" t="s">
        <v>158</v>
      </c>
      <c r="M226" s="73"/>
      <c r="N22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O226" s="41" t="str">
        <f>CONCATENATE("F","$",Таблица_основная[[#This Row],[Первая строка массива]])</f>
        <v>F$222</v>
      </c>
      <c r="P226" s="41" t="str">
        <f>CONCATENATE("F","$",Таблица_основная[[#This Row],[Первая строка массива]],":","F","$",Таблица_основная[[#This Row],[Последняя строка моссива]])</f>
        <v>F$222:F$276</v>
      </c>
      <c r="Q226" s="70">
        <f t="shared" si="4"/>
        <v>222</v>
      </c>
      <c r="R226" s="70">
        <f>Таблица_основная[[#This Row],[Первая строка массива]]+54</f>
        <v>276</v>
      </c>
      <c r="S226"/>
      <c r="T226" s="86"/>
      <c r="AA226" t="s">
        <v>135</v>
      </c>
      <c r="AB226" t="s">
        <v>599</v>
      </c>
      <c r="AC226" t="s">
        <v>164</v>
      </c>
      <c r="AD226" t="s">
        <v>600</v>
      </c>
    </row>
    <row r="227" spans="1:30" ht="12.75" customHeight="1" x14ac:dyDescent="0.2">
      <c r="A227" s="70"/>
      <c r="B227" s="70"/>
      <c r="C227" s="100" t="s">
        <v>91</v>
      </c>
      <c r="D227" s="101" t="s">
        <v>34</v>
      </c>
      <c r="E227" s="102">
        <v>45017</v>
      </c>
      <c r="F227" s="71">
        <v>12</v>
      </c>
      <c r="G227" s="72">
        <f ca="1">Таблица_основная[[#This Row],[Рейтинг расчет]]</f>
        <v>35</v>
      </c>
      <c r="H227" s="41" t="s">
        <v>156</v>
      </c>
      <c r="I227" s="71">
        <v>75.781818181818181</v>
      </c>
      <c r="J227" s="41" t="s">
        <v>157</v>
      </c>
      <c r="K227" s="73"/>
      <c r="L227" s="73" t="s">
        <v>158</v>
      </c>
      <c r="M227" s="73"/>
      <c r="N22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O227" s="41" t="str">
        <f>CONCATENATE("F","$",Таблица_основная[[#This Row],[Первая строка массива]])</f>
        <v>F$222</v>
      </c>
      <c r="P227" s="41" t="str">
        <f>CONCATENATE("F","$",Таблица_основная[[#This Row],[Первая строка массива]],":","F","$",Таблица_основная[[#This Row],[Последняя строка моссива]])</f>
        <v>F$222:F$276</v>
      </c>
      <c r="Q227" s="70">
        <f t="shared" si="4"/>
        <v>222</v>
      </c>
      <c r="R227" s="70">
        <f>Таблица_основная[[#This Row],[Первая строка массива]]+54</f>
        <v>276</v>
      </c>
      <c r="S227"/>
      <c r="T227" s="86"/>
      <c r="AA227" t="s">
        <v>88</v>
      </c>
      <c r="AB227" t="s">
        <v>601</v>
      </c>
      <c r="AC227" t="s">
        <v>164</v>
      </c>
      <c r="AD227" t="s">
        <v>602</v>
      </c>
    </row>
    <row r="228" spans="1:30" ht="12.75" customHeight="1" x14ac:dyDescent="0.2">
      <c r="A228" s="70"/>
      <c r="B228" s="70"/>
      <c r="C228" s="100" t="s">
        <v>92</v>
      </c>
      <c r="D228" s="101" t="s">
        <v>34</v>
      </c>
      <c r="E228" s="102">
        <v>45017</v>
      </c>
      <c r="F228" s="71">
        <v>16</v>
      </c>
      <c r="G228" s="72">
        <f ca="1">Таблица_основная[[#This Row],[Рейтинг расчет]]</f>
        <v>31</v>
      </c>
      <c r="H228" s="41" t="s">
        <v>156</v>
      </c>
      <c r="I228" s="71">
        <v>75.781818181818181</v>
      </c>
      <c r="J228" s="41" t="s">
        <v>157</v>
      </c>
      <c r="K228" s="73"/>
      <c r="L228" s="73" t="s">
        <v>158</v>
      </c>
      <c r="M228" s="73"/>
      <c r="N22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O228" s="41" t="str">
        <f>CONCATENATE("F","$",Таблица_основная[[#This Row],[Первая строка массива]])</f>
        <v>F$222</v>
      </c>
      <c r="P228" s="41" t="str">
        <f>CONCATENATE("F","$",Таблица_основная[[#This Row],[Первая строка массива]],":","F","$",Таблица_основная[[#This Row],[Последняя строка моссива]])</f>
        <v>F$222:F$276</v>
      </c>
      <c r="Q228" s="70">
        <f t="shared" si="4"/>
        <v>222</v>
      </c>
      <c r="R228" s="70">
        <f>Таблица_основная[[#This Row],[Первая строка массива]]+54</f>
        <v>276</v>
      </c>
      <c r="S228"/>
      <c r="T228" s="86"/>
      <c r="AA228" t="s">
        <v>121</v>
      </c>
      <c r="AB228" t="s">
        <v>603</v>
      </c>
      <c r="AC228" t="s">
        <v>164</v>
      </c>
      <c r="AD228" t="s">
        <v>604</v>
      </c>
    </row>
    <row r="229" spans="1:30" ht="12.75" customHeight="1" x14ac:dyDescent="0.2">
      <c r="A229" s="70"/>
      <c r="B229" s="70"/>
      <c r="C229" s="100" t="s">
        <v>113</v>
      </c>
      <c r="D229" s="101" t="s">
        <v>34</v>
      </c>
      <c r="E229" s="102">
        <v>45017</v>
      </c>
      <c r="F229" s="71">
        <v>11</v>
      </c>
      <c r="G229" s="72">
        <f ca="1">Таблица_основная[[#This Row],[Рейтинг расчет]]</f>
        <v>36</v>
      </c>
      <c r="H229" s="41" t="s">
        <v>156</v>
      </c>
      <c r="I229" s="71">
        <v>75.781818181818181</v>
      </c>
      <c r="J229" s="41" t="s">
        <v>157</v>
      </c>
      <c r="K229" s="73"/>
      <c r="L229" s="73" t="s">
        <v>158</v>
      </c>
      <c r="M229" s="73"/>
      <c r="N22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O229" s="41" t="str">
        <f>CONCATENATE("F","$",Таблица_основная[[#This Row],[Первая строка массива]])</f>
        <v>F$222</v>
      </c>
      <c r="P229" s="41" t="str">
        <f>CONCATENATE("F","$",Таблица_основная[[#This Row],[Первая строка массива]],":","F","$",Таблица_основная[[#This Row],[Последняя строка моссива]])</f>
        <v>F$222:F$276</v>
      </c>
      <c r="Q229" s="70">
        <f t="shared" si="4"/>
        <v>222</v>
      </c>
      <c r="R229" s="70">
        <f>Таблица_основная[[#This Row],[Первая строка массива]]+54</f>
        <v>276</v>
      </c>
      <c r="S229"/>
      <c r="T229" s="86"/>
      <c r="AA229" t="s">
        <v>117</v>
      </c>
      <c r="AB229" t="s">
        <v>605</v>
      </c>
      <c r="AC229" t="s">
        <v>164</v>
      </c>
      <c r="AD229" t="s">
        <v>606</v>
      </c>
    </row>
    <row r="230" spans="1:30" ht="12.75" customHeight="1" x14ac:dyDescent="0.2">
      <c r="A230" s="70"/>
      <c r="B230" s="70"/>
      <c r="C230" s="100" t="s">
        <v>135</v>
      </c>
      <c r="D230" s="101" t="s">
        <v>34</v>
      </c>
      <c r="E230" s="102">
        <v>45017</v>
      </c>
      <c r="F230" s="71">
        <v>109</v>
      </c>
      <c r="G230" s="72">
        <f ca="1">Таблица_основная[[#This Row],[Рейтинг расчет]]</f>
        <v>7</v>
      </c>
      <c r="H230" s="41" t="s">
        <v>156</v>
      </c>
      <c r="I230" s="71">
        <v>75.781818181818181</v>
      </c>
      <c r="J230" s="41" t="s">
        <v>157</v>
      </c>
      <c r="K230" s="73"/>
      <c r="L230" s="73" t="s">
        <v>158</v>
      </c>
      <c r="M230" s="73"/>
      <c r="N23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O230" s="41" t="str">
        <f>CONCATENATE("F","$",Таблица_основная[[#This Row],[Первая строка массива]])</f>
        <v>F$222</v>
      </c>
      <c r="P230" s="41" t="str">
        <f>CONCATENATE("F","$",Таблица_основная[[#This Row],[Первая строка массива]],":","F","$",Таблица_основная[[#This Row],[Последняя строка моссива]])</f>
        <v>F$222:F$276</v>
      </c>
      <c r="Q230" s="70">
        <f t="shared" si="4"/>
        <v>222</v>
      </c>
      <c r="R230" s="70">
        <f>Таблица_основная[[#This Row],[Первая строка массива]]+54</f>
        <v>276</v>
      </c>
      <c r="S230"/>
      <c r="T230" s="86"/>
      <c r="AA230" t="s">
        <v>144</v>
      </c>
      <c r="AB230" t="s">
        <v>607</v>
      </c>
      <c r="AC230" t="s">
        <v>164</v>
      </c>
      <c r="AD230" t="s">
        <v>608</v>
      </c>
    </row>
    <row r="231" spans="1:30" ht="12.75" customHeight="1" x14ac:dyDescent="0.2">
      <c r="A231" s="70"/>
      <c r="B231" s="70"/>
      <c r="C231" s="100" t="s">
        <v>136</v>
      </c>
      <c r="D231" s="101" t="s">
        <v>34</v>
      </c>
      <c r="E231" s="102">
        <v>45017</v>
      </c>
      <c r="F231" s="71">
        <v>106</v>
      </c>
      <c r="G231" s="72">
        <f ca="1">Таблица_основная[[#This Row],[Рейтинг расчет]]</f>
        <v>8</v>
      </c>
      <c r="H231" s="41" t="s">
        <v>156</v>
      </c>
      <c r="I231" s="71">
        <v>75.781818181818181</v>
      </c>
      <c r="J231" s="41" t="s">
        <v>157</v>
      </c>
      <c r="K231" s="73"/>
      <c r="L231" s="73" t="s">
        <v>158</v>
      </c>
      <c r="M231" s="73"/>
      <c r="N23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O231" s="41" t="str">
        <f>CONCATENATE("F","$",Таблица_основная[[#This Row],[Первая строка массива]])</f>
        <v>F$222</v>
      </c>
      <c r="P231" s="41" t="str">
        <f>CONCATENATE("F","$",Таблица_основная[[#This Row],[Первая строка массива]],":","F","$",Таблица_основная[[#This Row],[Последняя строка моссива]])</f>
        <v>F$222:F$276</v>
      </c>
      <c r="Q231" s="70">
        <f t="shared" si="4"/>
        <v>222</v>
      </c>
      <c r="R231" s="70">
        <f>Таблица_основная[[#This Row],[Первая строка массива]]+54</f>
        <v>276</v>
      </c>
      <c r="S231"/>
      <c r="T231" s="86"/>
      <c r="AA231" t="s">
        <v>144</v>
      </c>
      <c r="AB231" t="s">
        <v>609</v>
      </c>
      <c r="AC231" t="s">
        <v>164</v>
      </c>
      <c r="AD231" t="s">
        <v>610</v>
      </c>
    </row>
    <row r="232" spans="1:30" ht="12.75" customHeight="1" x14ac:dyDescent="0.2">
      <c r="A232" s="70"/>
      <c r="B232" s="70"/>
      <c r="C232" s="100" t="s">
        <v>137</v>
      </c>
      <c r="D232" s="101" t="s">
        <v>34</v>
      </c>
      <c r="E232" s="102">
        <v>45017</v>
      </c>
      <c r="F232" s="71">
        <v>189</v>
      </c>
      <c r="G232" s="72">
        <f ca="1">Таблица_основная[[#This Row],[Рейтинг расчет]]</f>
        <v>5</v>
      </c>
      <c r="H232" s="41" t="s">
        <v>156</v>
      </c>
      <c r="I232" s="71">
        <v>75.781818181818181</v>
      </c>
      <c r="J232" s="41" t="s">
        <v>157</v>
      </c>
      <c r="K232" s="73"/>
      <c r="L232" s="73" t="s">
        <v>158</v>
      </c>
      <c r="M232" s="73"/>
      <c r="N23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</v>
      </c>
      <c r="O232" s="41" t="str">
        <f>CONCATENATE("F","$",Таблица_основная[[#This Row],[Первая строка массива]])</f>
        <v>F$222</v>
      </c>
      <c r="P232" s="41" t="str">
        <f>CONCATENATE("F","$",Таблица_основная[[#This Row],[Первая строка массива]],":","F","$",Таблица_основная[[#This Row],[Последняя строка моссива]])</f>
        <v>F$222:F$276</v>
      </c>
      <c r="Q232" s="70">
        <f t="shared" si="4"/>
        <v>222</v>
      </c>
      <c r="R232" s="70">
        <f>Таблица_основная[[#This Row],[Первая строка массива]]+54</f>
        <v>276</v>
      </c>
      <c r="S232"/>
      <c r="T232" s="86"/>
      <c r="AA232" t="s">
        <v>146</v>
      </c>
      <c r="AB232" t="s">
        <v>611</v>
      </c>
      <c r="AC232" t="s">
        <v>164</v>
      </c>
      <c r="AD232" t="s">
        <v>612</v>
      </c>
    </row>
    <row r="233" spans="1:30" ht="12.75" customHeight="1" x14ac:dyDescent="0.2">
      <c r="A233" s="70"/>
      <c r="B233" s="70"/>
      <c r="C233" s="100" t="s">
        <v>138</v>
      </c>
      <c r="D233" s="101" t="s">
        <v>34</v>
      </c>
      <c r="E233" s="102">
        <v>45017</v>
      </c>
      <c r="F233" s="71">
        <v>49</v>
      </c>
      <c r="G233" s="72">
        <f ca="1">Таблица_основная[[#This Row],[Рейтинг расчет]]</f>
        <v>15</v>
      </c>
      <c r="H233" s="41" t="s">
        <v>156</v>
      </c>
      <c r="I233" s="71">
        <v>75.781818181818181</v>
      </c>
      <c r="J233" s="41" t="s">
        <v>157</v>
      </c>
      <c r="K233" s="73"/>
      <c r="L233" s="73" t="s">
        <v>158</v>
      </c>
      <c r="M233" s="73"/>
      <c r="N23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O233" s="41" t="str">
        <f>CONCATENATE("F","$",Таблица_основная[[#This Row],[Первая строка массива]])</f>
        <v>F$222</v>
      </c>
      <c r="P233" s="41" t="str">
        <f>CONCATENATE("F","$",Таблица_основная[[#This Row],[Первая строка массива]],":","F","$",Таблица_основная[[#This Row],[Последняя строка моссива]])</f>
        <v>F$222:F$276</v>
      </c>
      <c r="Q233" s="70">
        <f t="shared" si="4"/>
        <v>222</v>
      </c>
      <c r="R233" s="70">
        <f>Таблица_основная[[#This Row],[Первая строка массива]]+54</f>
        <v>276</v>
      </c>
      <c r="S233"/>
      <c r="T233" s="86"/>
      <c r="AA233" t="s">
        <v>119</v>
      </c>
      <c r="AB233" t="s">
        <v>613</v>
      </c>
      <c r="AC233" t="s">
        <v>164</v>
      </c>
      <c r="AD233" t="s">
        <v>614</v>
      </c>
    </row>
    <row r="234" spans="1:30" ht="12.75" customHeight="1" x14ac:dyDescent="0.2">
      <c r="A234" s="70"/>
      <c r="B234" s="70"/>
      <c r="C234" s="100" t="s">
        <v>139</v>
      </c>
      <c r="D234" s="101" t="s">
        <v>34</v>
      </c>
      <c r="E234" s="102">
        <v>45017</v>
      </c>
      <c r="F234" s="71">
        <v>31</v>
      </c>
      <c r="G234" s="72">
        <f ca="1">Таблица_основная[[#This Row],[Рейтинг расчет]]</f>
        <v>21</v>
      </c>
      <c r="H234" s="41" t="s">
        <v>156</v>
      </c>
      <c r="I234" s="71">
        <v>75.781818181818181</v>
      </c>
      <c r="J234" s="41" t="s">
        <v>157</v>
      </c>
      <c r="K234" s="73"/>
      <c r="L234" s="73" t="s">
        <v>158</v>
      </c>
      <c r="M234" s="73"/>
      <c r="N23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O234" s="41" t="str">
        <f>CONCATENATE("F","$",Таблица_основная[[#This Row],[Первая строка массива]])</f>
        <v>F$222</v>
      </c>
      <c r="P234" s="41" t="str">
        <f>CONCATENATE("F","$",Таблица_основная[[#This Row],[Первая строка массива]],":","F","$",Таблица_основная[[#This Row],[Последняя строка моссива]])</f>
        <v>F$222:F$276</v>
      </c>
      <c r="Q234" s="70">
        <f t="shared" si="4"/>
        <v>222</v>
      </c>
      <c r="R234" s="70">
        <f>Таблица_основная[[#This Row],[Первая строка массива]]+54</f>
        <v>276</v>
      </c>
      <c r="S234"/>
      <c r="T234" s="86"/>
      <c r="AA234" t="s">
        <v>144</v>
      </c>
      <c r="AB234" t="s">
        <v>615</v>
      </c>
      <c r="AC234" t="s">
        <v>164</v>
      </c>
      <c r="AD234" t="s">
        <v>616</v>
      </c>
    </row>
    <row r="235" spans="1:30" ht="12.75" customHeight="1" x14ac:dyDescent="0.2">
      <c r="A235" s="70"/>
      <c r="B235" s="70"/>
      <c r="C235" s="100" t="s">
        <v>140</v>
      </c>
      <c r="D235" s="101" t="s">
        <v>34</v>
      </c>
      <c r="E235" s="102">
        <v>45017</v>
      </c>
      <c r="F235" s="71">
        <v>23</v>
      </c>
      <c r="G235" s="72">
        <f ca="1">Таблица_основная[[#This Row],[Рейтинг расчет]]</f>
        <v>25</v>
      </c>
      <c r="H235" s="41" t="s">
        <v>156</v>
      </c>
      <c r="I235" s="71">
        <v>75.781818181818181</v>
      </c>
      <c r="J235" s="41" t="s">
        <v>157</v>
      </c>
      <c r="K235" s="73"/>
      <c r="L235" s="73" t="s">
        <v>158</v>
      </c>
      <c r="M235" s="73"/>
      <c r="N23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25</v>
      </c>
      <c r="O235" s="41" t="str">
        <f>CONCATENATE("F","$",Таблица_основная[[#This Row],[Первая строка массива]])</f>
        <v>F$222</v>
      </c>
      <c r="P235" s="41" t="str">
        <f>CONCATENATE("F","$",Таблица_основная[[#This Row],[Первая строка массива]],":","F","$",Таблица_основная[[#This Row],[Последняя строка моссива]])</f>
        <v>F$222:F$276</v>
      </c>
      <c r="Q235" s="70">
        <f t="shared" si="4"/>
        <v>222</v>
      </c>
      <c r="R235" s="70">
        <f>Таблица_основная[[#This Row],[Первая строка массива]]+54</f>
        <v>276</v>
      </c>
      <c r="S235"/>
      <c r="T235" s="86"/>
      <c r="AA235" t="s">
        <v>128</v>
      </c>
      <c r="AB235" t="s">
        <v>617</v>
      </c>
      <c r="AC235" t="s">
        <v>164</v>
      </c>
      <c r="AD235" t="s">
        <v>618</v>
      </c>
    </row>
    <row r="236" spans="1:30" ht="12.75" customHeight="1" x14ac:dyDescent="0.2">
      <c r="A236" s="70"/>
      <c r="B236" s="70"/>
      <c r="C236" s="100" t="s">
        <v>141</v>
      </c>
      <c r="D236" s="101" t="s">
        <v>34</v>
      </c>
      <c r="E236" s="102">
        <v>45017</v>
      </c>
      <c r="F236" s="71">
        <v>105</v>
      </c>
      <c r="G236" s="72">
        <f ca="1">Таблица_основная[[#This Row],[Рейтинг расчет]]</f>
        <v>9</v>
      </c>
      <c r="H236" s="41" t="s">
        <v>156</v>
      </c>
      <c r="I236" s="71">
        <v>75.781818181818181</v>
      </c>
      <c r="J236" s="41" t="s">
        <v>157</v>
      </c>
      <c r="K236" s="73"/>
      <c r="L236" s="73" t="s">
        <v>158</v>
      </c>
      <c r="M236" s="73"/>
      <c r="N23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9</v>
      </c>
      <c r="O236" s="41" t="str">
        <f>CONCATENATE("F","$",Таблица_основная[[#This Row],[Первая строка массива]])</f>
        <v>F$222</v>
      </c>
      <c r="P236" s="41" t="str">
        <f>CONCATENATE("F","$",Таблица_основная[[#This Row],[Первая строка массива]],":","F","$",Таблица_основная[[#This Row],[Последняя строка моссива]])</f>
        <v>F$222:F$276</v>
      </c>
      <c r="Q236" s="70">
        <f t="shared" si="4"/>
        <v>222</v>
      </c>
      <c r="R236" s="70">
        <f>Таблица_основная[[#This Row],[Первая строка массива]]+54</f>
        <v>276</v>
      </c>
      <c r="S236"/>
      <c r="T236" s="86"/>
      <c r="AA236" t="s">
        <v>102</v>
      </c>
      <c r="AB236" t="s">
        <v>619</v>
      </c>
      <c r="AC236" t="s">
        <v>164</v>
      </c>
      <c r="AD236" t="s">
        <v>620</v>
      </c>
    </row>
    <row r="237" spans="1:30" ht="12.75" customHeight="1" x14ac:dyDescent="0.2">
      <c r="A237" s="70"/>
      <c r="B237" s="70"/>
      <c r="C237" s="100" t="s">
        <v>142</v>
      </c>
      <c r="D237" s="101" t="s">
        <v>34</v>
      </c>
      <c r="E237" s="102">
        <v>45017</v>
      </c>
      <c r="F237" s="71">
        <v>197</v>
      </c>
      <c r="G237" s="72">
        <f ca="1">Таблица_основная[[#This Row],[Рейтинг расчет]]</f>
        <v>3</v>
      </c>
      <c r="H237" s="41" t="s">
        <v>156</v>
      </c>
      <c r="I237" s="71">
        <v>75.781818181818181</v>
      </c>
      <c r="J237" s="41" t="s">
        <v>157</v>
      </c>
      <c r="K237" s="73"/>
      <c r="L237" s="73" t="s">
        <v>158</v>
      </c>
      <c r="M237" s="73"/>
      <c r="N23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</v>
      </c>
      <c r="O237" s="41" t="str">
        <f>CONCATENATE("F","$",Таблица_основная[[#This Row],[Первая строка массива]])</f>
        <v>F$222</v>
      </c>
      <c r="P237" s="41" t="str">
        <f>CONCATENATE("F","$",Таблица_основная[[#This Row],[Первая строка массива]],":","F","$",Таблица_основная[[#This Row],[Последняя строка моссива]])</f>
        <v>F$222:F$276</v>
      </c>
      <c r="Q237" s="70">
        <f t="shared" si="4"/>
        <v>222</v>
      </c>
      <c r="R237" s="70">
        <f>Таблица_основная[[#This Row],[Первая строка массива]]+54</f>
        <v>276</v>
      </c>
      <c r="S237"/>
      <c r="T237" s="86"/>
      <c r="AA237" t="s">
        <v>138</v>
      </c>
      <c r="AB237" t="s">
        <v>621</v>
      </c>
      <c r="AC237" t="s">
        <v>164</v>
      </c>
      <c r="AD237" t="s">
        <v>622</v>
      </c>
    </row>
    <row r="238" spans="1:30" ht="12.75" customHeight="1" x14ac:dyDescent="0.2">
      <c r="A238" s="70"/>
      <c r="B238" s="70"/>
      <c r="C238" s="100" t="s">
        <v>143</v>
      </c>
      <c r="D238" s="101" t="s">
        <v>34</v>
      </c>
      <c r="E238" s="102">
        <v>45017</v>
      </c>
      <c r="F238" s="71">
        <v>64</v>
      </c>
      <c r="G238" s="72">
        <f ca="1">Таблица_основная[[#This Row],[Рейтинг расчет]]</f>
        <v>13</v>
      </c>
      <c r="H238" s="41" t="s">
        <v>156</v>
      </c>
      <c r="I238" s="71">
        <v>75.781818181818181</v>
      </c>
      <c r="J238" s="41" t="s">
        <v>157</v>
      </c>
      <c r="K238" s="73"/>
      <c r="L238" s="73" t="s">
        <v>158</v>
      </c>
      <c r="M238" s="73"/>
      <c r="N23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O238" s="41" t="str">
        <f>CONCATENATE("F","$",Таблица_основная[[#This Row],[Первая строка массива]])</f>
        <v>F$222</v>
      </c>
      <c r="P238" s="41" t="str">
        <f>CONCATENATE("F","$",Таблица_основная[[#This Row],[Первая строка массива]],":","F","$",Таблица_основная[[#This Row],[Последняя строка моссива]])</f>
        <v>F$222:F$276</v>
      </c>
      <c r="Q238" s="70">
        <f t="shared" si="4"/>
        <v>222</v>
      </c>
      <c r="R238" s="70">
        <f>Таблица_основная[[#This Row],[Первая строка массива]]+54</f>
        <v>276</v>
      </c>
      <c r="S238"/>
      <c r="T238" s="86"/>
      <c r="AA238" t="s">
        <v>87</v>
      </c>
      <c r="AB238" t="s">
        <v>623</v>
      </c>
      <c r="AC238" t="s">
        <v>164</v>
      </c>
      <c r="AD238" t="s">
        <v>624</v>
      </c>
    </row>
    <row r="239" spans="1:30" ht="12.75" customHeight="1" x14ac:dyDescent="0.2">
      <c r="A239" s="70"/>
      <c r="B239" s="70"/>
      <c r="C239" s="100" t="s">
        <v>144</v>
      </c>
      <c r="D239" s="101" t="s">
        <v>34</v>
      </c>
      <c r="E239" s="102">
        <v>45017</v>
      </c>
      <c r="F239" s="71">
        <v>1586</v>
      </c>
      <c r="G239" s="72">
        <f ca="1">Таблица_основная[[#This Row],[Рейтинг расчет]]</f>
        <v>1</v>
      </c>
      <c r="H239" s="41" t="s">
        <v>156</v>
      </c>
      <c r="I239" s="71">
        <v>75.781818181818181</v>
      </c>
      <c r="J239" s="41" t="s">
        <v>157</v>
      </c>
      <c r="K239" s="73"/>
      <c r="L239" s="73" t="s">
        <v>158</v>
      </c>
      <c r="M239" s="73"/>
      <c r="N23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239" s="41" t="str">
        <f>CONCATENATE("F","$",Таблица_основная[[#This Row],[Первая строка массива]])</f>
        <v>F$222</v>
      </c>
      <c r="P239" s="41" t="str">
        <f>CONCATENATE("F","$",Таблица_основная[[#This Row],[Первая строка массива]],":","F","$",Таблица_основная[[#This Row],[Последняя строка моссива]])</f>
        <v>F$222:F$276</v>
      </c>
      <c r="Q239" s="70">
        <f t="shared" si="4"/>
        <v>222</v>
      </c>
      <c r="R239" s="70">
        <f>Таблица_основная[[#This Row],[Первая строка массива]]+54</f>
        <v>276</v>
      </c>
      <c r="S239"/>
      <c r="T239" s="86"/>
      <c r="AA239" t="s">
        <v>102</v>
      </c>
      <c r="AB239" t="s">
        <v>625</v>
      </c>
      <c r="AC239" t="s">
        <v>164</v>
      </c>
      <c r="AD239" t="s">
        <v>626</v>
      </c>
    </row>
    <row r="240" spans="1:30" ht="12.75" customHeight="1" x14ac:dyDescent="0.2">
      <c r="A240" s="70"/>
      <c r="B240" s="70"/>
      <c r="C240" s="100" t="s">
        <v>145</v>
      </c>
      <c r="D240" s="101" t="s">
        <v>34</v>
      </c>
      <c r="E240" s="102">
        <v>45017</v>
      </c>
      <c r="F240" s="71">
        <v>305</v>
      </c>
      <c r="G240" s="72">
        <f ca="1">Таблица_основная[[#This Row],[Рейтинг расчет]]</f>
        <v>2</v>
      </c>
      <c r="H240" s="41" t="s">
        <v>156</v>
      </c>
      <c r="I240" s="71">
        <v>75.781818181818181</v>
      </c>
      <c r="J240" s="41" t="s">
        <v>157</v>
      </c>
      <c r="K240" s="73"/>
      <c r="L240" s="73" t="s">
        <v>158</v>
      </c>
      <c r="M240" s="73"/>
      <c r="N24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</v>
      </c>
      <c r="O240" s="41" t="str">
        <f>CONCATENATE("F","$",Таблица_основная[[#This Row],[Первая строка массива]])</f>
        <v>F$222</v>
      </c>
      <c r="P240" s="41" t="str">
        <f>CONCATENATE("F","$",Таблица_основная[[#This Row],[Первая строка массива]],":","F","$",Таблица_основная[[#This Row],[Последняя строка моссива]])</f>
        <v>F$222:F$276</v>
      </c>
      <c r="Q240" s="70">
        <f t="shared" si="4"/>
        <v>222</v>
      </c>
      <c r="R240" s="70">
        <f>Таблица_основная[[#This Row],[Первая строка массива]]+54</f>
        <v>276</v>
      </c>
      <c r="S240"/>
      <c r="T240" s="86"/>
      <c r="AA240" t="s">
        <v>88</v>
      </c>
      <c r="AB240" t="s">
        <v>627</v>
      </c>
      <c r="AC240" t="s">
        <v>164</v>
      </c>
      <c r="AD240" t="s">
        <v>628</v>
      </c>
    </row>
    <row r="241" spans="1:30" ht="12.75" customHeight="1" x14ac:dyDescent="0.2">
      <c r="A241" s="70"/>
      <c r="B241" s="70"/>
      <c r="C241" s="100" t="s">
        <v>146</v>
      </c>
      <c r="D241" s="101" t="s">
        <v>34</v>
      </c>
      <c r="E241" s="102">
        <v>45017</v>
      </c>
      <c r="F241" s="71">
        <v>192</v>
      </c>
      <c r="G241" s="72">
        <f ca="1">Таблица_основная[[#This Row],[Рейтинг расчет]]</f>
        <v>4</v>
      </c>
      <c r="H241" s="41" t="s">
        <v>156</v>
      </c>
      <c r="I241" s="71">
        <v>75.781818181818181</v>
      </c>
      <c r="J241" s="41" t="s">
        <v>157</v>
      </c>
      <c r="K241" s="73"/>
      <c r="L241" s="73" t="s">
        <v>158</v>
      </c>
      <c r="M241" s="73"/>
      <c r="N24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</v>
      </c>
      <c r="O241" s="41" t="str">
        <f>CONCATENATE("F","$",Таблица_основная[[#This Row],[Первая строка массива]])</f>
        <v>F$222</v>
      </c>
      <c r="P241" s="41" t="str">
        <f>CONCATENATE("F","$",Таблица_основная[[#This Row],[Первая строка массива]],":","F","$",Таблица_основная[[#This Row],[Последняя строка моссива]])</f>
        <v>F$222:F$276</v>
      </c>
      <c r="Q241" s="70">
        <f t="shared" si="4"/>
        <v>222</v>
      </c>
      <c r="R241" s="70">
        <f>Таблица_основная[[#This Row],[Первая строка массива]]+54</f>
        <v>276</v>
      </c>
      <c r="S241"/>
      <c r="T241" s="86"/>
      <c r="AA241" t="s">
        <v>108</v>
      </c>
      <c r="AB241" t="s">
        <v>629</v>
      </c>
      <c r="AC241" t="s">
        <v>164</v>
      </c>
      <c r="AD241" t="s">
        <v>630</v>
      </c>
    </row>
    <row r="242" spans="1:30" ht="12.75" customHeight="1" x14ac:dyDescent="0.2">
      <c r="A242" s="70"/>
      <c r="B242" s="70"/>
      <c r="C242" s="100" t="s">
        <v>93</v>
      </c>
      <c r="D242" s="101" t="s">
        <v>34</v>
      </c>
      <c r="E242" s="102">
        <v>45017</v>
      </c>
      <c r="F242" s="71">
        <v>7</v>
      </c>
      <c r="G242" s="72">
        <f ca="1">Таблица_основная[[#This Row],[Рейтинг расчет]]</f>
        <v>40</v>
      </c>
      <c r="H242" s="41" t="s">
        <v>156</v>
      </c>
      <c r="I242" s="71">
        <v>75.781818181818181</v>
      </c>
      <c r="J242" s="41" t="s">
        <v>157</v>
      </c>
      <c r="K242" s="73"/>
      <c r="L242" s="73" t="s">
        <v>158</v>
      </c>
      <c r="M242" s="73"/>
      <c r="N24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40</v>
      </c>
      <c r="O242" s="41" t="str">
        <f>CONCATENATE("F","$",Таблица_основная[[#This Row],[Первая строка массива]])</f>
        <v>F$222</v>
      </c>
      <c r="P242" s="41" t="str">
        <f>CONCATENATE("F","$",Таблица_основная[[#This Row],[Первая строка массива]],":","F","$",Таблица_основная[[#This Row],[Последняя строка моссива]])</f>
        <v>F$222:F$276</v>
      </c>
      <c r="Q242" s="70">
        <f t="shared" si="4"/>
        <v>222</v>
      </c>
      <c r="R242" s="70">
        <f>Таблица_основная[[#This Row],[Первая строка массива]]+54</f>
        <v>276</v>
      </c>
      <c r="S242"/>
      <c r="T242" s="86"/>
      <c r="AA242" t="s">
        <v>92</v>
      </c>
      <c r="AB242" t="s">
        <v>631</v>
      </c>
      <c r="AC242" t="s">
        <v>164</v>
      </c>
      <c r="AD242" t="s">
        <v>632</v>
      </c>
    </row>
    <row r="243" spans="1:30" ht="12.75" customHeight="1" x14ac:dyDescent="0.2">
      <c r="A243" s="70"/>
      <c r="B243" s="70"/>
      <c r="C243" s="100" t="s">
        <v>127</v>
      </c>
      <c r="D243" s="101" t="s">
        <v>34</v>
      </c>
      <c r="E243" s="102">
        <v>45017</v>
      </c>
      <c r="F243" s="71">
        <v>25</v>
      </c>
      <c r="G243" s="72">
        <f ca="1">Таблица_основная[[#This Row],[Рейтинг расчет]]</f>
        <v>23</v>
      </c>
      <c r="H243" s="41" t="s">
        <v>156</v>
      </c>
      <c r="I243" s="71">
        <v>75.781818181818181</v>
      </c>
      <c r="J243" s="41" t="s">
        <v>157</v>
      </c>
      <c r="K243" s="73"/>
      <c r="L243" s="73" t="s">
        <v>158</v>
      </c>
      <c r="M243" s="73"/>
      <c r="N24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23</v>
      </c>
      <c r="O243" s="41" t="str">
        <f>CONCATENATE("F","$",Таблица_основная[[#This Row],[Первая строка массива]])</f>
        <v>F$222</v>
      </c>
      <c r="P243" s="41" t="str">
        <f>CONCATENATE("F","$",Таблица_основная[[#This Row],[Первая строка массива]],":","F","$",Таблица_основная[[#This Row],[Последняя строка моссива]])</f>
        <v>F$222:F$276</v>
      </c>
      <c r="Q243" s="70">
        <f t="shared" si="4"/>
        <v>222</v>
      </c>
      <c r="R243" s="70">
        <f>Таблица_основная[[#This Row],[Первая строка массива]]+54</f>
        <v>276</v>
      </c>
      <c r="S243"/>
      <c r="T243" s="86"/>
      <c r="AA243" t="s">
        <v>144</v>
      </c>
      <c r="AB243" t="s">
        <v>633</v>
      </c>
      <c r="AC243" t="s">
        <v>164</v>
      </c>
      <c r="AD243" t="s">
        <v>634</v>
      </c>
    </row>
    <row r="244" spans="1:30" ht="12.75" customHeight="1" x14ac:dyDescent="0.2">
      <c r="A244" s="70"/>
      <c r="B244" s="70"/>
      <c r="C244" s="100" t="s">
        <v>114</v>
      </c>
      <c r="D244" s="101" t="s">
        <v>34</v>
      </c>
      <c r="E244" s="102">
        <v>45017</v>
      </c>
      <c r="F244" s="71">
        <v>6</v>
      </c>
      <c r="G244" s="72">
        <f ca="1">Таблица_основная[[#This Row],[Рейтинг расчет]]</f>
        <v>41</v>
      </c>
      <c r="H244" s="41" t="s">
        <v>156</v>
      </c>
      <c r="I244" s="71">
        <v>75.781818181818181</v>
      </c>
      <c r="J244" s="41" t="s">
        <v>157</v>
      </c>
      <c r="K244" s="73"/>
      <c r="L244" s="73" t="s">
        <v>158</v>
      </c>
      <c r="M244" s="73"/>
      <c r="N24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41</v>
      </c>
      <c r="O244" s="41" t="str">
        <f>CONCATENATE("F","$",Таблица_основная[[#This Row],[Первая строка массива]])</f>
        <v>F$222</v>
      </c>
      <c r="P244" s="41" t="str">
        <f>CONCATENATE("F","$",Таблица_основная[[#This Row],[Первая строка массива]],":","F","$",Таблица_основная[[#This Row],[Последняя строка моссива]])</f>
        <v>F$222:F$276</v>
      </c>
      <c r="Q244" s="70">
        <f t="shared" si="4"/>
        <v>222</v>
      </c>
      <c r="R244" s="70">
        <f>Таблица_основная[[#This Row],[Первая строка массива]]+54</f>
        <v>276</v>
      </c>
      <c r="S244"/>
      <c r="T244" s="86"/>
      <c r="AA244" t="s">
        <v>110</v>
      </c>
      <c r="AB244" t="s">
        <v>635</v>
      </c>
      <c r="AC244" t="s">
        <v>164</v>
      </c>
      <c r="AD244" t="s">
        <v>636</v>
      </c>
    </row>
    <row r="245" spans="1:30" ht="12.75" customHeight="1" x14ac:dyDescent="0.2">
      <c r="A245" s="70"/>
      <c r="B245" s="70"/>
      <c r="C245" s="100" t="s">
        <v>94</v>
      </c>
      <c r="D245" s="101" t="s">
        <v>34</v>
      </c>
      <c r="E245" s="102">
        <v>45017</v>
      </c>
      <c r="F245" s="71">
        <v>52</v>
      </c>
      <c r="G245" s="72">
        <f ca="1">Таблица_основная[[#This Row],[Рейтинг расчет]]</f>
        <v>14</v>
      </c>
      <c r="H245" s="41" t="s">
        <v>156</v>
      </c>
      <c r="I245" s="71">
        <v>75.781818181818181</v>
      </c>
      <c r="J245" s="41" t="s">
        <v>157</v>
      </c>
      <c r="K245" s="73"/>
      <c r="L245" s="73" t="s">
        <v>158</v>
      </c>
      <c r="M245" s="73"/>
      <c r="N24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O245" s="41" t="str">
        <f>CONCATENATE("F","$",Таблица_основная[[#This Row],[Первая строка массива]])</f>
        <v>F$222</v>
      </c>
      <c r="P245" s="41" t="str">
        <f>CONCATENATE("F","$",Таблица_основная[[#This Row],[Первая строка массива]],":","F","$",Таблица_основная[[#This Row],[Последняя строка моссива]])</f>
        <v>F$222:F$276</v>
      </c>
      <c r="Q245" s="70">
        <f t="shared" si="4"/>
        <v>222</v>
      </c>
      <c r="R245" s="70">
        <f>Таблица_основная[[#This Row],[Первая строка массива]]+54</f>
        <v>276</v>
      </c>
      <c r="S245"/>
      <c r="T245" s="86"/>
      <c r="AA245" t="s">
        <v>88</v>
      </c>
      <c r="AB245" t="s">
        <v>637</v>
      </c>
      <c r="AC245" t="s">
        <v>164</v>
      </c>
      <c r="AD245" t="s">
        <v>638</v>
      </c>
    </row>
    <row r="246" spans="1:30" ht="12.75" customHeight="1" x14ac:dyDescent="0.2">
      <c r="A246" s="70"/>
      <c r="B246" s="70"/>
      <c r="C246" s="100" t="s">
        <v>95</v>
      </c>
      <c r="D246" s="101" t="s">
        <v>34</v>
      </c>
      <c r="E246" s="102">
        <v>45017</v>
      </c>
      <c r="F246" s="71">
        <v>17</v>
      </c>
      <c r="G246" s="72">
        <f ca="1">Таблица_основная[[#This Row],[Рейтинг расчет]]</f>
        <v>30</v>
      </c>
      <c r="H246" s="41" t="s">
        <v>156</v>
      </c>
      <c r="I246" s="71">
        <v>75.781818181818181</v>
      </c>
      <c r="J246" s="41" t="s">
        <v>157</v>
      </c>
      <c r="K246" s="73"/>
      <c r="L246" s="73" t="s">
        <v>158</v>
      </c>
      <c r="M246" s="73"/>
      <c r="N24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O246" s="41" t="str">
        <f>CONCATENATE("F","$",Таблица_основная[[#This Row],[Первая строка массива]])</f>
        <v>F$222</v>
      </c>
      <c r="P246" s="41" t="str">
        <f>CONCATENATE("F","$",Таблица_основная[[#This Row],[Первая строка массива]],":","F","$",Таблица_основная[[#This Row],[Последняя строка моссива]])</f>
        <v>F$222:F$276</v>
      </c>
      <c r="Q246" s="70">
        <f t="shared" si="4"/>
        <v>222</v>
      </c>
      <c r="R246" s="70">
        <f>Таблица_основная[[#This Row],[Первая строка массива]]+54</f>
        <v>276</v>
      </c>
      <c r="S246"/>
      <c r="T246" s="86"/>
      <c r="AA246" t="s">
        <v>144</v>
      </c>
      <c r="AB246" t="s">
        <v>639</v>
      </c>
      <c r="AC246" t="s">
        <v>164</v>
      </c>
      <c r="AD246" t="s">
        <v>640</v>
      </c>
    </row>
    <row r="247" spans="1:30" ht="12.75" customHeight="1" x14ac:dyDescent="0.2">
      <c r="A247" s="70"/>
      <c r="B247" s="70"/>
      <c r="C247" s="100" t="s">
        <v>96</v>
      </c>
      <c r="D247" s="101" t="s">
        <v>34</v>
      </c>
      <c r="E247" s="102">
        <v>45017</v>
      </c>
      <c r="F247" s="71">
        <v>30</v>
      </c>
      <c r="G247" s="72">
        <f ca="1">Таблица_основная[[#This Row],[Рейтинг расчет]]</f>
        <v>22</v>
      </c>
      <c r="H247" s="41" t="s">
        <v>156</v>
      </c>
      <c r="I247" s="71">
        <v>75.781818181818181</v>
      </c>
      <c r="J247" s="41" t="s">
        <v>157</v>
      </c>
      <c r="K247" s="73"/>
      <c r="L247" s="73" t="s">
        <v>158</v>
      </c>
      <c r="M247" s="73"/>
      <c r="N24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22</v>
      </c>
      <c r="O247" s="41" t="str">
        <f>CONCATENATE("F","$",Таблица_основная[[#This Row],[Первая строка массива]])</f>
        <v>F$222</v>
      </c>
      <c r="P247" s="41" t="str">
        <f>CONCATENATE("F","$",Таблица_основная[[#This Row],[Первая строка массива]],":","F","$",Таблица_основная[[#This Row],[Последняя строка моссива]])</f>
        <v>F$222:F$276</v>
      </c>
      <c r="Q247" s="70">
        <f t="shared" si="4"/>
        <v>222</v>
      </c>
      <c r="R247" s="70">
        <f>Таблица_основная[[#This Row],[Первая строка массива]]+54</f>
        <v>276</v>
      </c>
      <c r="S247"/>
      <c r="T247" s="86"/>
      <c r="AA247" t="s">
        <v>144</v>
      </c>
      <c r="AB247" t="s">
        <v>641</v>
      </c>
      <c r="AC247" t="s">
        <v>164</v>
      </c>
      <c r="AD247" t="s">
        <v>642</v>
      </c>
    </row>
    <row r="248" spans="1:30" ht="12.75" customHeight="1" x14ac:dyDescent="0.2">
      <c r="A248" s="70"/>
      <c r="B248" s="70"/>
      <c r="C248" s="100" t="s">
        <v>97</v>
      </c>
      <c r="D248" s="101" t="s">
        <v>34</v>
      </c>
      <c r="E248" s="102">
        <v>45017</v>
      </c>
      <c r="F248" s="71">
        <v>18</v>
      </c>
      <c r="G248" s="72">
        <f ca="1">Таблица_основная[[#This Row],[Рейтинг расчет]]</f>
        <v>29</v>
      </c>
      <c r="H248" s="41" t="s">
        <v>156</v>
      </c>
      <c r="I248" s="71">
        <v>75.781818181818181</v>
      </c>
      <c r="J248" s="41" t="s">
        <v>157</v>
      </c>
      <c r="K248" s="73"/>
      <c r="L248" s="73" t="s">
        <v>158</v>
      </c>
      <c r="M248" s="73"/>
      <c r="N24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29</v>
      </c>
      <c r="O248" s="41" t="str">
        <f>CONCATENATE("F","$",Таблица_основная[[#This Row],[Первая строка массива]])</f>
        <v>F$222</v>
      </c>
      <c r="P248" s="41" t="str">
        <f>CONCATENATE("F","$",Таблица_основная[[#This Row],[Первая строка массива]],":","F","$",Таблица_основная[[#This Row],[Последняя строка моссива]])</f>
        <v>F$222:F$276</v>
      </c>
      <c r="Q248" s="70">
        <f t="shared" si="4"/>
        <v>222</v>
      </c>
      <c r="R248" s="70">
        <f>Таблица_основная[[#This Row],[Первая строка массива]]+54</f>
        <v>276</v>
      </c>
      <c r="S248"/>
      <c r="T248" s="86"/>
      <c r="AA248" t="s">
        <v>146</v>
      </c>
      <c r="AB248" t="s">
        <v>643</v>
      </c>
      <c r="AC248" t="s">
        <v>164</v>
      </c>
      <c r="AD248" t="s">
        <v>644</v>
      </c>
    </row>
    <row r="249" spans="1:30" ht="12.75" customHeight="1" x14ac:dyDescent="0.2">
      <c r="A249" s="70"/>
      <c r="B249" s="70"/>
      <c r="C249" s="100" t="s">
        <v>98</v>
      </c>
      <c r="D249" s="101" t="s">
        <v>34</v>
      </c>
      <c r="E249" s="102">
        <v>45017</v>
      </c>
      <c r="F249" s="71">
        <v>10</v>
      </c>
      <c r="G249" s="72">
        <f ca="1">Таблица_основная[[#This Row],[Рейтинг расчет]]</f>
        <v>37</v>
      </c>
      <c r="H249" s="41" t="s">
        <v>156</v>
      </c>
      <c r="I249" s="71">
        <v>75.781818181818181</v>
      </c>
      <c r="J249" s="41" t="s">
        <v>157</v>
      </c>
      <c r="K249" s="73"/>
      <c r="L249" s="73" t="s">
        <v>158</v>
      </c>
      <c r="M249" s="73"/>
      <c r="N24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37</v>
      </c>
      <c r="O249" s="41" t="str">
        <f>CONCATENATE("F","$",Таблица_основная[[#This Row],[Первая строка массива]])</f>
        <v>F$222</v>
      </c>
      <c r="P249" s="41" t="str">
        <f>CONCATENATE("F","$",Таблица_основная[[#This Row],[Первая строка массива]],":","F","$",Таблица_основная[[#This Row],[Последняя строка моссива]])</f>
        <v>F$222:F$276</v>
      </c>
      <c r="Q249" s="70">
        <f t="shared" si="4"/>
        <v>222</v>
      </c>
      <c r="R249" s="70">
        <f>Таблица_основная[[#This Row],[Первая строка массива]]+54</f>
        <v>276</v>
      </c>
      <c r="S249"/>
      <c r="T249" s="86"/>
      <c r="AA249" t="s">
        <v>139</v>
      </c>
      <c r="AB249" t="s">
        <v>645</v>
      </c>
      <c r="AC249" t="s">
        <v>164</v>
      </c>
      <c r="AD249" t="s">
        <v>646</v>
      </c>
    </row>
    <row r="250" spans="1:30" ht="12.75" customHeight="1" x14ac:dyDescent="0.2">
      <c r="A250" s="70"/>
      <c r="B250" s="70"/>
      <c r="C250" s="100" t="s">
        <v>99</v>
      </c>
      <c r="D250" s="101" t="s">
        <v>34</v>
      </c>
      <c r="E250" s="102">
        <v>45017</v>
      </c>
      <c r="F250" s="71">
        <v>22</v>
      </c>
      <c r="G250" s="72">
        <f ca="1">Таблица_основная[[#This Row],[Рейтинг расчет]]</f>
        <v>26</v>
      </c>
      <c r="H250" s="41" t="s">
        <v>156</v>
      </c>
      <c r="I250" s="71">
        <v>75.781818181818181</v>
      </c>
      <c r="J250" s="41" t="s">
        <v>157</v>
      </c>
      <c r="K250" s="73"/>
      <c r="L250" s="73" t="s">
        <v>158</v>
      </c>
      <c r="M250" s="73"/>
      <c r="N25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O250" s="41" t="str">
        <f>CONCATENATE("F","$",Таблица_основная[[#This Row],[Первая строка массива]])</f>
        <v>F$222</v>
      </c>
      <c r="P250" s="41" t="str">
        <f>CONCATENATE("F","$",Таблица_основная[[#This Row],[Первая строка массива]],":","F","$",Таблица_основная[[#This Row],[Последняя строка моссива]])</f>
        <v>F$222:F$276</v>
      </c>
      <c r="Q250" s="70">
        <f t="shared" si="4"/>
        <v>222</v>
      </c>
      <c r="R250" s="70">
        <f>Таблица_основная[[#This Row],[Первая строка массива]]+54</f>
        <v>276</v>
      </c>
      <c r="S250"/>
      <c r="T250" s="86"/>
      <c r="AA250" t="s">
        <v>144</v>
      </c>
      <c r="AB250" t="s">
        <v>647</v>
      </c>
      <c r="AC250" t="s">
        <v>164</v>
      </c>
      <c r="AD250" t="s">
        <v>648</v>
      </c>
    </row>
    <row r="251" spans="1:30" ht="12.75" customHeight="1" x14ac:dyDescent="0.2">
      <c r="A251" s="70"/>
      <c r="B251" s="70"/>
      <c r="C251" s="100" t="s">
        <v>100</v>
      </c>
      <c r="D251" s="101" t="s">
        <v>34</v>
      </c>
      <c r="E251" s="102">
        <v>45017</v>
      </c>
      <c r="F251" s="71">
        <v>46</v>
      </c>
      <c r="G251" s="72">
        <f ca="1">Таблица_основная[[#This Row],[Рейтинг расчет]]</f>
        <v>16</v>
      </c>
      <c r="H251" s="41" t="s">
        <v>156</v>
      </c>
      <c r="I251" s="71">
        <v>75.781818181818181</v>
      </c>
      <c r="J251" s="41" t="s">
        <v>157</v>
      </c>
      <c r="K251" s="73"/>
      <c r="L251" s="73" t="s">
        <v>158</v>
      </c>
      <c r="M251" s="73"/>
      <c r="N25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O251" s="41" t="str">
        <f>CONCATENATE("F","$",Таблица_основная[[#This Row],[Первая строка массива]])</f>
        <v>F$222</v>
      </c>
      <c r="P251" s="41" t="str">
        <f>CONCATENATE("F","$",Таблица_основная[[#This Row],[Первая строка массива]],":","F","$",Таблица_основная[[#This Row],[Последняя строка моссива]])</f>
        <v>F$222:F$276</v>
      </c>
      <c r="Q251" s="70">
        <f t="shared" si="4"/>
        <v>222</v>
      </c>
      <c r="R251" s="70">
        <f>Таблица_основная[[#This Row],[Первая строка массива]]+54</f>
        <v>276</v>
      </c>
      <c r="S251"/>
      <c r="T251" s="86"/>
      <c r="AA251" t="s">
        <v>142</v>
      </c>
      <c r="AB251" t="s">
        <v>649</v>
      </c>
      <c r="AC251" t="s">
        <v>164</v>
      </c>
      <c r="AD251" t="s">
        <v>650</v>
      </c>
    </row>
    <row r="252" spans="1:30" ht="12.75" customHeight="1" x14ac:dyDescent="0.2">
      <c r="A252" s="70"/>
      <c r="B252" s="70"/>
      <c r="C252" s="100" t="s">
        <v>115</v>
      </c>
      <c r="D252" s="101" t="s">
        <v>34</v>
      </c>
      <c r="E252" s="102">
        <v>45017</v>
      </c>
      <c r="F252" s="71">
        <v>9</v>
      </c>
      <c r="G252" s="72">
        <f ca="1">Таблица_основная[[#This Row],[Рейтинг расчет]]</f>
        <v>38</v>
      </c>
      <c r="H252" s="41" t="s">
        <v>156</v>
      </c>
      <c r="I252" s="71">
        <v>75.781818181818181</v>
      </c>
      <c r="J252" s="41" t="s">
        <v>157</v>
      </c>
      <c r="K252" s="73"/>
      <c r="L252" s="73" t="s">
        <v>158</v>
      </c>
      <c r="M252" s="73"/>
      <c r="N25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38</v>
      </c>
      <c r="O252" s="41" t="str">
        <f>CONCATENATE("F","$",Таблица_основная[[#This Row],[Первая строка массива]])</f>
        <v>F$222</v>
      </c>
      <c r="P252" s="41" t="str">
        <f>CONCATENATE("F","$",Таблица_основная[[#This Row],[Первая строка массива]],":","F","$",Таблица_основная[[#This Row],[Последняя строка моссива]])</f>
        <v>F$222:F$276</v>
      </c>
      <c r="Q252" s="70">
        <f t="shared" si="4"/>
        <v>222</v>
      </c>
      <c r="R252" s="70">
        <f>Таблица_основная[[#This Row],[Первая строка массива]]+54</f>
        <v>276</v>
      </c>
      <c r="S252"/>
      <c r="T252" s="86"/>
      <c r="AA252" t="s">
        <v>87</v>
      </c>
      <c r="AB252" t="s">
        <v>651</v>
      </c>
      <c r="AC252" t="s">
        <v>164</v>
      </c>
      <c r="AD252" t="s">
        <v>652</v>
      </c>
    </row>
    <row r="253" spans="1:30" ht="12.75" customHeight="1" x14ac:dyDescent="0.2">
      <c r="A253" s="70"/>
      <c r="B253" s="70"/>
      <c r="C253" s="100" t="s">
        <v>116</v>
      </c>
      <c r="D253" s="101" t="s">
        <v>34</v>
      </c>
      <c r="E253" s="102">
        <v>45017</v>
      </c>
      <c r="F253" s="71">
        <v>16</v>
      </c>
      <c r="G253" s="72">
        <f ca="1">Таблица_основная[[#This Row],[Рейтинг расчет]]</f>
        <v>31</v>
      </c>
      <c r="H253" s="41" t="s">
        <v>156</v>
      </c>
      <c r="I253" s="71">
        <v>75.781818181818181</v>
      </c>
      <c r="J253" s="41" t="s">
        <v>157</v>
      </c>
      <c r="K253" s="73"/>
      <c r="L253" s="73" t="s">
        <v>158</v>
      </c>
      <c r="M253" s="73"/>
      <c r="N25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O253" s="41" t="str">
        <f>CONCATENATE("F","$",Таблица_основная[[#This Row],[Первая строка массива]])</f>
        <v>F$222</v>
      </c>
      <c r="P253" s="41" t="str">
        <f>CONCATENATE("F","$",Таблица_основная[[#This Row],[Первая строка массива]],":","F","$",Таблица_основная[[#This Row],[Последняя строка моссива]])</f>
        <v>F$222:F$276</v>
      </c>
      <c r="Q253" s="70">
        <f t="shared" si="4"/>
        <v>222</v>
      </c>
      <c r="R253" s="70">
        <f>Таблица_основная[[#This Row],[Первая строка массива]]+54</f>
        <v>276</v>
      </c>
      <c r="S253"/>
      <c r="T253" s="86"/>
      <c r="AA253" t="s">
        <v>95</v>
      </c>
      <c r="AB253" t="s">
        <v>653</v>
      </c>
      <c r="AC253" t="s">
        <v>164</v>
      </c>
      <c r="AD253" t="s">
        <v>654</v>
      </c>
    </row>
    <row r="254" spans="1:30" ht="12.75" customHeight="1" x14ac:dyDescent="0.2">
      <c r="A254" s="70"/>
      <c r="B254" s="70"/>
      <c r="C254" s="100" t="s">
        <v>101</v>
      </c>
      <c r="D254" s="101" t="s">
        <v>34</v>
      </c>
      <c r="E254" s="102">
        <v>45017</v>
      </c>
      <c r="F254" s="71">
        <v>42</v>
      </c>
      <c r="G254" s="72">
        <f ca="1">Таблица_основная[[#This Row],[Рейтинг расчет]]</f>
        <v>17</v>
      </c>
      <c r="H254" s="41" t="s">
        <v>156</v>
      </c>
      <c r="I254" s="71">
        <v>75.781818181818181</v>
      </c>
      <c r="J254" s="41" t="s">
        <v>157</v>
      </c>
      <c r="K254" s="73"/>
      <c r="L254" s="73" t="s">
        <v>158</v>
      </c>
      <c r="M254" s="73"/>
      <c r="N25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O254" s="41" t="str">
        <f>CONCATENATE("F","$",Таблица_основная[[#This Row],[Первая строка массива]])</f>
        <v>F$222</v>
      </c>
      <c r="P254" s="41" t="str">
        <f>CONCATENATE("F","$",Таблица_основная[[#This Row],[Первая строка массива]],":","F","$",Таблица_основная[[#This Row],[Последняя строка моссива]])</f>
        <v>F$222:F$276</v>
      </c>
      <c r="Q254" s="70">
        <f t="shared" si="4"/>
        <v>222</v>
      </c>
      <c r="R254" s="70">
        <f>Таблица_основная[[#This Row],[Первая строка массива]]+54</f>
        <v>276</v>
      </c>
      <c r="S254"/>
      <c r="T254" s="86"/>
      <c r="AA254" t="s">
        <v>137</v>
      </c>
      <c r="AB254" t="s">
        <v>655</v>
      </c>
      <c r="AC254" t="s">
        <v>164</v>
      </c>
      <c r="AD254" t="s">
        <v>656</v>
      </c>
    </row>
    <row r="255" spans="1:30" ht="12.75" customHeight="1" x14ac:dyDescent="0.2">
      <c r="A255" s="70"/>
      <c r="B255" s="70"/>
      <c r="C255" s="100" t="s">
        <v>102</v>
      </c>
      <c r="D255" s="101" t="s">
        <v>34</v>
      </c>
      <c r="E255" s="102">
        <v>45017</v>
      </c>
      <c r="F255" s="71">
        <v>70</v>
      </c>
      <c r="G255" s="72">
        <f ca="1">Таблица_основная[[#This Row],[Рейтинг расчет]]</f>
        <v>12</v>
      </c>
      <c r="H255" s="41" t="s">
        <v>156</v>
      </c>
      <c r="I255" s="71">
        <v>75.781818181818181</v>
      </c>
      <c r="J255" s="41" t="s">
        <v>157</v>
      </c>
      <c r="K255" s="73"/>
      <c r="L255" s="73" t="s">
        <v>158</v>
      </c>
      <c r="M255" s="73"/>
      <c r="N25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O255" s="41" t="str">
        <f>CONCATENATE("F","$",Таблица_основная[[#This Row],[Первая строка массива]])</f>
        <v>F$222</v>
      </c>
      <c r="P255" s="41" t="str">
        <f>CONCATENATE("F","$",Таблица_основная[[#This Row],[Первая строка массива]],":","F","$",Таблица_основная[[#This Row],[Последняя строка моссива]])</f>
        <v>F$222:F$276</v>
      </c>
      <c r="Q255" s="70">
        <f t="shared" si="4"/>
        <v>222</v>
      </c>
      <c r="R255" s="70">
        <f>Таблица_основная[[#This Row],[Первая строка массива]]+54</f>
        <v>276</v>
      </c>
      <c r="S255"/>
      <c r="T255" s="86"/>
      <c r="AA255" t="s">
        <v>144</v>
      </c>
      <c r="AB255" t="s">
        <v>657</v>
      </c>
      <c r="AC255" t="s">
        <v>164</v>
      </c>
      <c r="AD255" t="s">
        <v>658</v>
      </c>
    </row>
    <row r="256" spans="1:30" ht="12.75" customHeight="1" x14ac:dyDescent="0.2">
      <c r="A256" s="70"/>
      <c r="B256" s="70"/>
      <c r="C256" s="100" t="s">
        <v>103</v>
      </c>
      <c r="D256" s="101" t="s">
        <v>34</v>
      </c>
      <c r="E256" s="102">
        <v>45017</v>
      </c>
      <c r="F256" s="71">
        <v>7</v>
      </c>
      <c r="G256" s="72">
        <f ca="1">Таблица_основная[[#This Row],[Рейтинг расчет]]</f>
        <v>40</v>
      </c>
      <c r="H256" s="41" t="s">
        <v>156</v>
      </c>
      <c r="I256" s="71">
        <v>75.781818181818181</v>
      </c>
      <c r="J256" s="41" t="s">
        <v>157</v>
      </c>
      <c r="K256" s="73"/>
      <c r="L256" s="73" t="s">
        <v>158</v>
      </c>
      <c r="M256" s="73"/>
      <c r="N25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40</v>
      </c>
      <c r="O256" s="41" t="str">
        <f>CONCATENATE("F","$",Таблица_основная[[#This Row],[Первая строка массива]])</f>
        <v>F$222</v>
      </c>
      <c r="P256" s="41" t="str">
        <f>CONCATENATE("F","$",Таблица_основная[[#This Row],[Первая строка массива]],":","F","$",Таблица_основная[[#This Row],[Последняя строка моссива]])</f>
        <v>F$222:F$276</v>
      </c>
      <c r="Q256" s="70">
        <f t="shared" si="4"/>
        <v>222</v>
      </c>
      <c r="R256" s="70">
        <f>Таблица_основная[[#This Row],[Первая строка массива]]+54</f>
        <v>276</v>
      </c>
      <c r="S256"/>
      <c r="T256" s="86"/>
      <c r="AA256" t="s">
        <v>136</v>
      </c>
      <c r="AB256" t="s">
        <v>659</v>
      </c>
      <c r="AC256" t="s">
        <v>164</v>
      </c>
      <c r="AD256" t="s">
        <v>660</v>
      </c>
    </row>
    <row r="257" spans="1:30" ht="12.75" customHeight="1" x14ac:dyDescent="0.2">
      <c r="A257" s="70"/>
      <c r="B257" s="70"/>
      <c r="C257" s="100" t="s">
        <v>104</v>
      </c>
      <c r="D257" s="101" t="s">
        <v>34</v>
      </c>
      <c r="E257" s="102">
        <v>45017</v>
      </c>
      <c r="F257" s="71">
        <v>32</v>
      </c>
      <c r="G257" s="72">
        <f ca="1">Таблица_основная[[#This Row],[Рейтинг расчет]]</f>
        <v>20</v>
      </c>
      <c r="H257" s="41" t="s">
        <v>156</v>
      </c>
      <c r="I257" s="71">
        <v>75.781818181818181</v>
      </c>
      <c r="J257" s="41" t="s">
        <v>157</v>
      </c>
      <c r="K257" s="73"/>
      <c r="L257" s="73" t="s">
        <v>158</v>
      </c>
      <c r="M257" s="73"/>
      <c r="N25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O257" s="41" t="str">
        <f>CONCATENATE("F","$",Таблица_основная[[#This Row],[Первая строка массива]])</f>
        <v>F$222</v>
      </c>
      <c r="P257" s="41" t="str">
        <f>CONCATENATE("F","$",Таблица_основная[[#This Row],[Первая строка массива]],":","F","$",Таблица_основная[[#This Row],[Последняя строка моссива]])</f>
        <v>F$222:F$276</v>
      </c>
      <c r="Q257" s="70">
        <f t="shared" si="4"/>
        <v>222</v>
      </c>
      <c r="R257" s="70">
        <f>Таблица_основная[[#This Row],[Первая строка массива]]+54</f>
        <v>276</v>
      </c>
      <c r="S257"/>
      <c r="T257" s="86"/>
      <c r="AA257" t="s">
        <v>135</v>
      </c>
      <c r="AB257" t="s">
        <v>661</v>
      </c>
      <c r="AC257" t="s">
        <v>164</v>
      </c>
      <c r="AD257" t="s">
        <v>662</v>
      </c>
    </row>
    <row r="258" spans="1:30" ht="12.75" customHeight="1" x14ac:dyDescent="0.2">
      <c r="A258" s="70"/>
      <c r="B258" s="70"/>
      <c r="C258" s="100" t="s">
        <v>128</v>
      </c>
      <c r="D258" s="101" t="s">
        <v>34</v>
      </c>
      <c r="E258" s="102">
        <v>45017</v>
      </c>
      <c r="F258" s="71">
        <v>39</v>
      </c>
      <c r="G258" s="72">
        <f ca="1">Таблица_основная[[#This Row],[Рейтинг расчет]]</f>
        <v>18</v>
      </c>
      <c r="H258" s="41" t="s">
        <v>156</v>
      </c>
      <c r="I258" s="71">
        <v>75.781818181818181</v>
      </c>
      <c r="J258" s="41" t="s">
        <v>157</v>
      </c>
      <c r="K258" s="73"/>
      <c r="L258" s="73" t="s">
        <v>158</v>
      </c>
      <c r="M258" s="73"/>
      <c r="N25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O258" s="41" t="str">
        <f>CONCATENATE("F","$",Таблица_основная[[#This Row],[Первая строка массива]])</f>
        <v>F$222</v>
      </c>
      <c r="P258" s="41" t="str">
        <f>CONCATENATE("F","$",Таблица_основная[[#This Row],[Первая строка массива]],":","F","$",Таблица_основная[[#This Row],[Последняя строка моссива]])</f>
        <v>F$222:F$276</v>
      </c>
      <c r="Q258" s="70">
        <f t="shared" si="4"/>
        <v>222</v>
      </c>
      <c r="R258" s="70">
        <f>Таблица_основная[[#This Row],[Первая строка массива]]+54</f>
        <v>276</v>
      </c>
      <c r="S258"/>
      <c r="T258" s="86"/>
      <c r="AA258" t="s">
        <v>87</v>
      </c>
      <c r="AB258" t="s">
        <v>663</v>
      </c>
      <c r="AC258" t="s">
        <v>164</v>
      </c>
      <c r="AD258" t="s">
        <v>664</v>
      </c>
    </row>
    <row r="259" spans="1:30" ht="12.75" customHeight="1" x14ac:dyDescent="0.2">
      <c r="A259" s="70"/>
      <c r="B259" s="70"/>
      <c r="C259" s="100" t="s">
        <v>117</v>
      </c>
      <c r="D259" s="101" t="s">
        <v>34</v>
      </c>
      <c r="E259" s="102">
        <v>45017</v>
      </c>
      <c r="F259" s="71">
        <v>32</v>
      </c>
      <c r="G259" s="72">
        <f ca="1">Таблица_основная[[#This Row],[Рейтинг расчет]]</f>
        <v>20</v>
      </c>
      <c r="H259" s="41" t="s">
        <v>156</v>
      </c>
      <c r="I259" s="71">
        <v>75.781818181818181</v>
      </c>
      <c r="J259" s="41" t="s">
        <v>157</v>
      </c>
      <c r="K259" s="73"/>
      <c r="L259" s="73" t="s">
        <v>158</v>
      </c>
      <c r="M259" s="73"/>
      <c r="N25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O259" s="41" t="str">
        <f>CONCATENATE("F","$",Таблица_основная[[#This Row],[Первая строка массива]])</f>
        <v>F$222</v>
      </c>
      <c r="P259" s="41" t="str">
        <f>CONCATENATE("F","$",Таблица_основная[[#This Row],[Первая строка массива]],":","F","$",Таблица_основная[[#This Row],[Последняя строка моссива]])</f>
        <v>F$222:F$276</v>
      </c>
      <c r="Q259" s="70">
        <f t="shared" si="4"/>
        <v>222</v>
      </c>
      <c r="R259" s="70">
        <f>Таблица_основная[[#This Row],[Первая строка массива]]+54</f>
        <v>276</v>
      </c>
      <c r="S259"/>
      <c r="T259" s="86"/>
      <c r="AA259" t="s">
        <v>141</v>
      </c>
      <c r="AB259" t="s">
        <v>665</v>
      </c>
      <c r="AC259" t="s">
        <v>164</v>
      </c>
      <c r="AD259" t="s">
        <v>666</v>
      </c>
    </row>
    <row r="260" spans="1:30" ht="12.75" customHeight="1" x14ac:dyDescent="0.2">
      <c r="A260" s="70"/>
      <c r="B260" s="70"/>
      <c r="C260" s="100" t="s">
        <v>118</v>
      </c>
      <c r="D260" s="101" t="s">
        <v>34</v>
      </c>
      <c r="E260" s="102">
        <v>45017</v>
      </c>
      <c r="F260" s="71">
        <v>15</v>
      </c>
      <c r="G260" s="72">
        <f ca="1">Таблица_основная[[#This Row],[Рейтинг расчет]]</f>
        <v>32</v>
      </c>
      <c r="H260" s="41" t="s">
        <v>156</v>
      </c>
      <c r="I260" s="71">
        <v>75.781818181818181</v>
      </c>
      <c r="J260" s="41" t="s">
        <v>157</v>
      </c>
      <c r="K260" s="73"/>
      <c r="L260" s="73" t="s">
        <v>158</v>
      </c>
      <c r="M260" s="73"/>
      <c r="N26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O260" s="41" t="str">
        <f>CONCATENATE("F","$",Таблица_основная[[#This Row],[Первая строка массива]])</f>
        <v>F$222</v>
      </c>
      <c r="P260" s="41" t="str">
        <f>CONCATENATE("F","$",Таблица_основная[[#This Row],[Первая строка массива]],":","F","$",Таблица_основная[[#This Row],[Последняя строка моссива]])</f>
        <v>F$222:F$276</v>
      </c>
      <c r="Q260" s="70">
        <f t="shared" si="4"/>
        <v>222</v>
      </c>
      <c r="R260" s="70">
        <f>Таблица_основная[[#This Row],[Первая строка массива]]+54</f>
        <v>276</v>
      </c>
      <c r="S260"/>
      <c r="T260" s="86"/>
      <c r="AA260" t="s">
        <v>110</v>
      </c>
      <c r="AB260" t="s">
        <v>667</v>
      </c>
      <c r="AC260" t="s">
        <v>164</v>
      </c>
      <c r="AD260" t="s">
        <v>668</v>
      </c>
    </row>
    <row r="261" spans="1:30" ht="12.75" customHeight="1" x14ac:dyDescent="0.2">
      <c r="A261" s="70"/>
      <c r="B261" s="70"/>
      <c r="C261" s="100" t="s">
        <v>105</v>
      </c>
      <c r="D261" s="101" t="s">
        <v>34</v>
      </c>
      <c r="E261" s="102">
        <v>45017</v>
      </c>
      <c r="F261" s="71">
        <v>38</v>
      </c>
      <c r="G261" s="72">
        <f ca="1">Таблица_основная[[#This Row],[Рейтинг расчет]]</f>
        <v>19</v>
      </c>
      <c r="H261" s="41" t="s">
        <v>156</v>
      </c>
      <c r="I261" s="71">
        <v>75.781818181818181</v>
      </c>
      <c r="J261" s="41" t="s">
        <v>157</v>
      </c>
      <c r="K261" s="73"/>
      <c r="L261" s="73" t="s">
        <v>158</v>
      </c>
      <c r="M261" s="73"/>
      <c r="N26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O261" s="41" t="str">
        <f>CONCATENATE("F","$",Таблица_основная[[#This Row],[Первая строка массива]])</f>
        <v>F$222</v>
      </c>
      <c r="P261" s="41" t="str">
        <f>CONCATENATE("F","$",Таблица_основная[[#This Row],[Первая строка массива]],":","F","$",Таблица_основная[[#This Row],[Последняя строка моссива]])</f>
        <v>F$222:F$276</v>
      </c>
      <c r="Q261" s="70">
        <f t="shared" si="4"/>
        <v>222</v>
      </c>
      <c r="R261" s="70">
        <f>Таблица_основная[[#This Row],[Первая строка массива]]+54</f>
        <v>276</v>
      </c>
      <c r="S261"/>
      <c r="T261" s="86"/>
      <c r="AA261" t="s">
        <v>144</v>
      </c>
      <c r="AB261" t="s">
        <v>669</v>
      </c>
      <c r="AC261" t="s">
        <v>164</v>
      </c>
      <c r="AD261" t="s">
        <v>670</v>
      </c>
    </row>
    <row r="262" spans="1:30" ht="12.75" customHeight="1" x14ac:dyDescent="0.2">
      <c r="A262" s="70"/>
      <c r="B262" s="70"/>
      <c r="C262" s="100" t="s">
        <v>119</v>
      </c>
      <c r="D262" s="101" t="s">
        <v>34</v>
      </c>
      <c r="E262" s="102">
        <v>45017</v>
      </c>
      <c r="F262" s="71">
        <v>21</v>
      </c>
      <c r="G262" s="72">
        <f ca="1">Таблица_основная[[#This Row],[Рейтинг расчет]]</f>
        <v>27</v>
      </c>
      <c r="H262" s="41" t="s">
        <v>156</v>
      </c>
      <c r="I262" s="71">
        <v>75.781818181818181</v>
      </c>
      <c r="J262" s="41" t="s">
        <v>157</v>
      </c>
      <c r="K262" s="73"/>
      <c r="L262" s="73" t="s">
        <v>158</v>
      </c>
      <c r="M262" s="73"/>
      <c r="N26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O262" s="41" t="str">
        <f>CONCATENATE("F","$",Таблица_основная[[#This Row],[Первая строка массива]])</f>
        <v>F$222</v>
      </c>
      <c r="P262" s="41" t="str">
        <f>CONCATENATE("F","$",Таблица_основная[[#This Row],[Первая строка массива]],":","F","$",Таблица_основная[[#This Row],[Последняя строка моссива]])</f>
        <v>F$222:F$276</v>
      </c>
      <c r="Q262" s="70">
        <f t="shared" si="4"/>
        <v>222</v>
      </c>
      <c r="R262" s="70">
        <f>Таблица_основная[[#This Row],[Первая строка массива]]+54</f>
        <v>276</v>
      </c>
      <c r="S262"/>
      <c r="T262" s="86"/>
      <c r="AA262" t="s">
        <v>90</v>
      </c>
      <c r="AB262" t="s">
        <v>671</v>
      </c>
      <c r="AC262" t="s">
        <v>164</v>
      </c>
      <c r="AD262" t="s">
        <v>672</v>
      </c>
    </row>
    <row r="263" spans="1:30" ht="12.75" customHeight="1" x14ac:dyDescent="0.2">
      <c r="A263" s="70"/>
      <c r="B263" s="70"/>
      <c r="C263" s="100" t="s">
        <v>106</v>
      </c>
      <c r="D263" s="101" t="s">
        <v>34</v>
      </c>
      <c r="E263" s="102">
        <v>45017</v>
      </c>
      <c r="F263" s="71">
        <v>24</v>
      </c>
      <c r="G263" s="72">
        <f ca="1">Таблица_основная[[#This Row],[Рейтинг расчет]]</f>
        <v>24</v>
      </c>
      <c r="H263" s="41" t="s">
        <v>156</v>
      </c>
      <c r="I263" s="71">
        <v>75.781818181818181</v>
      </c>
      <c r="J263" s="41" t="s">
        <v>157</v>
      </c>
      <c r="K263" s="73"/>
      <c r="L263" s="73" t="s">
        <v>158</v>
      </c>
      <c r="M263" s="73"/>
      <c r="N26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24</v>
      </c>
      <c r="O263" s="41" t="str">
        <f>CONCATENATE("F","$",Таблица_основная[[#This Row],[Первая строка массива]])</f>
        <v>F$222</v>
      </c>
      <c r="P263" s="41" t="str">
        <f>CONCATENATE("F","$",Таблица_основная[[#This Row],[Первая строка массива]],":","F","$",Таблица_основная[[#This Row],[Последняя строка моссива]])</f>
        <v>F$222:F$276</v>
      </c>
      <c r="Q263" s="70">
        <f t="shared" si="4"/>
        <v>222</v>
      </c>
      <c r="R263" s="70">
        <f>Таблица_основная[[#This Row],[Первая строка массива]]+54</f>
        <v>276</v>
      </c>
      <c r="S263"/>
      <c r="T263" s="86"/>
      <c r="AA263" t="s">
        <v>139</v>
      </c>
      <c r="AB263" t="s">
        <v>673</v>
      </c>
      <c r="AC263" t="s">
        <v>164</v>
      </c>
      <c r="AD263" t="s">
        <v>674</v>
      </c>
    </row>
    <row r="264" spans="1:30" ht="12.75" customHeight="1" x14ac:dyDescent="0.2">
      <c r="A264" s="70"/>
      <c r="B264" s="70"/>
      <c r="C264" s="100" t="s">
        <v>107</v>
      </c>
      <c r="D264" s="101" t="s">
        <v>34</v>
      </c>
      <c r="E264" s="102">
        <v>45017</v>
      </c>
      <c r="F264" s="71">
        <v>21</v>
      </c>
      <c r="G264" s="72">
        <f ca="1">Таблица_основная[[#This Row],[Рейтинг расчет]]</f>
        <v>27</v>
      </c>
      <c r="H264" s="41" t="s">
        <v>156</v>
      </c>
      <c r="I264" s="71">
        <v>75.781818181818181</v>
      </c>
      <c r="J264" s="41" t="s">
        <v>157</v>
      </c>
      <c r="K264" s="73"/>
      <c r="L264" s="73" t="s">
        <v>158</v>
      </c>
      <c r="M264" s="73"/>
      <c r="N26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O264" s="41" t="str">
        <f>CONCATENATE("F","$",Таблица_основная[[#This Row],[Первая строка массива]])</f>
        <v>F$222</v>
      </c>
      <c r="P264" s="41" t="str">
        <f>CONCATENATE("F","$",Таблица_основная[[#This Row],[Первая строка массива]],":","F","$",Таблица_основная[[#This Row],[Последняя строка моссива]])</f>
        <v>F$222:F$276</v>
      </c>
      <c r="Q264" s="70">
        <f t="shared" si="4"/>
        <v>222</v>
      </c>
      <c r="R264" s="70">
        <f>Таблица_основная[[#This Row],[Первая строка массива]]+54</f>
        <v>276</v>
      </c>
      <c r="S264"/>
      <c r="T264" s="86"/>
      <c r="AA264" t="s">
        <v>88</v>
      </c>
      <c r="AB264" t="s">
        <v>675</v>
      </c>
      <c r="AC264" t="s">
        <v>164</v>
      </c>
      <c r="AD264" t="s">
        <v>676</v>
      </c>
    </row>
    <row r="265" spans="1:30" ht="12.75" customHeight="1" x14ac:dyDescent="0.2">
      <c r="A265" s="70"/>
      <c r="B265" s="70"/>
      <c r="C265" s="100" t="s">
        <v>120</v>
      </c>
      <c r="D265" s="101" t="s">
        <v>34</v>
      </c>
      <c r="E265" s="102">
        <v>45017</v>
      </c>
      <c r="F265" s="71">
        <v>8</v>
      </c>
      <c r="G265" s="72">
        <f ca="1">Таблица_основная[[#This Row],[Рейтинг расчет]]</f>
        <v>39</v>
      </c>
      <c r="H265" s="41" t="s">
        <v>156</v>
      </c>
      <c r="I265" s="71">
        <v>75.781818181818181</v>
      </c>
      <c r="J265" s="41" t="s">
        <v>157</v>
      </c>
      <c r="K265" s="73"/>
      <c r="L265" s="73" t="s">
        <v>158</v>
      </c>
      <c r="M265" s="73"/>
      <c r="N26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39</v>
      </c>
      <c r="O265" s="41" t="str">
        <f>CONCATENATE("F","$",Таблица_основная[[#This Row],[Первая строка массива]])</f>
        <v>F$222</v>
      </c>
      <c r="P265" s="41" t="str">
        <f>CONCATENATE("F","$",Таблица_основная[[#This Row],[Первая строка массива]],":","F","$",Таблица_основная[[#This Row],[Последняя строка моссива]])</f>
        <v>F$222:F$276</v>
      </c>
      <c r="Q265" s="70">
        <f t="shared" si="4"/>
        <v>222</v>
      </c>
      <c r="R265" s="70">
        <f>Таблица_основная[[#This Row],[Первая строка массива]]+54</f>
        <v>276</v>
      </c>
      <c r="S265"/>
      <c r="T265" s="86"/>
      <c r="AA265" t="s">
        <v>144</v>
      </c>
      <c r="AB265" t="s">
        <v>677</v>
      </c>
      <c r="AC265" t="s">
        <v>164</v>
      </c>
      <c r="AD265" t="s">
        <v>678</v>
      </c>
    </row>
    <row r="266" spans="1:30" ht="12.75" customHeight="1" x14ac:dyDescent="0.2">
      <c r="A266" s="70"/>
      <c r="B266" s="70"/>
      <c r="C266" s="100" t="s">
        <v>126</v>
      </c>
      <c r="D266" s="101" t="s">
        <v>34</v>
      </c>
      <c r="E266" s="102">
        <v>45017</v>
      </c>
      <c r="F266" s="71">
        <v>13</v>
      </c>
      <c r="G266" s="72">
        <f ca="1">Таблица_основная[[#This Row],[Рейтинг расчет]]</f>
        <v>34</v>
      </c>
      <c r="H266" s="41" t="s">
        <v>156</v>
      </c>
      <c r="I266" s="71">
        <v>75.781818181818181</v>
      </c>
      <c r="J266" s="41" t="s">
        <v>157</v>
      </c>
      <c r="K266" s="73"/>
      <c r="L266" s="73" t="s">
        <v>158</v>
      </c>
      <c r="M266" s="73"/>
      <c r="N26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O266" s="41" t="str">
        <f>CONCATENATE("F","$",Таблица_основная[[#This Row],[Первая строка массива]])</f>
        <v>F$222</v>
      </c>
      <c r="P266" s="41" t="str">
        <f>CONCATENATE("F","$",Таблица_основная[[#This Row],[Первая строка массива]],":","F","$",Таблица_основная[[#This Row],[Последняя строка моссива]])</f>
        <v>F$222:F$276</v>
      </c>
      <c r="Q266" s="70">
        <f t="shared" si="4"/>
        <v>222</v>
      </c>
      <c r="R266" s="70">
        <f>Таблица_основная[[#This Row],[Первая строка массива]]+54</f>
        <v>276</v>
      </c>
      <c r="S266"/>
      <c r="T266" s="86"/>
      <c r="AA266" t="s">
        <v>146</v>
      </c>
      <c r="AB266" t="s">
        <v>679</v>
      </c>
      <c r="AC266" t="s">
        <v>164</v>
      </c>
      <c r="AD266" t="s">
        <v>680</v>
      </c>
    </row>
    <row r="267" spans="1:30" ht="12.75" customHeight="1" x14ac:dyDescent="0.2">
      <c r="A267" s="70"/>
      <c r="B267" s="70"/>
      <c r="C267" s="100" t="s">
        <v>108</v>
      </c>
      <c r="D267" s="101" t="s">
        <v>34</v>
      </c>
      <c r="E267" s="102">
        <v>45017</v>
      </c>
      <c r="F267" s="71">
        <v>78</v>
      </c>
      <c r="G267" s="72">
        <f ca="1">Таблица_основная[[#This Row],[Рейтинг расчет]]</f>
        <v>10</v>
      </c>
      <c r="H267" s="41" t="s">
        <v>156</v>
      </c>
      <c r="I267" s="71">
        <v>75.781818181818181</v>
      </c>
      <c r="J267" s="41" t="s">
        <v>157</v>
      </c>
      <c r="K267" s="73"/>
      <c r="L267" s="73" t="s">
        <v>158</v>
      </c>
      <c r="M267" s="73"/>
      <c r="N26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10</v>
      </c>
      <c r="O267" s="41" t="str">
        <f>CONCATENATE("F","$",Таблица_основная[[#This Row],[Первая строка массива]])</f>
        <v>F$222</v>
      </c>
      <c r="P267" s="41" t="str">
        <f>CONCATENATE("F","$",Таблица_основная[[#This Row],[Первая строка массива]],":","F","$",Таблица_основная[[#This Row],[Последняя строка моссива]])</f>
        <v>F$222:F$276</v>
      </c>
      <c r="Q267" s="70">
        <f t="shared" si="4"/>
        <v>222</v>
      </c>
      <c r="R267" s="70">
        <f>Таблица_основная[[#This Row],[Первая строка массива]]+54</f>
        <v>276</v>
      </c>
      <c r="S267"/>
      <c r="T267" s="86"/>
      <c r="AA267" t="s">
        <v>117</v>
      </c>
      <c r="AB267" t="s">
        <v>681</v>
      </c>
      <c r="AC267" t="s">
        <v>164</v>
      </c>
      <c r="AD267" t="s">
        <v>682</v>
      </c>
    </row>
    <row r="268" spans="1:30" ht="12.75" customHeight="1" x14ac:dyDescent="0.2">
      <c r="A268" s="70"/>
      <c r="B268" s="70"/>
      <c r="C268" s="100" t="s">
        <v>121</v>
      </c>
      <c r="D268" s="101" t="s">
        <v>34</v>
      </c>
      <c r="E268" s="102">
        <v>45017</v>
      </c>
      <c r="F268" s="71">
        <v>39</v>
      </c>
      <c r="G268" s="72">
        <f ca="1">Таблица_основная[[#This Row],[Рейтинг расчет]]</f>
        <v>18</v>
      </c>
      <c r="H268" s="41" t="s">
        <v>156</v>
      </c>
      <c r="I268" s="71">
        <v>75.781818181818181</v>
      </c>
      <c r="J268" s="41" t="s">
        <v>157</v>
      </c>
      <c r="K268" s="73"/>
      <c r="L268" s="73" t="s">
        <v>158</v>
      </c>
      <c r="M268" s="73"/>
      <c r="N26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O268" s="41" t="str">
        <f>CONCATENATE("F","$",Таблица_основная[[#This Row],[Первая строка массива]])</f>
        <v>F$222</v>
      </c>
      <c r="P268" s="41" t="str">
        <f>CONCATENATE("F","$",Таблица_основная[[#This Row],[Первая строка массива]],":","F","$",Таблица_основная[[#This Row],[Последняя строка моссива]])</f>
        <v>F$222:F$276</v>
      </c>
      <c r="Q268" s="70">
        <f t="shared" si="4"/>
        <v>222</v>
      </c>
      <c r="R268" s="70">
        <f>Таблица_основная[[#This Row],[Первая строка массива]]+54</f>
        <v>276</v>
      </c>
      <c r="S268"/>
      <c r="T268" s="86"/>
      <c r="AA268" t="s">
        <v>95</v>
      </c>
      <c r="AB268" t="s">
        <v>683</v>
      </c>
      <c r="AC268" t="s">
        <v>164</v>
      </c>
      <c r="AD268" t="s">
        <v>684</v>
      </c>
    </row>
    <row r="269" spans="1:30" ht="12.75" customHeight="1" x14ac:dyDescent="0.2">
      <c r="A269" s="70"/>
      <c r="B269" s="70"/>
      <c r="C269" s="100" t="s">
        <v>129</v>
      </c>
      <c r="D269" s="101" t="s">
        <v>34</v>
      </c>
      <c r="E269" s="102">
        <v>45017</v>
      </c>
      <c r="F269" s="71">
        <v>4</v>
      </c>
      <c r="G269" s="72">
        <f ca="1">Таблица_основная[[#This Row],[Рейтинг расчет]]</f>
        <v>42</v>
      </c>
      <c r="H269" s="41" t="s">
        <v>156</v>
      </c>
      <c r="I269" s="71">
        <v>75.781818181818181</v>
      </c>
      <c r="J269" s="41" t="s">
        <v>157</v>
      </c>
      <c r="K269" s="73"/>
      <c r="L269" s="73" t="s">
        <v>158</v>
      </c>
      <c r="M269" s="73"/>
      <c r="N26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42</v>
      </c>
      <c r="O269" s="41" t="str">
        <f>CONCATENATE("F","$",Таблица_основная[[#This Row],[Первая строка массива]])</f>
        <v>F$222</v>
      </c>
      <c r="P269" s="41" t="str">
        <f>CONCATENATE("F","$",Таблица_основная[[#This Row],[Первая строка массива]],":","F","$",Таблица_основная[[#This Row],[Последняя строка моссива]])</f>
        <v>F$222:F$276</v>
      </c>
      <c r="Q269" s="70">
        <f t="shared" si="4"/>
        <v>222</v>
      </c>
      <c r="R269" s="70">
        <f>Таблица_основная[[#This Row],[Первая строка массива]]+54</f>
        <v>276</v>
      </c>
      <c r="S269"/>
      <c r="T269" s="86"/>
      <c r="AA269" t="s">
        <v>144</v>
      </c>
      <c r="AB269" t="s">
        <v>685</v>
      </c>
      <c r="AC269" t="s">
        <v>164</v>
      </c>
      <c r="AD269" t="s">
        <v>686</v>
      </c>
    </row>
    <row r="270" spans="1:30" ht="12.75" customHeight="1" x14ac:dyDescent="0.2">
      <c r="A270" s="70"/>
      <c r="B270" s="70"/>
      <c r="C270" s="100" t="s">
        <v>122</v>
      </c>
      <c r="D270" s="101" t="s">
        <v>34</v>
      </c>
      <c r="E270" s="102">
        <v>45017</v>
      </c>
      <c r="F270" s="71">
        <v>17</v>
      </c>
      <c r="G270" s="72">
        <f ca="1">Таблица_основная[[#This Row],[Рейтинг расчет]]</f>
        <v>30</v>
      </c>
      <c r="H270" s="41" t="s">
        <v>156</v>
      </c>
      <c r="I270" s="71">
        <v>75.781818181818181</v>
      </c>
      <c r="J270" s="41" t="s">
        <v>157</v>
      </c>
      <c r="K270" s="73"/>
      <c r="L270" s="73" t="s">
        <v>158</v>
      </c>
      <c r="M270" s="73"/>
      <c r="N27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O270" s="41" t="str">
        <f>CONCATENATE("F","$",Таблица_основная[[#This Row],[Первая строка массива]])</f>
        <v>F$222</v>
      </c>
      <c r="P270" s="41" t="str">
        <f>CONCATENATE("F","$",Таблица_основная[[#This Row],[Первая строка массива]],":","F","$",Таблица_основная[[#This Row],[Последняя строка моссива]])</f>
        <v>F$222:F$276</v>
      </c>
      <c r="Q270" s="70">
        <f t="shared" si="4"/>
        <v>222</v>
      </c>
      <c r="R270" s="70">
        <f>Таблица_основная[[#This Row],[Первая строка массива]]+54</f>
        <v>276</v>
      </c>
      <c r="S270"/>
      <c r="T270" s="86"/>
      <c r="AA270" t="s">
        <v>105</v>
      </c>
      <c r="AB270" t="s">
        <v>687</v>
      </c>
      <c r="AC270" t="s">
        <v>164</v>
      </c>
      <c r="AD270" t="s">
        <v>688</v>
      </c>
    </row>
    <row r="271" spans="1:30" ht="12.75" customHeight="1" x14ac:dyDescent="0.2">
      <c r="A271" s="70"/>
      <c r="B271" s="70"/>
      <c r="C271" s="100" t="s">
        <v>123</v>
      </c>
      <c r="D271" s="101" t="s">
        <v>34</v>
      </c>
      <c r="E271" s="102">
        <v>45017</v>
      </c>
      <c r="F271" s="71">
        <v>23</v>
      </c>
      <c r="G271" s="72">
        <f ca="1">Таблица_основная[[#This Row],[Рейтинг расчет]]</f>
        <v>25</v>
      </c>
      <c r="H271" s="41" t="s">
        <v>156</v>
      </c>
      <c r="I271" s="71">
        <v>75.781818181818181</v>
      </c>
      <c r="J271" s="41" t="s">
        <v>157</v>
      </c>
      <c r="K271" s="73"/>
      <c r="L271" s="73" t="s">
        <v>158</v>
      </c>
      <c r="M271" s="73"/>
      <c r="N27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25</v>
      </c>
      <c r="O271" s="41" t="str">
        <f>CONCATENATE("F","$",Таблица_основная[[#This Row],[Первая строка массива]])</f>
        <v>F$222</v>
      </c>
      <c r="P271" s="41" t="str">
        <f>CONCATENATE("F","$",Таблица_основная[[#This Row],[Первая строка массива]],":","F","$",Таблица_основная[[#This Row],[Последняя строка моссива]])</f>
        <v>F$222:F$276</v>
      </c>
      <c r="Q271" s="70">
        <f t="shared" si="4"/>
        <v>222</v>
      </c>
      <c r="R271" s="70">
        <f>Таблица_основная[[#This Row],[Первая строка массива]]+54</f>
        <v>276</v>
      </c>
      <c r="S271"/>
      <c r="T271" s="86"/>
      <c r="AA271" t="s">
        <v>146</v>
      </c>
      <c r="AB271" t="s">
        <v>689</v>
      </c>
      <c r="AC271" t="s">
        <v>164</v>
      </c>
      <c r="AD271" t="s">
        <v>690</v>
      </c>
    </row>
    <row r="272" spans="1:30" ht="12.75" customHeight="1" x14ac:dyDescent="0.2">
      <c r="A272" s="70"/>
      <c r="B272" s="70"/>
      <c r="C272" s="100" t="s">
        <v>124</v>
      </c>
      <c r="D272" s="101" t="s">
        <v>34</v>
      </c>
      <c r="E272" s="102">
        <v>45017</v>
      </c>
      <c r="F272" s="71">
        <v>17</v>
      </c>
      <c r="G272" s="72">
        <f ca="1">Таблица_основная[[#This Row],[Рейтинг расчет]]</f>
        <v>30</v>
      </c>
      <c r="H272" s="41" t="s">
        <v>156</v>
      </c>
      <c r="I272" s="71">
        <v>75.781818181818181</v>
      </c>
      <c r="J272" s="41" t="s">
        <v>157</v>
      </c>
      <c r="K272" s="73"/>
      <c r="L272" s="73" t="s">
        <v>158</v>
      </c>
      <c r="M272" s="73"/>
      <c r="N27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O272" s="41" t="str">
        <f>CONCATENATE("F","$",Таблица_основная[[#This Row],[Первая строка массива]])</f>
        <v>F$222</v>
      </c>
      <c r="P272" s="41" t="str">
        <f>CONCATENATE("F","$",Таблица_основная[[#This Row],[Первая строка массива]],":","F","$",Таблица_основная[[#This Row],[Последняя строка моссива]])</f>
        <v>F$222:F$276</v>
      </c>
      <c r="Q272" s="70">
        <f t="shared" si="4"/>
        <v>222</v>
      </c>
      <c r="R272" s="70">
        <f>Таблица_основная[[#This Row],[Первая строка массива]]+54</f>
        <v>276</v>
      </c>
      <c r="S272"/>
      <c r="T272" s="86"/>
      <c r="AA272" t="s">
        <v>106</v>
      </c>
      <c r="AB272" t="s">
        <v>691</v>
      </c>
      <c r="AC272" t="s">
        <v>164</v>
      </c>
      <c r="AD272" t="s">
        <v>692</v>
      </c>
    </row>
    <row r="273" spans="1:30" ht="12.75" customHeight="1" x14ac:dyDescent="0.2">
      <c r="A273" s="70"/>
      <c r="B273" s="70"/>
      <c r="C273" s="100" t="s">
        <v>109</v>
      </c>
      <c r="D273" s="101" t="s">
        <v>34</v>
      </c>
      <c r="E273" s="102">
        <v>45017</v>
      </c>
      <c r="F273" s="71">
        <v>21</v>
      </c>
      <c r="G273" s="72">
        <f ca="1">Таблица_основная[[#This Row],[Рейтинг расчет]]</f>
        <v>27</v>
      </c>
      <c r="H273" s="41" t="s">
        <v>156</v>
      </c>
      <c r="I273" s="71">
        <v>75.781818181818181</v>
      </c>
      <c r="J273" s="41" t="s">
        <v>157</v>
      </c>
      <c r="K273" s="73"/>
      <c r="L273" s="73" t="s">
        <v>158</v>
      </c>
      <c r="M273" s="73"/>
      <c r="N27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O273" s="41" t="str">
        <f>CONCATENATE("F","$",Таблица_основная[[#This Row],[Первая строка массива]])</f>
        <v>F$222</v>
      </c>
      <c r="P273" s="41" t="str">
        <f>CONCATENATE("F","$",Таблица_основная[[#This Row],[Первая строка массива]],":","F","$",Таблица_основная[[#This Row],[Последняя строка моссива]])</f>
        <v>F$222:F$276</v>
      </c>
      <c r="Q273" s="70">
        <f t="shared" si="4"/>
        <v>222</v>
      </c>
      <c r="R273" s="70">
        <f>Таблица_основная[[#This Row],[Первая строка массива]]+54</f>
        <v>276</v>
      </c>
      <c r="S273"/>
      <c r="T273" s="86"/>
      <c r="AA273" t="s">
        <v>126</v>
      </c>
      <c r="AB273" t="s">
        <v>693</v>
      </c>
      <c r="AC273" t="s">
        <v>164</v>
      </c>
      <c r="AD273" t="s">
        <v>694</v>
      </c>
    </row>
    <row r="274" spans="1:30" ht="12.75" customHeight="1" x14ac:dyDescent="0.2">
      <c r="A274" s="70"/>
      <c r="B274" s="70"/>
      <c r="C274" s="100" t="s">
        <v>110</v>
      </c>
      <c r="D274" s="101" t="s">
        <v>34</v>
      </c>
      <c r="E274" s="102">
        <v>45017</v>
      </c>
      <c r="F274" s="71">
        <v>20</v>
      </c>
      <c r="G274" s="72">
        <f ca="1">Таблица_основная[[#This Row],[Рейтинг расчет]]</f>
        <v>28</v>
      </c>
      <c r="H274" s="41" t="s">
        <v>156</v>
      </c>
      <c r="I274" s="71">
        <v>75.781818181818181</v>
      </c>
      <c r="J274" s="41" t="s">
        <v>157</v>
      </c>
      <c r="K274" s="73"/>
      <c r="L274" s="73" t="s">
        <v>158</v>
      </c>
      <c r="M274" s="73"/>
      <c r="N27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O274" s="41" t="str">
        <f>CONCATENATE("F","$",Таблица_основная[[#This Row],[Первая строка массива]])</f>
        <v>F$222</v>
      </c>
      <c r="P274" s="41" t="str">
        <f>CONCATENATE("F","$",Таблица_основная[[#This Row],[Первая строка массива]],":","F","$",Таблица_основная[[#This Row],[Последняя строка моссива]])</f>
        <v>F$222:F$276</v>
      </c>
      <c r="Q274" s="70">
        <f t="shared" si="4"/>
        <v>222</v>
      </c>
      <c r="R274" s="70">
        <f>Таблица_основная[[#This Row],[Первая строка массива]]+54</f>
        <v>276</v>
      </c>
      <c r="S274"/>
      <c r="T274" s="86"/>
      <c r="AA274" t="s">
        <v>116</v>
      </c>
      <c r="AB274" t="s">
        <v>695</v>
      </c>
      <c r="AC274" t="s">
        <v>164</v>
      </c>
      <c r="AD274" t="s">
        <v>696</v>
      </c>
    </row>
    <row r="275" spans="1:30" ht="12.75" customHeight="1" x14ac:dyDescent="0.2">
      <c r="A275" s="70"/>
      <c r="B275" s="70"/>
      <c r="C275" s="100" t="s">
        <v>111</v>
      </c>
      <c r="D275" s="101" t="s">
        <v>34</v>
      </c>
      <c r="E275" s="102">
        <v>45017</v>
      </c>
      <c r="F275" s="71">
        <v>14</v>
      </c>
      <c r="G275" s="72">
        <f ca="1">Таблица_основная[[#This Row],[Рейтинг расчет]]</f>
        <v>33</v>
      </c>
      <c r="H275" s="41" t="s">
        <v>156</v>
      </c>
      <c r="I275" s="71">
        <v>75.781818181818181</v>
      </c>
      <c r="J275" s="41" t="s">
        <v>157</v>
      </c>
      <c r="K275" s="73"/>
      <c r="L275" s="73" t="s">
        <v>158</v>
      </c>
      <c r="M275" s="73"/>
      <c r="N27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O275" s="41" t="str">
        <f>CONCATENATE("F","$",Таблица_основная[[#This Row],[Первая строка массива]])</f>
        <v>F$222</v>
      </c>
      <c r="P275" s="41" t="str">
        <f>CONCATENATE("F","$",Таблица_основная[[#This Row],[Первая строка массива]],":","F","$",Таблица_основная[[#This Row],[Последняя строка моссива]])</f>
        <v>F$222:F$276</v>
      </c>
      <c r="Q275" s="70">
        <f t="shared" si="4"/>
        <v>222</v>
      </c>
      <c r="R275" s="70">
        <f>Таблица_основная[[#This Row],[Первая строка массива]]+54</f>
        <v>276</v>
      </c>
      <c r="S275"/>
      <c r="T275" s="86"/>
      <c r="AA275" t="s">
        <v>144</v>
      </c>
      <c r="AB275" t="s">
        <v>697</v>
      </c>
      <c r="AC275" t="s">
        <v>164</v>
      </c>
      <c r="AD275" t="s">
        <v>698</v>
      </c>
    </row>
    <row r="276" spans="1:30" ht="12.75" customHeight="1" x14ac:dyDescent="0.2">
      <c r="A276" s="70"/>
      <c r="B276" s="70"/>
      <c r="C276" s="100" t="s">
        <v>125</v>
      </c>
      <c r="D276" s="101" t="s">
        <v>34</v>
      </c>
      <c r="E276" s="102">
        <v>45017</v>
      </c>
      <c r="F276" s="71">
        <v>25</v>
      </c>
      <c r="G276" s="72">
        <f ca="1">Таблица_основная[[#This Row],[Рейтинг расчет]]</f>
        <v>23</v>
      </c>
      <c r="H276" s="41" t="s">
        <v>156</v>
      </c>
      <c r="I276" s="71">
        <v>75.781818181818181</v>
      </c>
      <c r="J276" s="41" t="s">
        <v>157</v>
      </c>
      <c r="K276" s="73"/>
      <c r="L276" s="73" t="s">
        <v>158</v>
      </c>
      <c r="M276" s="73"/>
      <c r="N27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23</v>
      </c>
      <c r="O276" s="41" t="str">
        <f>CONCATENATE("F","$",Таблица_основная[[#This Row],[Первая строка массива]])</f>
        <v>F$222</v>
      </c>
      <c r="P276" s="41" t="str">
        <f>CONCATENATE("F","$",Таблица_основная[[#This Row],[Первая строка массива]],":","F","$",Таблица_основная[[#This Row],[Последняя строка моссива]])</f>
        <v>F$222:F$276</v>
      </c>
      <c r="Q276" s="70">
        <f t="shared" si="4"/>
        <v>222</v>
      </c>
      <c r="R276" s="70">
        <f>Таблица_основная[[#This Row],[Первая строка массива]]+54</f>
        <v>276</v>
      </c>
      <c r="S276"/>
      <c r="T276" s="86"/>
      <c r="AA276" t="s">
        <v>145</v>
      </c>
      <c r="AB276" t="s">
        <v>699</v>
      </c>
      <c r="AC276" t="s">
        <v>164</v>
      </c>
      <c r="AD276" t="s">
        <v>700</v>
      </c>
    </row>
    <row r="277" spans="1:30" ht="12.75" customHeight="1" x14ac:dyDescent="0.2">
      <c r="A277" s="70"/>
      <c r="B277" s="70"/>
      <c r="C277" s="100" t="s">
        <v>87</v>
      </c>
      <c r="D277" s="101" t="s">
        <v>34</v>
      </c>
      <c r="E277" s="102">
        <v>45383</v>
      </c>
      <c r="F277" s="71">
        <v>29</v>
      </c>
      <c r="G277" s="72">
        <f ca="1">Таблица_основная[[#This Row],[Рейтинг расчет]]</f>
        <v>22</v>
      </c>
      <c r="H277" s="41" t="s">
        <v>160</v>
      </c>
      <c r="I277" s="71">
        <v>73.963636363636368</v>
      </c>
      <c r="J277" s="41" t="s">
        <v>161</v>
      </c>
      <c r="K277" s="73"/>
      <c r="L277" s="73" t="s">
        <v>162</v>
      </c>
      <c r="M277" s="73"/>
      <c r="N27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22</v>
      </c>
      <c r="O277" s="41" t="str">
        <f>CONCATENATE("F","$",Таблица_основная[[#This Row],[Первая строка массива]])</f>
        <v>F$277</v>
      </c>
      <c r="P277" s="41" t="str">
        <f>CONCATENATE("F","$",Таблица_основная[[#This Row],[Первая строка массива]],":","F","$",Таблица_основная[[#This Row],[Последняя строка моссива]])</f>
        <v>F$277:F$331</v>
      </c>
      <c r="Q277" s="70">
        <f>ROW()</f>
        <v>277</v>
      </c>
      <c r="R277" s="70">
        <f>Таблица_основная[[#This Row],[Первая строка массива]]+54</f>
        <v>331</v>
      </c>
      <c r="S277"/>
      <c r="T277" s="86"/>
      <c r="AA277" t="s">
        <v>112</v>
      </c>
      <c r="AB277" t="s">
        <v>701</v>
      </c>
      <c r="AC277" t="s">
        <v>164</v>
      </c>
      <c r="AD277" t="s">
        <v>702</v>
      </c>
    </row>
    <row r="278" spans="1:30" ht="12.75" customHeight="1" x14ac:dyDescent="0.2">
      <c r="A278" s="70"/>
      <c r="B278" s="70"/>
      <c r="C278" s="100" t="s">
        <v>88</v>
      </c>
      <c r="D278" s="101" t="s">
        <v>34</v>
      </c>
      <c r="E278" s="102">
        <v>45383</v>
      </c>
      <c r="F278" s="71">
        <v>164</v>
      </c>
      <c r="G278" s="72">
        <f ca="1">Таблица_основная[[#This Row],[Рейтинг расчет]]</f>
        <v>6</v>
      </c>
      <c r="H278" s="41" t="s">
        <v>160</v>
      </c>
      <c r="I278" s="71">
        <v>73.963636363636368</v>
      </c>
      <c r="J278" s="41" t="s">
        <v>161</v>
      </c>
      <c r="K278" s="73"/>
      <c r="L278" s="73" t="s">
        <v>162</v>
      </c>
      <c r="M278" s="73"/>
      <c r="N27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6</v>
      </c>
      <c r="O278" s="41" t="str">
        <f>CONCATENATE("F","$",Таблица_основная[[#This Row],[Первая строка массива]])</f>
        <v>F$277</v>
      </c>
      <c r="P278" s="41" t="str">
        <f>CONCATENATE("F","$",Таблица_основная[[#This Row],[Первая строка массива]],":","F","$",Таблица_основная[[#This Row],[Последняя строка моссива]])</f>
        <v>F$277:F$331</v>
      </c>
      <c r="Q278" s="70">
        <f>Q277</f>
        <v>277</v>
      </c>
      <c r="R278" s="70">
        <f>Таблица_основная[[#This Row],[Первая строка массива]]+54</f>
        <v>331</v>
      </c>
      <c r="S278"/>
      <c r="T278" s="86"/>
      <c r="AA278" t="s">
        <v>125</v>
      </c>
      <c r="AB278" t="s">
        <v>703</v>
      </c>
      <c r="AC278" t="s">
        <v>164</v>
      </c>
      <c r="AD278" t="s">
        <v>704</v>
      </c>
    </row>
    <row r="279" spans="1:30" ht="12.75" customHeight="1" x14ac:dyDescent="0.2">
      <c r="A279" s="70"/>
      <c r="B279" s="70"/>
      <c r="C279" s="100" t="s">
        <v>89</v>
      </c>
      <c r="D279" s="101" t="s">
        <v>34</v>
      </c>
      <c r="E279" s="102">
        <v>45383</v>
      </c>
      <c r="F279" s="71">
        <v>19</v>
      </c>
      <c r="G279" s="72">
        <f ca="1">Таблица_основная[[#This Row],[Рейтинг расчет]]</f>
        <v>28</v>
      </c>
      <c r="H279" s="41" t="s">
        <v>160</v>
      </c>
      <c r="I279" s="71">
        <v>73.963636363636368</v>
      </c>
      <c r="J279" s="41" t="s">
        <v>161</v>
      </c>
      <c r="K279" s="73"/>
      <c r="L279" s="73" t="s">
        <v>162</v>
      </c>
      <c r="M279" s="73"/>
      <c r="N27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O279" s="41" t="str">
        <f>CONCATENATE("F","$",Таблица_основная[[#This Row],[Первая строка массива]])</f>
        <v>F$277</v>
      </c>
      <c r="P279" s="41" t="str">
        <f>CONCATENATE("F","$",Таблица_основная[[#This Row],[Первая строка массива]],":","F","$",Таблица_основная[[#This Row],[Последняя строка моссива]])</f>
        <v>F$277:F$331</v>
      </c>
      <c r="Q279" s="70">
        <f t="shared" ref="Q279:Q331" si="5">Q278</f>
        <v>277</v>
      </c>
      <c r="R279" s="70">
        <f>Таблица_основная[[#This Row],[Первая строка массива]]+54</f>
        <v>331</v>
      </c>
      <c r="S279"/>
      <c r="T279" s="86"/>
      <c r="AA279" t="s">
        <v>145</v>
      </c>
      <c r="AB279" t="s">
        <v>705</v>
      </c>
      <c r="AC279" t="s">
        <v>164</v>
      </c>
      <c r="AD279" t="s">
        <v>706</v>
      </c>
    </row>
    <row r="280" spans="1:30" ht="12.75" customHeight="1" x14ac:dyDescent="0.2">
      <c r="A280" s="70"/>
      <c r="B280" s="70"/>
      <c r="C280" s="100" t="s">
        <v>90</v>
      </c>
      <c r="D280" s="101" t="s">
        <v>34</v>
      </c>
      <c r="E280" s="102">
        <v>45383</v>
      </c>
      <c r="F280" s="71">
        <v>70</v>
      </c>
      <c r="G280" s="72">
        <f ca="1">Таблица_основная[[#This Row],[Рейтинг расчет]]</f>
        <v>10</v>
      </c>
      <c r="H280" s="41" t="s">
        <v>160</v>
      </c>
      <c r="I280" s="71">
        <v>73.963636363636368</v>
      </c>
      <c r="J280" s="41" t="s">
        <v>161</v>
      </c>
      <c r="K280" s="73"/>
      <c r="L280" s="73" t="s">
        <v>162</v>
      </c>
      <c r="M280" s="73"/>
      <c r="N28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10</v>
      </c>
      <c r="O280" s="41" t="str">
        <f>CONCATENATE("F","$",Таблица_основная[[#This Row],[Первая строка массива]])</f>
        <v>F$277</v>
      </c>
      <c r="P280" s="41" t="str">
        <f>CONCATENATE("F","$",Таблица_основная[[#This Row],[Первая строка массива]],":","F","$",Таблица_основная[[#This Row],[Последняя строка моссива]])</f>
        <v>F$277:F$331</v>
      </c>
      <c r="Q280" s="70">
        <f t="shared" si="5"/>
        <v>277</v>
      </c>
      <c r="R280" s="70">
        <f>Таблица_основная[[#This Row],[Первая строка массива]]+54</f>
        <v>331</v>
      </c>
      <c r="S280"/>
      <c r="T280" s="86"/>
      <c r="AA280" t="s">
        <v>140</v>
      </c>
      <c r="AB280" t="s">
        <v>707</v>
      </c>
      <c r="AC280" t="s">
        <v>164</v>
      </c>
      <c r="AD280" t="s">
        <v>708</v>
      </c>
    </row>
    <row r="281" spans="1:30" ht="12.75" customHeight="1" x14ac:dyDescent="0.2">
      <c r="A281" s="70"/>
      <c r="B281" s="70"/>
      <c r="C281" s="100" t="s">
        <v>112</v>
      </c>
      <c r="D281" s="101" t="s">
        <v>34</v>
      </c>
      <c r="E281" s="102">
        <v>45383</v>
      </c>
      <c r="F281" s="71">
        <v>13</v>
      </c>
      <c r="G281" s="72">
        <f ca="1">Таблица_основная[[#This Row],[Рейтинг расчет]]</f>
        <v>34</v>
      </c>
      <c r="H281" s="41" t="s">
        <v>160</v>
      </c>
      <c r="I281" s="71">
        <v>73.963636363636368</v>
      </c>
      <c r="J281" s="41" t="s">
        <v>161</v>
      </c>
      <c r="K281" s="73"/>
      <c r="L281" s="73" t="s">
        <v>162</v>
      </c>
      <c r="M281" s="73"/>
      <c r="N28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O281" s="41" t="str">
        <f>CONCATENATE("F","$",Таблица_основная[[#This Row],[Первая строка массива]])</f>
        <v>F$277</v>
      </c>
      <c r="P281" s="41" t="str">
        <f>CONCATENATE("F","$",Таблица_основная[[#This Row],[Первая строка массива]],":","F","$",Таблица_основная[[#This Row],[Последняя строка моссива]])</f>
        <v>F$277:F$331</v>
      </c>
      <c r="Q281" s="70">
        <f t="shared" si="5"/>
        <v>277</v>
      </c>
      <c r="R281" s="70">
        <f>Таблица_основная[[#This Row],[Первая строка массива]]+54</f>
        <v>331</v>
      </c>
      <c r="S281"/>
      <c r="T281" s="86"/>
      <c r="AA281" t="s">
        <v>145</v>
      </c>
      <c r="AB281" t="s">
        <v>709</v>
      </c>
      <c r="AC281" t="s">
        <v>164</v>
      </c>
      <c r="AD281" t="s">
        <v>710</v>
      </c>
    </row>
    <row r="282" spans="1:30" ht="12.75" customHeight="1" x14ac:dyDescent="0.2">
      <c r="A282" s="70"/>
      <c r="B282" s="70"/>
      <c r="C282" s="100" t="s">
        <v>91</v>
      </c>
      <c r="D282" s="101" t="s">
        <v>34</v>
      </c>
      <c r="E282" s="102">
        <v>45383</v>
      </c>
      <c r="F282" s="71">
        <v>12</v>
      </c>
      <c r="G282" s="72">
        <f ca="1">Таблица_основная[[#This Row],[Рейтинг расчет]]</f>
        <v>35</v>
      </c>
      <c r="H282" s="41" t="s">
        <v>160</v>
      </c>
      <c r="I282" s="71">
        <v>73.963636363636368</v>
      </c>
      <c r="J282" s="41" t="s">
        <v>161</v>
      </c>
      <c r="K282" s="73"/>
      <c r="L282" s="73" t="s">
        <v>162</v>
      </c>
      <c r="M282" s="73"/>
      <c r="N28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O282" s="41" t="str">
        <f>CONCATENATE("F","$",Таблица_основная[[#This Row],[Первая строка массива]])</f>
        <v>F$277</v>
      </c>
      <c r="P282" s="41" t="str">
        <f>CONCATENATE("F","$",Таблица_основная[[#This Row],[Первая строка массива]],":","F","$",Таблица_основная[[#This Row],[Последняя строка моссива]])</f>
        <v>F$277:F$331</v>
      </c>
      <c r="Q282" s="70">
        <f t="shared" si="5"/>
        <v>277</v>
      </c>
      <c r="R282" s="70">
        <f>Таблица_основная[[#This Row],[Первая строка массива]]+54</f>
        <v>331</v>
      </c>
      <c r="S282"/>
      <c r="T282" s="86"/>
      <c r="AA282" t="s">
        <v>87</v>
      </c>
      <c r="AB282" t="s">
        <v>711</v>
      </c>
      <c r="AC282" t="s">
        <v>164</v>
      </c>
      <c r="AD282" t="s">
        <v>712</v>
      </c>
    </row>
    <row r="283" spans="1:30" ht="12.75" customHeight="1" x14ac:dyDescent="0.2">
      <c r="A283" s="70"/>
      <c r="B283" s="70"/>
      <c r="C283" s="100" t="s">
        <v>92</v>
      </c>
      <c r="D283" s="101" t="s">
        <v>34</v>
      </c>
      <c r="E283" s="102">
        <v>45383</v>
      </c>
      <c r="F283" s="71">
        <v>15</v>
      </c>
      <c r="G283" s="72">
        <f ca="1">Таблица_основная[[#This Row],[Рейтинг расчет]]</f>
        <v>32</v>
      </c>
      <c r="H283" s="41" t="s">
        <v>160</v>
      </c>
      <c r="I283" s="71">
        <v>73.963636363636368</v>
      </c>
      <c r="J283" s="41" t="s">
        <v>161</v>
      </c>
      <c r="K283" s="73"/>
      <c r="L283" s="73" t="s">
        <v>162</v>
      </c>
      <c r="M283" s="73"/>
      <c r="N28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O283" s="41" t="str">
        <f>CONCATENATE("F","$",Таблица_основная[[#This Row],[Первая строка массива]])</f>
        <v>F$277</v>
      </c>
      <c r="P283" s="41" t="str">
        <f>CONCATENATE("F","$",Таблица_основная[[#This Row],[Первая строка массива]],":","F","$",Таблица_основная[[#This Row],[Последняя строка моссива]])</f>
        <v>F$277:F$331</v>
      </c>
      <c r="Q283" s="70">
        <f t="shared" si="5"/>
        <v>277</v>
      </c>
      <c r="R283" s="70">
        <f>Таблица_основная[[#This Row],[Первая строка массива]]+54</f>
        <v>331</v>
      </c>
      <c r="S283"/>
      <c r="T283" s="86"/>
      <c r="AA283" t="s">
        <v>137</v>
      </c>
      <c r="AB283" t="s">
        <v>713</v>
      </c>
      <c r="AC283" t="s">
        <v>164</v>
      </c>
      <c r="AD283" t="s">
        <v>714</v>
      </c>
    </row>
    <row r="284" spans="1:30" ht="12.75" customHeight="1" x14ac:dyDescent="0.2">
      <c r="A284" s="70"/>
      <c r="B284" s="70"/>
      <c r="C284" s="100" t="s">
        <v>113</v>
      </c>
      <c r="D284" s="101" t="s">
        <v>34</v>
      </c>
      <c r="E284" s="102">
        <v>45383</v>
      </c>
      <c r="F284" s="71">
        <v>11</v>
      </c>
      <c r="G284" s="72">
        <f ca="1">Таблица_основная[[#This Row],[Рейтинг расчет]]</f>
        <v>36</v>
      </c>
      <c r="H284" s="41" t="s">
        <v>160</v>
      </c>
      <c r="I284" s="71">
        <v>73.963636363636368</v>
      </c>
      <c r="J284" s="41" t="s">
        <v>161</v>
      </c>
      <c r="K284" s="73"/>
      <c r="L284" s="73" t="s">
        <v>162</v>
      </c>
      <c r="M284" s="73"/>
      <c r="N28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O284" s="41" t="str">
        <f>CONCATENATE("F","$",Таблица_основная[[#This Row],[Первая строка массива]])</f>
        <v>F$277</v>
      </c>
      <c r="P284" s="41" t="str">
        <f>CONCATENATE("F","$",Таблица_основная[[#This Row],[Первая строка массива]],":","F","$",Таблица_основная[[#This Row],[Последняя строка моссива]])</f>
        <v>F$277:F$331</v>
      </c>
      <c r="Q284" s="70">
        <f t="shared" si="5"/>
        <v>277</v>
      </c>
      <c r="R284" s="70">
        <f>Таблица_основная[[#This Row],[Первая строка массива]]+54</f>
        <v>331</v>
      </c>
      <c r="S284"/>
      <c r="T284" s="86"/>
      <c r="AA284" t="s">
        <v>90</v>
      </c>
      <c r="AB284" t="s">
        <v>715</v>
      </c>
      <c r="AC284" t="s">
        <v>164</v>
      </c>
      <c r="AD284" t="s">
        <v>716</v>
      </c>
    </row>
    <row r="285" spans="1:30" ht="12.75" customHeight="1" x14ac:dyDescent="0.2">
      <c r="A285" s="70"/>
      <c r="B285" s="70"/>
      <c r="C285" s="100" t="s">
        <v>135</v>
      </c>
      <c r="D285" s="101" t="s">
        <v>34</v>
      </c>
      <c r="E285" s="102">
        <v>45383</v>
      </c>
      <c r="F285" s="71">
        <v>104</v>
      </c>
      <c r="G285" s="72">
        <f ca="1">Таблица_основная[[#This Row],[Рейтинг расчет]]</f>
        <v>8</v>
      </c>
      <c r="H285" s="41" t="s">
        <v>160</v>
      </c>
      <c r="I285" s="71">
        <v>73.963636363636368</v>
      </c>
      <c r="J285" s="41" t="s">
        <v>161</v>
      </c>
      <c r="K285" s="73"/>
      <c r="L285" s="73" t="s">
        <v>162</v>
      </c>
      <c r="M285" s="73"/>
      <c r="N28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O285" s="41" t="str">
        <f>CONCATENATE("F","$",Таблица_основная[[#This Row],[Первая строка массива]])</f>
        <v>F$277</v>
      </c>
      <c r="P285" s="41" t="str">
        <f>CONCATENATE("F","$",Таблица_основная[[#This Row],[Первая строка массива]],":","F","$",Таблица_основная[[#This Row],[Последняя строка моссива]])</f>
        <v>F$277:F$331</v>
      </c>
      <c r="Q285" s="70">
        <f t="shared" si="5"/>
        <v>277</v>
      </c>
      <c r="R285" s="70">
        <f>Таблица_основная[[#This Row],[Первая строка массива]]+54</f>
        <v>331</v>
      </c>
      <c r="S285"/>
      <c r="T285" s="86"/>
      <c r="AA285" t="s">
        <v>138</v>
      </c>
      <c r="AB285" t="s">
        <v>717</v>
      </c>
      <c r="AC285" t="s">
        <v>164</v>
      </c>
      <c r="AD285" t="s">
        <v>718</v>
      </c>
    </row>
    <row r="286" spans="1:30" ht="12.75" customHeight="1" x14ac:dyDescent="0.2">
      <c r="A286" s="70"/>
      <c r="B286" s="70"/>
      <c r="C286" s="100" t="s">
        <v>136</v>
      </c>
      <c r="D286" s="101" t="s">
        <v>34</v>
      </c>
      <c r="E286" s="102">
        <v>45383</v>
      </c>
      <c r="F286" s="71">
        <v>110</v>
      </c>
      <c r="G286" s="72">
        <f ca="1">Таблица_основная[[#This Row],[Рейтинг расчет]]</f>
        <v>7</v>
      </c>
      <c r="H286" s="41" t="s">
        <v>160</v>
      </c>
      <c r="I286" s="71">
        <v>73.963636363636368</v>
      </c>
      <c r="J286" s="41" t="s">
        <v>161</v>
      </c>
      <c r="K286" s="73"/>
      <c r="L286" s="73" t="s">
        <v>162</v>
      </c>
      <c r="M286" s="73"/>
      <c r="N28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O286" s="41" t="str">
        <f>CONCATENATE("F","$",Таблица_основная[[#This Row],[Первая строка массива]])</f>
        <v>F$277</v>
      </c>
      <c r="P286" s="41" t="str">
        <f>CONCATENATE("F","$",Таблица_основная[[#This Row],[Первая строка массива]],":","F","$",Таблица_основная[[#This Row],[Последняя строка моссива]])</f>
        <v>F$277:F$331</v>
      </c>
      <c r="Q286" s="70">
        <f t="shared" si="5"/>
        <v>277</v>
      </c>
      <c r="R286" s="70">
        <f>Таблица_основная[[#This Row],[Первая строка массива]]+54</f>
        <v>331</v>
      </c>
      <c r="S286"/>
      <c r="T286" s="86"/>
      <c r="AA286" t="s">
        <v>144</v>
      </c>
      <c r="AB286" t="s">
        <v>719</v>
      </c>
      <c r="AC286" t="s">
        <v>164</v>
      </c>
      <c r="AD286" t="s">
        <v>720</v>
      </c>
    </row>
    <row r="287" spans="1:30" ht="12.75" customHeight="1" x14ac:dyDescent="0.2">
      <c r="A287" s="70"/>
      <c r="B287" s="70"/>
      <c r="C287" s="100" t="s">
        <v>137</v>
      </c>
      <c r="D287" s="101" t="s">
        <v>34</v>
      </c>
      <c r="E287" s="102">
        <v>45383</v>
      </c>
      <c r="F287" s="71">
        <v>175</v>
      </c>
      <c r="G287" s="72">
        <f ca="1">Таблица_основная[[#This Row],[Рейтинг расчет]]</f>
        <v>5</v>
      </c>
      <c r="H287" s="41" t="s">
        <v>160</v>
      </c>
      <c r="I287" s="71">
        <v>73.963636363636368</v>
      </c>
      <c r="J287" s="41" t="s">
        <v>161</v>
      </c>
      <c r="K287" s="73"/>
      <c r="L287" s="73" t="s">
        <v>162</v>
      </c>
      <c r="M287" s="73"/>
      <c r="N28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</v>
      </c>
      <c r="O287" s="41" t="str">
        <f>CONCATENATE("F","$",Таблица_основная[[#This Row],[Первая строка массива]])</f>
        <v>F$277</v>
      </c>
      <c r="P287" s="41" t="str">
        <f>CONCATENATE("F","$",Таблица_основная[[#This Row],[Первая строка массива]],":","F","$",Таблица_основная[[#This Row],[Последняя строка моссива]])</f>
        <v>F$277:F$331</v>
      </c>
      <c r="Q287" s="70">
        <f t="shared" si="5"/>
        <v>277</v>
      </c>
      <c r="R287" s="70">
        <f>Таблица_основная[[#This Row],[Первая строка массива]]+54</f>
        <v>331</v>
      </c>
      <c r="S287"/>
      <c r="T287" s="86"/>
      <c r="AA287" t="s">
        <v>141</v>
      </c>
      <c r="AB287" t="s">
        <v>721</v>
      </c>
      <c r="AC287" t="s">
        <v>164</v>
      </c>
      <c r="AD287" t="s">
        <v>722</v>
      </c>
    </row>
    <row r="288" spans="1:30" ht="12.75" customHeight="1" x14ac:dyDescent="0.2">
      <c r="A288" s="70"/>
      <c r="B288" s="70"/>
      <c r="C288" s="100" t="s">
        <v>138</v>
      </c>
      <c r="D288" s="101" t="s">
        <v>34</v>
      </c>
      <c r="E288" s="102">
        <v>45383</v>
      </c>
      <c r="F288" s="71">
        <v>50</v>
      </c>
      <c r="G288" s="72">
        <f ca="1">Таблица_основная[[#This Row],[Рейтинг расчет]]</f>
        <v>13</v>
      </c>
      <c r="H288" s="41" t="s">
        <v>160</v>
      </c>
      <c r="I288" s="71">
        <v>73.963636363636368</v>
      </c>
      <c r="J288" s="41" t="s">
        <v>161</v>
      </c>
      <c r="K288" s="73"/>
      <c r="L288" s="73" t="s">
        <v>162</v>
      </c>
      <c r="M288" s="73"/>
      <c r="N28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O288" s="41" t="str">
        <f>CONCATENATE("F","$",Таблица_основная[[#This Row],[Первая строка массива]])</f>
        <v>F$277</v>
      </c>
      <c r="P288" s="41" t="str">
        <f>CONCATENATE("F","$",Таблица_основная[[#This Row],[Первая строка массива]],":","F","$",Таблица_основная[[#This Row],[Последняя строка моссива]])</f>
        <v>F$277:F$331</v>
      </c>
      <c r="Q288" s="70">
        <f t="shared" si="5"/>
        <v>277</v>
      </c>
      <c r="R288" s="70">
        <f>Таблица_основная[[#This Row],[Первая строка массива]]+54</f>
        <v>331</v>
      </c>
      <c r="S288"/>
      <c r="T288" s="86"/>
      <c r="AA288" t="s">
        <v>136</v>
      </c>
      <c r="AB288" t="s">
        <v>163</v>
      </c>
      <c r="AC288" t="s">
        <v>164</v>
      </c>
      <c r="AD288" t="s">
        <v>723</v>
      </c>
    </row>
    <row r="289" spans="1:30" ht="12.75" customHeight="1" x14ac:dyDescent="0.2">
      <c r="A289" s="70"/>
      <c r="B289" s="70"/>
      <c r="C289" s="100" t="s">
        <v>139</v>
      </c>
      <c r="D289" s="101" t="s">
        <v>34</v>
      </c>
      <c r="E289" s="102">
        <v>45383</v>
      </c>
      <c r="F289" s="71">
        <v>32</v>
      </c>
      <c r="G289" s="72">
        <f ca="1">Таблица_основная[[#This Row],[Рейтинг расчет]]</f>
        <v>20</v>
      </c>
      <c r="H289" s="41" t="s">
        <v>160</v>
      </c>
      <c r="I289" s="71">
        <v>73.963636363636368</v>
      </c>
      <c r="J289" s="41" t="s">
        <v>161</v>
      </c>
      <c r="K289" s="73"/>
      <c r="L289" s="73" t="s">
        <v>162</v>
      </c>
      <c r="M289" s="73"/>
      <c r="N28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O289" s="41" t="str">
        <f>CONCATENATE("F","$",Таблица_основная[[#This Row],[Первая строка массива]])</f>
        <v>F$277</v>
      </c>
      <c r="P289" s="41" t="str">
        <f>CONCATENATE("F","$",Таблица_основная[[#This Row],[Первая строка массива]],":","F","$",Таблица_основная[[#This Row],[Последняя строка моссива]])</f>
        <v>F$277:F$331</v>
      </c>
      <c r="Q289" s="70">
        <f t="shared" si="5"/>
        <v>277</v>
      </c>
      <c r="R289" s="70">
        <f>Таблица_основная[[#This Row],[Первая строка массива]]+54</f>
        <v>331</v>
      </c>
      <c r="S289"/>
      <c r="T289" s="86"/>
      <c r="AA289" t="s">
        <v>144</v>
      </c>
      <c r="AB289" t="s">
        <v>724</v>
      </c>
      <c r="AC289" t="s">
        <v>164</v>
      </c>
      <c r="AD289" t="s">
        <v>725</v>
      </c>
    </row>
    <row r="290" spans="1:30" ht="12.75" customHeight="1" x14ac:dyDescent="0.2">
      <c r="A290" s="70"/>
      <c r="B290" s="70"/>
      <c r="C290" s="100" t="s">
        <v>140</v>
      </c>
      <c r="D290" s="101" t="s">
        <v>34</v>
      </c>
      <c r="E290" s="102">
        <v>45383</v>
      </c>
      <c r="F290" s="71">
        <v>23</v>
      </c>
      <c r="G290" s="72">
        <f ca="1">Таблица_основная[[#This Row],[Рейтинг расчет]]</f>
        <v>25</v>
      </c>
      <c r="H290" s="41" t="s">
        <v>160</v>
      </c>
      <c r="I290" s="71">
        <v>73.963636363636368</v>
      </c>
      <c r="J290" s="41" t="s">
        <v>161</v>
      </c>
      <c r="K290" s="73"/>
      <c r="L290" s="73" t="s">
        <v>162</v>
      </c>
      <c r="M290" s="73"/>
      <c r="N29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25</v>
      </c>
      <c r="O290" s="41" t="str">
        <f>CONCATENATE("F","$",Таблица_основная[[#This Row],[Первая строка массива]])</f>
        <v>F$277</v>
      </c>
      <c r="P290" s="41" t="str">
        <f>CONCATENATE("F","$",Таблица_основная[[#This Row],[Первая строка массива]],":","F","$",Таблица_основная[[#This Row],[Последняя строка моссива]])</f>
        <v>F$277:F$331</v>
      </c>
      <c r="Q290" s="70">
        <f t="shared" si="5"/>
        <v>277</v>
      </c>
      <c r="R290" s="70">
        <f>Таблица_основная[[#This Row],[Первая строка массива]]+54</f>
        <v>331</v>
      </c>
      <c r="S290"/>
      <c r="T290" s="86"/>
      <c r="AA290" t="s">
        <v>144</v>
      </c>
      <c r="AB290" t="s">
        <v>726</v>
      </c>
      <c r="AC290" t="s">
        <v>164</v>
      </c>
      <c r="AD290" t="s">
        <v>727</v>
      </c>
    </row>
    <row r="291" spans="1:30" ht="12.75" customHeight="1" x14ac:dyDescent="0.2">
      <c r="A291" s="70"/>
      <c r="B291" s="70"/>
      <c r="C291" s="100" t="s">
        <v>141</v>
      </c>
      <c r="D291" s="101" t="s">
        <v>34</v>
      </c>
      <c r="E291" s="102">
        <v>45383</v>
      </c>
      <c r="F291" s="71">
        <v>104</v>
      </c>
      <c r="G291" s="72">
        <f ca="1">Таблица_основная[[#This Row],[Рейтинг расчет]]</f>
        <v>8</v>
      </c>
      <c r="H291" s="41" t="s">
        <v>160</v>
      </c>
      <c r="I291" s="71">
        <v>73.963636363636368</v>
      </c>
      <c r="J291" s="41" t="s">
        <v>161</v>
      </c>
      <c r="K291" s="73"/>
      <c r="L291" s="73" t="s">
        <v>162</v>
      </c>
      <c r="M291" s="73"/>
      <c r="N29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O291" s="41" t="str">
        <f>CONCATENATE("F","$",Таблица_основная[[#This Row],[Первая строка массива]])</f>
        <v>F$277</v>
      </c>
      <c r="P291" s="41" t="str">
        <f>CONCATENATE("F","$",Таблица_основная[[#This Row],[Первая строка массива]],":","F","$",Таблица_основная[[#This Row],[Последняя строка моссива]])</f>
        <v>F$277:F$331</v>
      </c>
      <c r="Q291" s="70">
        <f t="shared" si="5"/>
        <v>277</v>
      </c>
      <c r="R291" s="70">
        <f>Таблица_основная[[#This Row],[Первая строка массива]]+54</f>
        <v>331</v>
      </c>
      <c r="S291"/>
      <c r="T291" s="86"/>
      <c r="AA291" t="s">
        <v>88</v>
      </c>
      <c r="AB291" t="s">
        <v>728</v>
      </c>
      <c r="AC291" t="s">
        <v>164</v>
      </c>
      <c r="AD291" t="s">
        <v>729</v>
      </c>
    </row>
    <row r="292" spans="1:30" ht="12.75" customHeight="1" x14ac:dyDescent="0.2">
      <c r="A292" s="70"/>
      <c r="B292" s="70"/>
      <c r="C292" s="100" t="s">
        <v>142</v>
      </c>
      <c r="D292" s="101" t="s">
        <v>34</v>
      </c>
      <c r="E292" s="102">
        <v>45383</v>
      </c>
      <c r="F292" s="71">
        <v>192</v>
      </c>
      <c r="G292" s="72">
        <f ca="1">Таблица_основная[[#This Row],[Рейтинг расчет]]</f>
        <v>3</v>
      </c>
      <c r="H292" s="41" t="s">
        <v>160</v>
      </c>
      <c r="I292" s="71">
        <v>73.963636363636368</v>
      </c>
      <c r="J292" s="41" t="s">
        <v>161</v>
      </c>
      <c r="K292" s="73"/>
      <c r="L292" s="73" t="s">
        <v>162</v>
      </c>
      <c r="M292" s="73"/>
      <c r="N29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</v>
      </c>
      <c r="O292" s="41" t="str">
        <f>CONCATENATE("F","$",Таблица_основная[[#This Row],[Первая строка массива]])</f>
        <v>F$277</v>
      </c>
      <c r="P292" s="41" t="str">
        <f>CONCATENATE("F","$",Таблица_основная[[#This Row],[Первая строка массива]],":","F","$",Таблица_основная[[#This Row],[Последняя строка моссива]])</f>
        <v>F$277:F$331</v>
      </c>
      <c r="Q292" s="70">
        <f t="shared" si="5"/>
        <v>277</v>
      </c>
      <c r="R292" s="70">
        <f>Таблица_основная[[#This Row],[Первая строка массива]]+54</f>
        <v>331</v>
      </c>
      <c r="S292"/>
      <c r="T292" s="86"/>
      <c r="AA292" t="s">
        <v>145</v>
      </c>
      <c r="AB292" t="s">
        <v>730</v>
      </c>
      <c r="AC292" t="s">
        <v>164</v>
      </c>
      <c r="AD292" t="s">
        <v>731</v>
      </c>
    </row>
    <row r="293" spans="1:30" ht="12.75" customHeight="1" x14ac:dyDescent="0.2">
      <c r="A293" s="70"/>
      <c r="B293" s="70"/>
      <c r="C293" s="100" t="s">
        <v>143</v>
      </c>
      <c r="D293" s="101" t="s">
        <v>34</v>
      </c>
      <c r="E293" s="102">
        <v>45383</v>
      </c>
      <c r="F293" s="71">
        <v>59</v>
      </c>
      <c r="G293" s="72">
        <f ca="1">Таблица_основная[[#This Row],[Рейтинг расчет]]</f>
        <v>12</v>
      </c>
      <c r="H293" s="41" t="s">
        <v>160</v>
      </c>
      <c r="I293" s="71">
        <v>73.963636363636368</v>
      </c>
      <c r="J293" s="41" t="s">
        <v>161</v>
      </c>
      <c r="K293" s="73"/>
      <c r="L293" s="73" t="s">
        <v>162</v>
      </c>
      <c r="M293" s="73"/>
      <c r="N29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O293" s="41" t="str">
        <f>CONCATENATE("F","$",Таблица_основная[[#This Row],[Первая строка массива]])</f>
        <v>F$277</v>
      </c>
      <c r="P293" s="41" t="str">
        <f>CONCATENATE("F","$",Таблица_основная[[#This Row],[Первая строка массива]],":","F","$",Таблица_основная[[#This Row],[Последняя строка моссива]])</f>
        <v>F$277:F$331</v>
      </c>
      <c r="Q293" s="70">
        <f t="shared" si="5"/>
        <v>277</v>
      </c>
      <c r="R293" s="70">
        <f>Таблица_основная[[#This Row],[Первая строка массива]]+54</f>
        <v>331</v>
      </c>
      <c r="S293"/>
      <c r="T293" s="86"/>
      <c r="AA293" t="s">
        <v>102</v>
      </c>
      <c r="AB293" t="s">
        <v>732</v>
      </c>
      <c r="AC293" t="s">
        <v>164</v>
      </c>
      <c r="AD293" t="s">
        <v>733</v>
      </c>
    </row>
    <row r="294" spans="1:30" ht="12.75" customHeight="1" x14ac:dyDescent="0.2">
      <c r="A294" s="70"/>
      <c r="B294" s="70"/>
      <c r="C294" s="100" t="s">
        <v>144</v>
      </c>
      <c r="D294" s="101" t="s">
        <v>34</v>
      </c>
      <c r="E294" s="102">
        <v>45383</v>
      </c>
      <c r="F294" s="71">
        <v>1543</v>
      </c>
      <c r="G294" s="72">
        <f ca="1">Таблица_основная[[#This Row],[Рейтинг расчет]]</f>
        <v>1</v>
      </c>
      <c r="H294" s="41" t="s">
        <v>160</v>
      </c>
      <c r="I294" s="71">
        <v>73.963636363636368</v>
      </c>
      <c r="J294" s="41" t="s">
        <v>161</v>
      </c>
      <c r="K294" s="73"/>
      <c r="L294" s="73" t="s">
        <v>162</v>
      </c>
      <c r="M294" s="73"/>
      <c r="N29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294" s="41" t="str">
        <f>CONCATENATE("F","$",Таблица_основная[[#This Row],[Первая строка массива]])</f>
        <v>F$277</v>
      </c>
      <c r="P294" s="41" t="str">
        <f>CONCATENATE("F","$",Таблица_основная[[#This Row],[Первая строка массива]],":","F","$",Таблица_основная[[#This Row],[Последняя строка моссива]])</f>
        <v>F$277:F$331</v>
      </c>
      <c r="Q294" s="70">
        <f t="shared" si="5"/>
        <v>277</v>
      </c>
      <c r="R294" s="70">
        <f>Таблица_основная[[#This Row],[Первая строка массива]]+54</f>
        <v>331</v>
      </c>
      <c r="S294"/>
      <c r="T294" s="86"/>
      <c r="AA294" t="s">
        <v>144</v>
      </c>
      <c r="AB294" t="s">
        <v>734</v>
      </c>
      <c r="AC294" t="s">
        <v>164</v>
      </c>
      <c r="AD294" t="s">
        <v>735</v>
      </c>
    </row>
    <row r="295" spans="1:30" ht="12.75" customHeight="1" x14ac:dyDescent="0.2">
      <c r="A295" s="70"/>
      <c r="B295" s="70"/>
      <c r="C295" s="100" t="s">
        <v>145</v>
      </c>
      <c r="D295" s="101" t="s">
        <v>34</v>
      </c>
      <c r="E295" s="102">
        <v>45383</v>
      </c>
      <c r="F295" s="71">
        <v>302</v>
      </c>
      <c r="G295" s="72">
        <f ca="1">Таблица_основная[[#This Row],[Рейтинг расчет]]</f>
        <v>2</v>
      </c>
      <c r="H295" s="41" t="s">
        <v>160</v>
      </c>
      <c r="I295" s="71">
        <v>73.963636363636368</v>
      </c>
      <c r="J295" s="41" t="s">
        <v>161</v>
      </c>
      <c r="K295" s="73"/>
      <c r="L295" s="73" t="s">
        <v>162</v>
      </c>
      <c r="M295" s="73"/>
      <c r="N29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</v>
      </c>
      <c r="O295" s="41" t="str">
        <f>CONCATENATE("F","$",Таблица_основная[[#This Row],[Первая строка массива]])</f>
        <v>F$277</v>
      </c>
      <c r="P295" s="41" t="str">
        <f>CONCATENATE("F","$",Таблица_основная[[#This Row],[Первая строка массива]],":","F","$",Таблица_основная[[#This Row],[Последняя строка моссива]])</f>
        <v>F$277:F$331</v>
      </c>
      <c r="Q295" s="70">
        <f t="shared" si="5"/>
        <v>277</v>
      </c>
      <c r="R295" s="70">
        <f>Таблица_основная[[#This Row],[Первая строка массива]]+54</f>
        <v>331</v>
      </c>
      <c r="S295"/>
      <c r="T295" s="86"/>
      <c r="AA295" t="s">
        <v>121</v>
      </c>
      <c r="AB295" t="s">
        <v>736</v>
      </c>
      <c r="AC295" t="s">
        <v>164</v>
      </c>
      <c r="AD295" t="s">
        <v>737</v>
      </c>
    </row>
    <row r="296" spans="1:30" ht="12.75" customHeight="1" x14ac:dyDescent="0.2">
      <c r="A296" s="70"/>
      <c r="B296" s="70"/>
      <c r="C296" s="100" t="s">
        <v>146</v>
      </c>
      <c r="D296" s="101" t="s">
        <v>34</v>
      </c>
      <c r="E296" s="102">
        <v>45383</v>
      </c>
      <c r="F296" s="71">
        <v>185</v>
      </c>
      <c r="G296" s="72">
        <f ca="1">Таблица_основная[[#This Row],[Рейтинг расчет]]</f>
        <v>4</v>
      </c>
      <c r="H296" s="41" t="s">
        <v>160</v>
      </c>
      <c r="I296" s="71">
        <v>73.963636363636368</v>
      </c>
      <c r="J296" s="41" t="s">
        <v>161</v>
      </c>
      <c r="K296" s="73"/>
      <c r="L296" s="73" t="s">
        <v>162</v>
      </c>
      <c r="M296" s="73"/>
      <c r="N29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</v>
      </c>
      <c r="O296" s="41" t="str">
        <f>CONCATENATE("F","$",Таблица_основная[[#This Row],[Первая строка массива]])</f>
        <v>F$277</v>
      </c>
      <c r="P296" s="41" t="str">
        <f>CONCATENATE("F","$",Таблица_основная[[#This Row],[Первая строка массива]],":","F","$",Таблица_основная[[#This Row],[Последняя строка моссива]])</f>
        <v>F$277:F$331</v>
      </c>
      <c r="Q296" s="70">
        <f t="shared" si="5"/>
        <v>277</v>
      </c>
      <c r="R296" s="70">
        <f>Таблица_основная[[#This Row],[Первая строка массива]]+54</f>
        <v>331</v>
      </c>
      <c r="S296"/>
      <c r="T296" s="86"/>
      <c r="AA296" t="s">
        <v>136</v>
      </c>
      <c r="AB296" t="s">
        <v>738</v>
      </c>
      <c r="AC296" t="s">
        <v>164</v>
      </c>
      <c r="AD296" t="s">
        <v>739</v>
      </c>
    </row>
    <row r="297" spans="1:30" ht="12.75" customHeight="1" x14ac:dyDescent="0.2">
      <c r="A297" s="70"/>
      <c r="B297" s="70"/>
      <c r="C297" s="100" t="s">
        <v>93</v>
      </c>
      <c r="D297" s="101" t="s">
        <v>34</v>
      </c>
      <c r="E297" s="102">
        <v>45383</v>
      </c>
      <c r="F297" s="71">
        <v>7</v>
      </c>
      <c r="G297" s="72">
        <f ca="1">Таблица_основная[[#This Row],[Рейтинг расчет]]</f>
        <v>39</v>
      </c>
      <c r="H297" s="41" t="s">
        <v>160</v>
      </c>
      <c r="I297" s="71">
        <v>73.963636363636368</v>
      </c>
      <c r="J297" s="41" t="s">
        <v>161</v>
      </c>
      <c r="K297" s="73"/>
      <c r="L297" s="73" t="s">
        <v>162</v>
      </c>
      <c r="M297" s="73"/>
      <c r="N29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39</v>
      </c>
      <c r="O297" s="41" t="str">
        <f>CONCATENATE("F","$",Таблица_основная[[#This Row],[Первая строка массива]])</f>
        <v>F$277</v>
      </c>
      <c r="P297" s="41" t="str">
        <f>CONCATENATE("F","$",Таблица_основная[[#This Row],[Первая строка массива]],":","F","$",Таблица_основная[[#This Row],[Последняя строка моссива]])</f>
        <v>F$277:F$331</v>
      </c>
      <c r="Q297" s="70">
        <f t="shared" si="5"/>
        <v>277</v>
      </c>
      <c r="R297" s="70">
        <f>Таблица_основная[[#This Row],[Первая строка массива]]+54</f>
        <v>331</v>
      </c>
      <c r="S297"/>
      <c r="T297" s="86"/>
      <c r="AA297" t="s">
        <v>122</v>
      </c>
      <c r="AB297" t="s">
        <v>740</v>
      </c>
      <c r="AC297" t="s">
        <v>164</v>
      </c>
      <c r="AD297" t="s">
        <v>741</v>
      </c>
    </row>
    <row r="298" spans="1:30" ht="12.75" customHeight="1" x14ac:dyDescent="0.2">
      <c r="A298" s="70"/>
      <c r="B298" s="70"/>
      <c r="C298" s="100" t="s">
        <v>127</v>
      </c>
      <c r="D298" s="101" t="s">
        <v>34</v>
      </c>
      <c r="E298" s="102">
        <v>45383</v>
      </c>
      <c r="F298" s="71">
        <v>23</v>
      </c>
      <c r="G298" s="72">
        <f ca="1">Таблица_основная[[#This Row],[Рейтинг расчет]]</f>
        <v>25</v>
      </c>
      <c r="H298" s="41" t="s">
        <v>160</v>
      </c>
      <c r="I298" s="71">
        <v>73.963636363636368</v>
      </c>
      <c r="J298" s="41" t="s">
        <v>161</v>
      </c>
      <c r="K298" s="73"/>
      <c r="L298" s="73" t="s">
        <v>162</v>
      </c>
      <c r="M298" s="73"/>
      <c r="N29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25</v>
      </c>
      <c r="O298" s="41" t="str">
        <f>CONCATENATE("F","$",Таблица_основная[[#This Row],[Первая строка массива]])</f>
        <v>F$277</v>
      </c>
      <c r="P298" s="41" t="str">
        <f>CONCATENATE("F","$",Таблица_основная[[#This Row],[Первая строка массива]],":","F","$",Таблица_основная[[#This Row],[Последняя строка моссива]])</f>
        <v>F$277:F$331</v>
      </c>
      <c r="Q298" s="70">
        <f t="shared" si="5"/>
        <v>277</v>
      </c>
      <c r="R298" s="70">
        <f>Таблица_основная[[#This Row],[Первая строка массива]]+54</f>
        <v>331</v>
      </c>
      <c r="S298"/>
      <c r="T298" s="86"/>
      <c r="AA298" t="s">
        <v>105</v>
      </c>
      <c r="AB298" t="s">
        <v>742</v>
      </c>
      <c r="AC298" t="s">
        <v>164</v>
      </c>
      <c r="AD298" t="s">
        <v>743</v>
      </c>
    </row>
    <row r="299" spans="1:30" ht="12.75" customHeight="1" x14ac:dyDescent="0.2">
      <c r="A299" s="70"/>
      <c r="B299" s="70"/>
      <c r="C299" s="100" t="s">
        <v>114</v>
      </c>
      <c r="D299" s="101" t="s">
        <v>34</v>
      </c>
      <c r="E299" s="102">
        <v>45383</v>
      </c>
      <c r="F299" s="71">
        <v>7</v>
      </c>
      <c r="G299" s="72">
        <f ca="1">Таблица_основная[[#This Row],[Рейтинг расчет]]</f>
        <v>39</v>
      </c>
      <c r="H299" s="41" t="s">
        <v>160</v>
      </c>
      <c r="I299" s="71">
        <v>73.963636363636368</v>
      </c>
      <c r="J299" s="41" t="s">
        <v>161</v>
      </c>
      <c r="K299" s="73"/>
      <c r="L299" s="73" t="s">
        <v>162</v>
      </c>
      <c r="M299" s="73"/>
      <c r="N29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39</v>
      </c>
      <c r="O299" s="41" t="str">
        <f>CONCATENATE("F","$",Таблица_основная[[#This Row],[Первая строка массива]])</f>
        <v>F$277</v>
      </c>
      <c r="P299" s="41" t="str">
        <f>CONCATENATE("F","$",Таблица_основная[[#This Row],[Первая строка массива]],":","F","$",Таблица_основная[[#This Row],[Последняя строка моссива]])</f>
        <v>F$277:F$331</v>
      </c>
      <c r="Q299" s="70">
        <f t="shared" si="5"/>
        <v>277</v>
      </c>
      <c r="R299" s="70">
        <f>Таблица_основная[[#This Row],[Первая строка массива]]+54</f>
        <v>331</v>
      </c>
      <c r="S299"/>
      <c r="T299" s="86"/>
      <c r="AA299" t="s">
        <v>145</v>
      </c>
      <c r="AB299" t="s">
        <v>744</v>
      </c>
      <c r="AC299" t="s">
        <v>164</v>
      </c>
      <c r="AD299" t="s">
        <v>745</v>
      </c>
    </row>
    <row r="300" spans="1:30" ht="12.75" customHeight="1" x14ac:dyDescent="0.2">
      <c r="A300" s="70"/>
      <c r="B300" s="70"/>
      <c r="C300" s="100" t="s">
        <v>94</v>
      </c>
      <c r="D300" s="101" t="s">
        <v>34</v>
      </c>
      <c r="E300" s="102">
        <v>45383</v>
      </c>
      <c r="F300" s="71">
        <v>48</v>
      </c>
      <c r="G300" s="72">
        <f ca="1">Таблица_основная[[#This Row],[Рейтинг расчет]]</f>
        <v>14</v>
      </c>
      <c r="H300" s="41" t="s">
        <v>160</v>
      </c>
      <c r="I300" s="71">
        <v>73.963636363636368</v>
      </c>
      <c r="J300" s="41" t="s">
        <v>161</v>
      </c>
      <c r="K300" s="73"/>
      <c r="L300" s="73" t="s">
        <v>162</v>
      </c>
      <c r="M300" s="73"/>
      <c r="N30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O300" s="41" t="str">
        <f>CONCATENATE("F","$",Таблица_основная[[#This Row],[Первая строка массива]])</f>
        <v>F$277</v>
      </c>
      <c r="P300" s="41" t="str">
        <f>CONCATENATE("F","$",Таблица_основная[[#This Row],[Первая строка массива]],":","F","$",Таблица_основная[[#This Row],[Последняя строка моссива]])</f>
        <v>F$277:F$331</v>
      </c>
      <c r="Q300" s="70">
        <f t="shared" si="5"/>
        <v>277</v>
      </c>
      <c r="R300" s="70">
        <f>Таблица_основная[[#This Row],[Первая строка массива]]+54</f>
        <v>331</v>
      </c>
      <c r="S300"/>
      <c r="T300" s="86"/>
      <c r="AA300" t="s">
        <v>136</v>
      </c>
      <c r="AB300" t="s">
        <v>163</v>
      </c>
      <c r="AC300" t="s">
        <v>164</v>
      </c>
      <c r="AD300" t="s">
        <v>746</v>
      </c>
    </row>
    <row r="301" spans="1:30" ht="12.75" customHeight="1" x14ac:dyDescent="0.2">
      <c r="A301" s="70"/>
      <c r="B301" s="70"/>
      <c r="C301" s="100" t="s">
        <v>95</v>
      </c>
      <c r="D301" s="101" t="s">
        <v>34</v>
      </c>
      <c r="E301" s="102">
        <v>45383</v>
      </c>
      <c r="F301" s="71">
        <v>17</v>
      </c>
      <c r="G301" s="72">
        <f ca="1">Таблица_основная[[#This Row],[Рейтинг расчет]]</f>
        <v>30</v>
      </c>
      <c r="H301" s="41" t="s">
        <v>160</v>
      </c>
      <c r="I301" s="71">
        <v>73.963636363636368</v>
      </c>
      <c r="J301" s="41" t="s">
        <v>161</v>
      </c>
      <c r="K301" s="73"/>
      <c r="L301" s="73" t="s">
        <v>162</v>
      </c>
      <c r="M301" s="73"/>
      <c r="N30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O301" s="41" t="str">
        <f>CONCATENATE("F","$",Таблица_основная[[#This Row],[Первая строка массива]])</f>
        <v>F$277</v>
      </c>
      <c r="P301" s="41" t="str">
        <f>CONCATENATE("F","$",Таблица_основная[[#This Row],[Первая строка массива]],":","F","$",Таблица_основная[[#This Row],[Последняя строка моссива]])</f>
        <v>F$277:F$331</v>
      </c>
      <c r="Q301" s="70">
        <f t="shared" si="5"/>
        <v>277</v>
      </c>
      <c r="R301" s="70">
        <f>Таблица_основная[[#This Row],[Первая строка массива]]+54</f>
        <v>331</v>
      </c>
      <c r="S301"/>
      <c r="T301" s="86"/>
      <c r="AA301" t="s">
        <v>137</v>
      </c>
      <c r="AB301" t="s">
        <v>747</v>
      </c>
      <c r="AC301" t="s">
        <v>164</v>
      </c>
      <c r="AD301" t="s">
        <v>748</v>
      </c>
    </row>
    <row r="302" spans="1:30" ht="12.75" customHeight="1" x14ac:dyDescent="0.2">
      <c r="A302" s="70"/>
      <c r="B302" s="70"/>
      <c r="C302" s="100" t="s">
        <v>96</v>
      </c>
      <c r="D302" s="101" t="s">
        <v>34</v>
      </c>
      <c r="E302" s="102">
        <v>45383</v>
      </c>
      <c r="F302" s="71">
        <v>27</v>
      </c>
      <c r="G302" s="72">
        <f ca="1">Таблица_основная[[#This Row],[Рейтинг расчет]]</f>
        <v>23</v>
      </c>
      <c r="H302" s="41" t="s">
        <v>160</v>
      </c>
      <c r="I302" s="71">
        <v>73.963636363636368</v>
      </c>
      <c r="J302" s="41" t="s">
        <v>161</v>
      </c>
      <c r="K302" s="73"/>
      <c r="L302" s="73" t="s">
        <v>162</v>
      </c>
      <c r="M302" s="73"/>
      <c r="N30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23</v>
      </c>
      <c r="O302" s="41" t="str">
        <f>CONCATENATE("F","$",Таблица_основная[[#This Row],[Первая строка массива]])</f>
        <v>F$277</v>
      </c>
      <c r="P302" s="41" t="str">
        <f>CONCATENATE("F","$",Таблица_основная[[#This Row],[Первая строка массива]],":","F","$",Таблица_основная[[#This Row],[Последняя строка моссива]])</f>
        <v>F$277:F$331</v>
      </c>
      <c r="Q302" s="70">
        <f t="shared" si="5"/>
        <v>277</v>
      </c>
      <c r="R302" s="70">
        <f>Таблица_основная[[#This Row],[Первая строка массива]]+54</f>
        <v>331</v>
      </c>
      <c r="S302"/>
      <c r="T302" s="86"/>
      <c r="AA302" t="s">
        <v>144</v>
      </c>
      <c r="AB302" t="s">
        <v>749</v>
      </c>
      <c r="AC302" t="s">
        <v>164</v>
      </c>
      <c r="AD302" t="s">
        <v>750</v>
      </c>
    </row>
    <row r="303" spans="1:30" ht="12.75" customHeight="1" x14ac:dyDescent="0.2">
      <c r="A303" s="70"/>
      <c r="B303" s="70"/>
      <c r="C303" s="100" t="s">
        <v>97</v>
      </c>
      <c r="D303" s="101" t="s">
        <v>34</v>
      </c>
      <c r="E303" s="102">
        <v>45383</v>
      </c>
      <c r="F303" s="71">
        <v>18</v>
      </c>
      <c r="G303" s="72">
        <f ca="1">Таблица_основная[[#This Row],[Рейтинг расчет]]</f>
        <v>29</v>
      </c>
      <c r="H303" s="41" t="s">
        <v>160</v>
      </c>
      <c r="I303" s="71">
        <v>73.963636363636368</v>
      </c>
      <c r="J303" s="41" t="s">
        <v>161</v>
      </c>
      <c r="K303" s="73"/>
      <c r="L303" s="73" t="s">
        <v>162</v>
      </c>
      <c r="M303" s="73"/>
      <c r="N30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29</v>
      </c>
      <c r="O303" s="41" t="str">
        <f>CONCATENATE("F","$",Таблица_основная[[#This Row],[Первая строка массива]])</f>
        <v>F$277</v>
      </c>
      <c r="P303" s="41" t="str">
        <f>CONCATENATE("F","$",Таблица_основная[[#This Row],[Первая строка массива]],":","F","$",Таблица_основная[[#This Row],[Последняя строка моссива]])</f>
        <v>F$277:F$331</v>
      </c>
      <c r="Q303" s="70">
        <f t="shared" si="5"/>
        <v>277</v>
      </c>
      <c r="R303" s="70">
        <f>Таблица_основная[[#This Row],[Первая строка массива]]+54</f>
        <v>331</v>
      </c>
      <c r="S303"/>
      <c r="T303" s="86"/>
      <c r="AA303" t="s">
        <v>144</v>
      </c>
      <c r="AB303" t="s">
        <v>751</v>
      </c>
      <c r="AC303" t="s">
        <v>164</v>
      </c>
      <c r="AD303" t="s">
        <v>752</v>
      </c>
    </row>
    <row r="304" spans="1:30" ht="12.75" customHeight="1" x14ac:dyDescent="0.2">
      <c r="A304" s="70"/>
      <c r="B304" s="70"/>
      <c r="C304" s="100" t="s">
        <v>98</v>
      </c>
      <c r="D304" s="101" t="s">
        <v>34</v>
      </c>
      <c r="E304" s="102">
        <v>45383</v>
      </c>
      <c r="F304" s="71">
        <v>12</v>
      </c>
      <c r="G304" s="72">
        <f ca="1">Таблица_основная[[#This Row],[Рейтинг расчет]]</f>
        <v>35</v>
      </c>
      <c r="H304" s="41" t="s">
        <v>160</v>
      </c>
      <c r="I304" s="71">
        <v>73.963636363636368</v>
      </c>
      <c r="J304" s="41" t="s">
        <v>161</v>
      </c>
      <c r="K304" s="73"/>
      <c r="L304" s="73" t="s">
        <v>162</v>
      </c>
      <c r="M304" s="73"/>
      <c r="N30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O304" s="41" t="str">
        <f>CONCATENATE("F","$",Таблица_основная[[#This Row],[Первая строка массива]])</f>
        <v>F$277</v>
      </c>
      <c r="P304" s="41" t="str">
        <f>CONCATENATE("F","$",Таблица_основная[[#This Row],[Первая строка массива]],":","F","$",Таблица_основная[[#This Row],[Последняя строка моссива]])</f>
        <v>F$277:F$331</v>
      </c>
      <c r="Q304" s="70">
        <f t="shared" si="5"/>
        <v>277</v>
      </c>
      <c r="R304" s="70">
        <f>Таблица_основная[[#This Row],[Первая строка массива]]+54</f>
        <v>331</v>
      </c>
      <c r="S304"/>
      <c r="T304" s="86"/>
      <c r="AA304" t="s">
        <v>121</v>
      </c>
      <c r="AB304" t="s">
        <v>753</v>
      </c>
      <c r="AC304" t="s">
        <v>164</v>
      </c>
      <c r="AD304" t="s">
        <v>754</v>
      </c>
    </row>
    <row r="305" spans="1:30" ht="12.75" customHeight="1" x14ac:dyDescent="0.2">
      <c r="A305" s="70"/>
      <c r="B305" s="70"/>
      <c r="C305" s="100" t="s">
        <v>99</v>
      </c>
      <c r="D305" s="101" t="s">
        <v>34</v>
      </c>
      <c r="E305" s="102">
        <v>45383</v>
      </c>
      <c r="F305" s="71">
        <v>22</v>
      </c>
      <c r="G305" s="72">
        <f ca="1">Таблица_основная[[#This Row],[Рейтинг расчет]]</f>
        <v>26</v>
      </c>
      <c r="H305" s="41" t="s">
        <v>160</v>
      </c>
      <c r="I305" s="71">
        <v>73.963636363636368</v>
      </c>
      <c r="J305" s="41" t="s">
        <v>161</v>
      </c>
      <c r="K305" s="73"/>
      <c r="L305" s="73" t="s">
        <v>162</v>
      </c>
      <c r="M305" s="73"/>
      <c r="N30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O305" s="41" t="str">
        <f>CONCATENATE("F","$",Таблица_основная[[#This Row],[Первая строка массива]])</f>
        <v>F$277</v>
      </c>
      <c r="P305" s="41" t="str">
        <f>CONCATENATE("F","$",Таблица_основная[[#This Row],[Первая строка массива]],":","F","$",Таблица_основная[[#This Row],[Последняя строка моссива]])</f>
        <v>F$277:F$331</v>
      </c>
      <c r="Q305" s="70">
        <f t="shared" si="5"/>
        <v>277</v>
      </c>
      <c r="R305" s="70">
        <f>Таблица_основная[[#This Row],[Первая строка массива]]+54</f>
        <v>331</v>
      </c>
      <c r="S305"/>
      <c r="T305" s="86"/>
      <c r="AA305" t="s">
        <v>144</v>
      </c>
      <c r="AB305" t="s">
        <v>755</v>
      </c>
      <c r="AC305" t="s">
        <v>164</v>
      </c>
      <c r="AD305" t="s">
        <v>756</v>
      </c>
    </row>
    <row r="306" spans="1:30" ht="12.75" customHeight="1" x14ac:dyDescent="0.2">
      <c r="A306" s="70"/>
      <c r="B306" s="70"/>
      <c r="C306" s="100" t="s">
        <v>100</v>
      </c>
      <c r="D306" s="101" t="s">
        <v>34</v>
      </c>
      <c r="E306" s="102">
        <v>45383</v>
      </c>
      <c r="F306" s="71">
        <v>43</v>
      </c>
      <c r="G306" s="72">
        <f ca="1">Таблица_основная[[#This Row],[Рейтинг расчет]]</f>
        <v>16</v>
      </c>
      <c r="H306" s="41" t="s">
        <v>160</v>
      </c>
      <c r="I306" s="71">
        <v>73.963636363636368</v>
      </c>
      <c r="J306" s="41" t="s">
        <v>161</v>
      </c>
      <c r="K306" s="73"/>
      <c r="L306" s="73" t="s">
        <v>162</v>
      </c>
      <c r="M306" s="73"/>
      <c r="N30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O306" s="41" t="str">
        <f>CONCATENATE("F","$",Таблица_основная[[#This Row],[Первая строка массива]])</f>
        <v>F$277</v>
      </c>
      <c r="P306" s="41" t="str">
        <f>CONCATENATE("F","$",Таблица_основная[[#This Row],[Первая строка массива]],":","F","$",Таблица_основная[[#This Row],[Последняя строка моссива]])</f>
        <v>F$277:F$331</v>
      </c>
      <c r="Q306" s="70">
        <f t="shared" si="5"/>
        <v>277</v>
      </c>
      <c r="R306" s="70">
        <f>Таблица_основная[[#This Row],[Первая строка массива]]+54</f>
        <v>331</v>
      </c>
      <c r="S306"/>
      <c r="T306" s="86"/>
      <c r="AA306" t="s">
        <v>117</v>
      </c>
      <c r="AB306" t="s">
        <v>757</v>
      </c>
      <c r="AC306" t="s">
        <v>164</v>
      </c>
      <c r="AD306" t="s">
        <v>758</v>
      </c>
    </row>
    <row r="307" spans="1:30" ht="12.75" customHeight="1" x14ac:dyDescent="0.2">
      <c r="A307" s="70"/>
      <c r="B307" s="70"/>
      <c r="C307" s="100" t="s">
        <v>115</v>
      </c>
      <c r="D307" s="101" t="s">
        <v>34</v>
      </c>
      <c r="E307" s="102">
        <v>45383</v>
      </c>
      <c r="F307" s="71">
        <v>9</v>
      </c>
      <c r="G307" s="72">
        <f ca="1">Таблица_основная[[#This Row],[Рейтинг расчет]]</f>
        <v>37</v>
      </c>
      <c r="H307" s="41" t="s">
        <v>160</v>
      </c>
      <c r="I307" s="71">
        <v>73.963636363636368</v>
      </c>
      <c r="J307" s="41" t="s">
        <v>161</v>
      </c>
      <c r="K307" s="73"/>
      <c r="L307" s="73" t="s">
        <v>162</v>
      </c>
      <c r="M307" s="73"/>
      <c r="N30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37</v>
      </c>
      <c r="O307" s="41" t="str">
        <f>CONCATENATE("F","$",Таблица_основная[[#This Row],[Первая строка массива]])</f>
        <v>F$277</v>
      </c>
      <c r="P307" s="41" t="str">
        <f>CONCATENATE("F","$",Таблица_основная[[#This Row],[Первая строка массива]],":","F","$",Таблица_основная[[#This Row],[Последняя строка моссива]])</f>
        <v>F$277:F$331</v>
      </c>
      <c r="Q307" s="70">
        <f t="shared" si="5"/>
        <v>277</v>
      </c>
      <c r="R307" s="70">
        <f>Таблица_основная[[#This Row],[Первая строка массива]]+54</f>
        <v>331</v>
      </c>
      <c r="S307"/>
      <c r="T307" s="86"/>
      <c r="AA307" t="s">
        <v>128</v>
      </c>
      <c r="AB307" t="s">
        <v>759</v>
      </c>
      <c r="AC307" t="s">
        <v>164</v>
      </c>
      <c r="AD307" t="s">
        <v>760</v>
      </c>
    </row>
    <row r="308" spans="1:30" ht="12.75" customHeight="1" x14ac:dyDescent="0.2">
      <c r="A308" s="70"/>
      <c r="B308" s="70"/>
      <c r="C308" s="100" t="s">
        <v>116</v>
      </c>
      <c r="D308" s="101" t="s">
        <v>34</v>
      </c>
      <c r="E308" s="102">
        <v>45383</v>
      </c>
      <c r="F308" s="71">
        <v>14</v>
      </c>
      <c r="G308" s="72">
        <f ca="1">Таблица_основная[[#This Row],[Рейтинг расчет]]</f>
        <v>33</v>
      </c>
      <c r="H308" s="41" t="s">
        <v>160</v>
      </c>
      <c r="I308" s="71">
        <v>73.963636363636368</v>
      </c>
      <c r="J308" s="41" t="s">
        <v>161</v>
      </c>
      <c r="K308" s="73"/>
      <c r="L308" s="73" t="s">
        <v>162</v>
      </c>
      <c r="M308" s="73"/>
      <c r="N30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O308" s="41" t="str">
        <f>CONCATENATE("F","$",Таблица_основная[[#This Row],[Первая строка массива]])</f>
        <v>F$277</v>
      </c>
      <c r="P308" s="41" t="str">
        <f>CONCATENATE("F","$",Таблица_основная[[#This Row],[Первая строка массива]],":","F","$",Таблица_основная[[#This Row],[Последняя строка моссива]])</f>
        <v>F$277:F$331</v>
      </c>
      <c r="Q308" s="70">
        <f t="shared" si="5"/>
        <v>277</v>
      </c>
      <c r="R308" s="70">
        <f>Таблица_основная[[#This Row],[Первая строка массива]]+54</f>
        <v>331</v>
      </c>
      <c r="S308"/>
      <c r="T308" s="86"/>
      <c r="AA308" t="s">
        <v>97</v>
      </c>
      <c r="AB308" t="s">
        <v>761</v>
      </c>
      <c r="AC308" t="s">
        <v>164</v>
      </c>
      <c r="AD308" t="s">
        <v>762</v>
      </c>
    </row>
    <row r="309" spans="1:30" ht="12.75" customHeight="1" x14ac:dyDescent="0.2">
      <c r="A309" s="70"/>
      <c r="B309" s="70"/>
      <c r="C309" s="100" t="s">
        <v>101</v>
      </c>
      <c r="D309" s="101" t="s">
        <v>34</v>
      </c>
      <c r="E309" s="102">
        <v>45383</v>
      </c>
      <c r="F309" s="71">
        <v>42</v>
      </c>
      <c r="G309" s="72">
        <f ca="1">Таблица_основная[[#This Row],[Рейтинг расчет]]</f>
        <v>17</v>
      </c>
      <c r="H309" s="41" t="s">
        <v>160</v>
      </c>
      <c r="I309" s="71">
        <v>73.963636363636368</v>
      </c>
      <c r="J309" s="41" t="s">
        <v>161</v>
      </c>
      <c r="K309" s="73"/>
      <c r="L309" s="73" t="s">
        <v>162</v>
      </c>
      <c r="M309" s="73"/>
      <c r="N30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O309" s="41" t="str">
        <f>CONCATENATE("F","$",Таблица_основная[[#This Row],[Первая строка массива]])</f>
        <v>F$277</v>
      </c>
      <c r="P309" s="41" t="str">
        <f>CONCATENATE("F","$",Таблица_основная[[#This Row],[Первая строка массива]],":","F","$",Таблица_основная[[#This Row],[Последняя строка моссива]])</f>
        <v>F$277:F$331</v>
      </c>
      <c r="Q309" s="70">
        <f t="shared" si="5"/>
        <v>277</v>
      </c>
      <c r="R309" s="70">
        <f>Таблица_основная[[#This Row],[Первая строка массива]]+54</f>
        <v>331</v>
      </c>
      <c r="S309"/>
      <c r="T309" s="86"/>
      <c r="AA309" t="s">
        <v>117</v>
      </c>
      <c r="AB309" t="s">
        <v>763</v>
      </c>
      <c r="AC309" t="s">
        <v>164</v>
      </c>
      <c r="AD309" t="s">
        <v>764</v>
      </c>
    </row>
    <row r="310" spans="1:30" ht="12.75" customHeight="1" x14ac:dyDescent="0.2">
      <c r="A310" s="70"/>
      <c r="B310" s="70"/>
      <c r="C310" s="100" t="s">
        <v>102</v>
      </c>
      <c r="D310" s="101" t="s">
        <v>34</v>
      </c>
      <c r="E310" s="102">
        <v>45383</v>
      </c>
      <c r="F310" s="71">
        <v>64</v>
      </c>
      <c r="G310" s="72">
        <f ca="1">Таблица_основная[[#This Row],[Рейтинг расчет]]</f>
        <v>11</v>
      </c>
      <c r="H310" s="41" t="s">
        <v>160</v>
      </c>
      <c r="I310" s="71">
        <v>73.963636363636368</v>
      </c>
      <c r="J310" s="41" t="s">
        <v>161</v>
      </c>
      <c r="K310" s="73"/>
      <c r="L310" s="73" t="s">
        <v>162</v>
      </c>
      <c r="M310" s="73"/>
      <c r="N31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O310" s="41" t="str">
        <f>CONCATENATE("F","$",Таблица_основная[[#This Row],[Первая строка массива]])</f>
        <v>F$277</v>
      </c>
      <c r="P310" s="41" t="str">
        <f>CONCATENATE("F","$",Таблица_основная[[#This Row],[Первая строка массива]],":","F","$",Таблица_основная[[#This Row],[Последняя строка моссива]])</f>
        <v>F$277:F$331</v>
      </c>
      <c r="Q310" s="70">
        <f t="shared" si="5"/>
        <v>277</v>
      </c>
      <c r="R310" s="70">
        <f>Таблица_основная[[#This Row],[Первая строка массива]]+54</f>
        <v>331</v>
      </c>
      <c r="S310"/>
      <c r="T310" s="86"/>
      <c r="AA310" t="s">
        <v>97</v>
      </c>
      <c r="AB310" t="s">
        <v>765</v>
      </c>
      <c r="AC310" t="s">
        <v>164</v>
      </c>
      <c r="AD310" t="s">
        <v>766</v>
      </c>
    </row>
    <row r="311" spans="1:30" ht="12.75" customHeight="1" x14ac:dyDescent="0.2">
      <c r="A311" s="70"/>
      <c r="B311" s="70"/>
      <c r="C311" s="100" t="s">
        <v>103</v>
      </c>
      <c r="D311" s="101" t="s">
        <v>34</v>
      </c>
      <c r="E311" s="102">
        <v>45383</v>
      </c>
      <c r="F311" s="71">
        <v>8</v>
      </c>
      <c r="G311" s="72">
        <f ca="1">Таблица_основная[[#This Row],[Рейтинг расчет]]</f>
        <v>38</v>
      </c>
      <c r="H311" s="41" t="s">
        <v>160</v>
      </c>
      <c r="I311" s="71">
        <v>73.963636363636368</v>
      </c>
      <c r="J311" s="41" t="s">
        <v>161</v>
      </c>
      <c r="K311" s="73"/>
      <c r="L311" s="73" t="s">
        <v>162</v>
      </c>
      <c r="M311" s="73"/>
      <c r="N31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38</v>
      </c>
      <c r="O311" s="41" t="str">
        <f>CONCATENATE("F","$",Таблица_основная[[#This Row],[Первая строка массива]])</f>
        <v>F$277</v>
      </c>
      <c r="P311" s="41" t="str">
        <f>CONCATENATE("F","$",Таблица_основная[[#This Row],[Первая строка массива]],":","F","$",Таблица_основная[[#This Row],[Последняя строка моссива]])</f>
        <v>F$277:F$331</v>
      </c>
      <c r="Q311" s="70">
        <f t="shared" si="5"/>
        <v>277</v>
      </c>
      <c r="R311" s="70">
        <f>Таблица_основная[[#This Row],[Первая строка массива]]+54</f>
        <v>331</v>
      </c>
      <c r="S311"/>
      <c r="T311" s="86"/>
      <c r="AA311" t="s">
        <v>144</v>
      </c>
      <c r="AB311" t="s">
        <v>767</v>
      </c>
      <c r="AC311" t="s">
        <v>164</v>
      </c>
      <c r="AD311" t="s">
        <v>768</v>
      </c>
    </row>
    <row r="312" spans="1:30" ht="12.75" customHeight="1" x14ac:dyDescent="0.2">
      <c r="A312" s="70"/>
      <c r="B312" s="70"/>
      <c r="C312" s="100" t="s">
        <v>104</v>
      </c>
      <c r="D312" s="101" t="s">
        <v>34</v>
      </c>
      <c r="E312" s="102">
        <v>45383</v>
      </c>
      <c r="F312" s="71">
        <v>32</v>
      </c>
      <c r="G312" s="72">
        <f ca="1">Таблица_основная[[#This Row],[Рейтинг расчет]]</f>
        <v>20</v>
      </c>
      <c r="H312" s="41" t="s">
        <v>160</v>
      </c>
      <c r="I312" s="71">
        <v>73.963636363636368</v>
      </c>
      <c r="J312" s="41" t="s">
        <v>161</v>
      </c>
      <c r="K312" s="73"/>
      <c r="L312" s="73" t="s">
        <v>162</v>
      </c>
      <c r="M312" s="73"/>
      <c r="N31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O312" s="41" t="str">
        <f>CONCATENATE("F","$",Таблица_основная[[#This Row],[Первая строка массива]])</f>
        <v>F$277</v>
      </c>
      <c r="P312" s="41" t="str">
        <f>CONCATENATE("F","$",Таблица_основная[[#This Row],[Первая строка массива]],":","F","$",Таблица_основная[[#This Row],[Последняя строка моссива]])</f>
        <v>F$277:F$331</v>
      </c>
      <c r="Q312" s="70">
        <f t="shared" si="5"/>
        <v>277</v>
      </c>
      <c r="R312" s="70">
        <f>Таблица_основная[[#This Row],[Первая строка массива]]+54</f>
        <v>331</v>
      </c>
      <c r="S312"/>
      <c r="T312" s="86"/>
      <c r="AA312" t="s">
        <v>145</v>
      </c>
      <c r="AB312" t="s">
        <v>769</v>
      </c>
      <c r="AC312" t="s">
        <v>164</v>
      </c>
      <c r="AD312" t="s">
        <v>770</v>
      </c>
    </row>
    <row r="313" spans="1:30" ht="12.75" customHeight="1" x14ac:dyDescent="0.2">
      <c r="A313" s="70"/>
      <c r="B313" s="70"/>
      <c r="C313" s="100" t="s">
        <v>128</v>
      </c>
      <c r="D313" s="101" t="s">
        <v>34</v>
      </c>
      <c r="E313" s="102">
        <v>45383</v>
      </c>
      <c r="F313" s="71">
        <v>44</v>
      </c>
      <c r="G313" s="72">
        <f ca="1">Таблица_основная[[#This Row],[Рейтинг расчет]]</f>
        <v>15</v>
      </c>
      <c r="H313" s="41" t="s">
        <v>160</v>
      </c>
      <c r="I313" s="71">
        <v>73.963636363636368</v>
      </c>
      <c r="J313" s="41" t="s">
        <v>161</v>
      </c>
      <c r="K313" s="73"/>
      <c r="L313" s="73" t="s">
        <v>162</v>
      </c>
      <c r="M313" s="73"/>
      <c r="N31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O313" s="41" t="str">
        <f>CONCATENATE("F","$",Таблица_основная[[#This Row],[Первая строка массива]])</f>
        <v>F$277</v>
      </c>
      <c r="P313" s="41" t="str">
        <f>CONCATENATE("F","$",Таблица_основная[[#This Row],[Первая строка массива]],":","F","$",Таблица_основная[[#This Row],[Последняя строка моссива]])</f>
        <v>F$277:F$331</v>
      </c>
      <c r="Q313" s="70">
        <f t="shared" si="5"/>
        <v>277</v>
      </c>
      <c r="R313" s="70">
        <f>Таблица_основная[[#This Row],[Первая строка массива]]+54</f>
        <v>331</v>
      </c>
      <c r="S313"/>
      <c r="T313" s="86"/>
      <c r="AA313" t="s">
        <v>145</v>
      </c>
      <c r="AB313" t="s">
        <v>771</v>
      </c>
      <c r="AC313" t="s">
        <v>164</v>
      </c>
      <c r="AD313" t="s">
        <v>772</v>
      </c>
    </row>
    <row r="314" spans="1:30" ht="12.75" customHeight="1" x14ac:dyDescent="0.2">
      <c r="A314" s="70"/>
      <c r="B314" s="70"/>
      <c r="C314" s="100" t="s">
        <v>117</v>
      </c>
      <c r="D314" s="101" t="s">
        <v>34</v>
      </c>
      <c r="E314" s="102">
        <v>45383</v>
      </c>
      <c r="F314" s="71">
        <v>30</v>
      </c>
      <c r="G314" s="72">
        <f ca="1">Таблица_основная[[#This Row],[Рейтинг расчет]]</f>
        <v>21</v>
      </c>
      <c r="H314" s="41" t="s">
        <v>160</v>
      </c>
      <c r="I314" s="71">
        <v>73.963636363636368</v>
      </c>
      <c r="J314" s="41" t="s">
        <v>161</v>
      </c>
      <c r="K314" s="73"/>
      <c r="L314" s="73" t="s">
        <v>162</v>
      </c>
      <c r="M314" s="73"/>
      <c r="N31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O314" s="41" t="str">
        <f>CONCATENATE("F","$",Таблица_основная[[#This Row],[Первая строка массива]])</f>
        <v>F$277</v>
      </c>
      <c r="P314" s="41" t="str">
        <f>CONCATENATE("F","$",Таблица_основная[[#This Row],[Первая строка массива]],":","F","$",Таблица_основная[[#This Row],[Последняя строка моссива]])</f>
        <v>F$277:F$331</v>
      </c>
      <c r="Q314" s="70">
        <f t="shared" si="5"/>
        <v>277</v>
      </c>
      <c r="R314" s="70">
        <f>Таблица_основная[[#This Row],[Первая строка массива]]+54</f>
        <v>331</v>
      </c>
      <c r="S314"/>
      <c r="T314" s="86"/>
      <c r="AA314" t="s">
        <v>146</v>
      </c>
      <c r="AB314" t="s">
        <v>773</v>
      </c>
      <c r="AC314" t="s">
        <v>164</v>
      </c>
      <c r="AD314" t="s">
        <v>774</v>
      </c>
    </row>
    <row r="315" spans="1:30" ht="12.75" customHeight="1" x14ac:dyDescent="0.2">
      <c r="A315" s="70"/>
      <c r="B315" s="70"/>
      <c r="C315" s="100" t="s">
        <v>118</v>
      </c>
      <c r="D315" s="101" t="s">
        <v>34</v>
      </c>
      <c r="E315" s="102">
        <v>45383</v>
      </c>
      <c r="F315" s="71">
        <v>15</v>
      </c>
      <c r="G315" s="72">
        <f ca="1">Таблица_основная[[#This Row],[Рейтинг расчет]]</f>
        <v>32</v>
      </c>
      <c r="H315" s="41" t="s">
        <v>160</v>
      </c>
      <c r="I315" s="71">
        <v>73.963636363636368</v>
      </c>
      <c r="J315" s="41" t="s">
        <v>161</v>
      </c>
      <c r="K315" s="73"/>
      <c r="L315" s="73" t="s">
        <v>162</v>
      </c>
      <c r="M315" s="73"/>
      <c r="N31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O315" s="41" t="str">
        <f>CONCATENATE("F","$",Таблица_основная[[#This Row],[Первая строка массива]])</f>
        <v>F$277</v>
      </c>
      <c r="P315" s="41" t="str">
        <f>CONCATENATE("F","$",Таблица_основная[[#This Row],[Первая строка массива]],":","F","$",Таблица_основная[[#This Row],[Последняя строка моссива]])</f>
        <v>F$277:F$331</v>
      </c>
      <c r="Q315" s="70">
        <f t="shared" si="5"/>
        <v>277</v>
      </c>
      <c r="R315" s="70">
        <f>Таблица_основная[[#This Row],[Первая строка массива]]+54</f>
        <v>331</v>
      </c>
      <c r="S315"/>
      <c r="T315" s="86"/>
      <c r="AA315" t="s">
        <v>108</v>
      </c>
      <c r="AB315" t="s">
        <v>775</v>
      </c>
      <c r="AC315" t="s">
        <v>164</v>
      </c>
      <c r="AD315" t="s">
        <v>776</v>
      </c>
    </row>
    <row r="316" spans="1:30" ht="12.75" customHeight="1" x14ac:dyDescent="0.2">
      <c r="A316" s="70"/>
      <c r="B316" s="70"/>
      <c r="C316" s="100" t="s">
        <v>105</v>
      </c>
      <c r="D316" s="101" t="s">
        <v>34</v>
      </c>
      <c r="E316" s="102">
        <v>45383</v>
      </c>
      <c r="F316" s="71">
        <v>38</v>
      </c>
      <c r="G316" s="72">
        <f ca="1">Таблица_основная[[#This Row],[Рейтинг расчет]]</f>
        <v>18</v>
      </c>
      <c r="H316" s="41" t="s">
        <v>160</v>
      </c>
      <c r="I316" s="71">
        <v>73.963636363636368</v>
      </c>
      <c r="J316" s="41" t="s">
        <v>161</v>
      </c>
      <c r="K316" s="73"/>
      <c r="L316" s="73" t="s">
        <v>162</v>
      </c>
      <c r="M316" s="73"/>
      <c r="N31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O316" s="41" t="str">
        <f>CONCATENATE("F","$",Таблица_основная[[#This Row],[Первая строка массива]])</f>
        <v>F$277</v>
      </c>
      <c r="P316" s="41" t="str">
        <f>CONCATENATE("F","$",Таблица_основная[[#This Row],[Первая строка массива]],":","F","$",Таблица_основная[[#This Row],[Последняя строка моссива]])</f>
        <v>F$277:F$331</v>
      </c>
      <c r="Q316" s="70">
        <f t="shared" si="5"/>
        <v>277</v>
      </c>
      <c r="R316" s="70">
        <f>Таблица_основная[[#This Row],[Первая строка массива]]+54</f>
        <v>331</v>
      </c>
      <c r="S316"/>
      <c r="T316" s="86"/>
      <c r="AA316" t="s">
        <v>135</v>
      </c>
      <c r="AB316" t="s">
        <v>777</v>
      </c>
      <c r="AC316" t="s">
        <v>164</v>
      </c>
      <c r="AD316" t="s">
        <v>778</v>
      </c>
    </row>
    <row r="317" spans="1:30" ht="12.75" customHeight="1" x14ac:dyDescent="0.2">
      <c r="A317" s="70"/>
      <c r="B317" s="70"/>
      <c r="C317" s="100" t="s">
        <v>119</v>
      </c>
      <c r="D317" s="101" t="s">
        <v>34</v>
      </c>
      <c r="E317" s="102">
        <v>45383</v>
      </c>
      <c r="F317" s="71">
        <v>21</v>
      </c>
      <c r="G317" s="72">
        <f ca="1">Таблица_основная[[#This Row],[Рейтинг расчет]]</f>
        <v>27</v>
      </c>
      <c r="H317" s="41" t="s">
        <v>160</v>
      </c>
      <c r="I317" s="71">
        <v>73.963636363636368</v>
      </c>
      <c r="J317" s="41" t="s">
        <v>161</v>
      </c>
      <c r="K317" s="73"/>
      <c r="L317" s="73" t="s">
        <v>162</v>
      </c>
      <c r="M317" s="73"/>
      <c r="N31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O317" s="41" t="str">
        <f>CONCATENATE("F","$",Таблица_основная[[#This Row],[Первая строка массива]])</f>
        <v>F$277</v>
      </c>
      <c r="P317" s="41" t="str">
        <f>CONCATENATE("F","$",Таблица_основная[[#This Row],[Первая строка массива]],":","F","$",Таблица_основная[[#This Row],[Последняя строка моссива]])</f>
        <v>F$277:F$331</v>
      </c>
      <c r="Q317" s="70">
        <f t="shared" si="5"/>
        <v>277</v>
      </c>
      <c r="R317" s="70">
        <f>Таблица_основная[[#This Row],[Первая строка массива]]+54</f>
        <v>331</v>
      </c>
      <c r="S317"/>
      <c r="T317" s="86"/>
      <c r="AA317" t="s">
        <v>88</v>
      </c>
      <c r="AB317" t="s">
        <v>779</v>
      </c>
      <c r="AC317" t="s">
        <v>164</v>
      </c>
      <c r="AD317" t="s">
        <v>780</v>
      </c>
    </row>
    <row r="318" spans="1:30" ht="12.75" customHeight="1" x14ac:dyDescent="0.2">
      <c r="A318" s="70"/>
      <c r="B318" s="70"/>
      <c r="C318" s="100" t="s">
        <v>106</v>
      </c>
      <c r="D318" s="101" t="s">
        <v>34</v>
      </c>
      <c r="E318" s="102">
        <v>45383</v>
      </c>
      <c r="F318" s="71">
        <v>22</v>
      </c>
      <c r="G318" s="72">
        <f ca="1">Таблица_основная[[#This Row],[Рейтинг расчет]]</f>
        <v>26</v>
      </c>
      <c r="H318" s="41" t="s">
        <v>160</v>
      </c>
      <c r="I318" s="71">
        <v>73.963636363636368</v>
      </c>
      <c r="J318" s="41" t="s">
        <v>161</v>
      </c>
      <c r="K318" s="73"/>
      <c r="L318" s="73" t="s">
        <v>162</v>
      </c>
      <c r="M318" s="73"/>
      <c r="N31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O318" s="41" t="str">
        <f>CONCATENATE("F","$",Таблица_основная[[#This Row],[Первая строка массива]])</f>
        <v>F$277</v>
      </c>
      <c r="P318" s="41" t="str">
        <f>CONCATENATE("F","$",Таблица_основная[[#This Row],[Первая строка массива]],":","F","$",Таблица_основная[[#This Row],[Последняя строка моссива]])</f>
        <v>F$277:F$331</v>
      </c>
      <c r="Q318" s="70">
        <f t="shared" si="5"/>
        <v>277</v>
      </c>
      <c r="R318" s="70">
        <f>Таблица_основная[[#This Row],[Первая строка массива]]+54</f>
        <v>331</v>
      </c>
      <c r="S318"/>
      <c r="T318" s="86"/>
      <c r="AA318" t="s">
        <v>146</v>
      </c>
      <c r="AB318" t="s">
        <v>781</v>
      </c>
      <c r="AC318" t="s">
        <v>164</v>
      </c>
      <c r="AD318" t="s">
        <v>782</v>
      </c>
    </row>
    <row r="319" spans="1:30" ht="12.75" customHeight="1" x14ac:dyDescent="0.2">
      <c r="A319" s="70"/>
      <c r="B319" s="70"/>
      <c r="C319" s="100" t="s">
        <v>107</v>
      </c>
      <c r="D319" s="101" t="s">
        <v>34</v>
      </c>
      <c r="E319" s="102">
        <v>45383</v>
      </c>
      <c r="F319" s="71">
        <v>22</v>
      </c>
      <c r="G319" s="72">
        <f ca="1">Таблица_основная[[#This Row],[Рейтинг расчет]]</f>
        <v>26</v>
      </c>
      <c r="H319" s="41" t="s">
        <v>160</v>
      </c>
      <c r="I319" s="71">
        <v>73.963636363636368</v>
      </c>
      <c r="J319" s="41" t="s">
        <v>161</v>
      </c>
      <c r="K319" s="73"/>
      <c r="L319" s="73" t="s">
        <v>162</v>
      </c>
      <c r="M319" s="73"/>
      <c r="N31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O319" s="41" t="str">
        <f>CONCATENATE("F","$",Таблица_основная[[#This Row],[Первая строка массива]])</f>
        <v>F$277</v>
      </c>
      <c r="P319" s="41" t="str">
        <f>CONCATENATE("F","$",Таблица_основная[[#This Row],[Первая строка массива]],":","F","$",Таблица_основная[[#This Row],[Последняя строка моссива]])</f>
        <v>F$277:F$331</v>
      </c>
      <c r="Q319" s="70">
        <f t="shared" si="5"/>
        <v>277</v>
      </c>
      <c r="R319" s="70">
        <f>Таблица_основная[[#This Row],[Первая строка массива]]+54</f>
        <v>331</v>
      </c>
      <c r="S319"/>
      <c r="T319" s="86"/>
      <c r="AA319" t="s">
        <v>108</v>
      </c>
      <c r="AB319" t="s">
        <v>783</v>
      </c>
      <c r="AC319" t="s">
        <v>164</v>
      </c>
      <c r="AD319" t="s">
        <v>784</v>
      </c>
    </row>
    <row r="320" spans="1:30" ht="12.75" customHeight="1" x14ac:dyDescent="0.2">
      <c r="A320" s="70"/>
      <c r="B320" s="70"/>
      <c r="C320" s="100" t="s">
        <v>120</v>
      </c>
      <c r="D320" s="101" t="s">
        <v>34</v>
      </c>
      <c r="E320" s="102">
        <v>45383</v>
      </c>
      <c r="F320" s="71">
        <v>7</v>
      </c>
      <c r="G320" s="72">
        <f ca="1">Таблица_основная[[#This Row],[Рейтинг расчет]]</f>
        <v>39</v>
      </c>
      <c r="H320" s="41" t="s">
        <v>160</v>
      </c>
      <c r="I320" s="71">
        <v>73.963636363636368</v>
      </c>
      <c r="J320" s="41" t="s">
        <v>161</v>
      </c>
      <c r="K320" s="73"/>
      <c r="L320" s="73" t="s">
        <v>162</v>
      </c>
      <c r="M320" s="73"/>
      <c r="N32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39</v>
      </c>
      <c r="O320" s="41" t="str">
        <f>CONCATENATE("F","$",Таблица_основная[[#This Row],[Первая строка массива]])</f>
        <v>F$277</v>
      </c>
      <c r="P320" s="41" t="str">
        <f>CONCATENATE("F","$",Таблица_основная[[#This Row],[Первая строка массива]],":","F","$",Таблица_основная[[#This Row],[Последняя строка моссива]])</f>
        <v>F$277:F$331</v>
      </c>
      <c r="Q320" s="70">
        <f t="shared" si="5"/>
        <v>277</v>
      </c>
      <c r="R320" s="70">
        <f>Таблица_основная[[#This Row],[Первая строка массива]]+54</f>
        <v>331</v>
      </c>
      <c r="S320"/>
      <c r="T320" s="86"/>
      <c r="AA320" t="s">
        <v>144</v>
      </c>
      <c r="AB320" t="s">
        <v>785</v>
      </c>
      <c r="AC320" t="s">
        <v>164</v>
      </c>
      <c r="AD320" t="s">
        <v>786</v>
      </c>
    </row>
    <row r="321" spans="1:30" ht="12.75" customHeight="1" x14ac:dyDescent="0.2">
      <c r="A321" s="70"/>
      <c r="B321" s="70"/>
      <c r="C321" s="100" t="s">
        <v>126</v>
      </c>
      <c r="D321" s="101" t="s">
        <v>34</v>
      </c>
      <c r="E321" s="102">
        <v>45383</v>
      </c>
      <c r="F321" s="71">
        <v>12</v>
      </c>
      <c r="G321" s="72">
        <f ca="1">Таблица_основная[[#This Row],[Рейтинг расчет]]</f>
        <v>35</v>
      </c>
      <c r="H321" s="41" t="s">
        <v>160</v>
      </c>
      <c r="I321" s="71">
        <v>73.963636363636368</v>
      </c>
      <c r="J321" s="41" t="s">
        <v>161</v>
      </c>
      <c r="K321" s="73"/>
      <c r="L321" s="73" t="s">
        <v>162</v>
      </c>
      <c r="M321" s="73"/>
      <c r="N32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O321" s="41" t="str">
        <f>CONCATENATE("F","$",Таблица_основная[[#This Row],[Первая строка массива]])</f>
        <v>F$277</v>
      </c>
      <c r="P321" s="41" t="str">
        <f>CONCATENATE("F","$",Таблица_основная[[#This Row],[Первая строка массива]],":","F","$",Таблица_основная[[#This Row],[Последняя строка моссива]])</f>
        <v>F$277:F$331</v>
      </c>
      <c r="Q321" s="70">
        <f t="shared" si="5"/>
        <v>277</v>
      </c>
      <c r="R321" s="70">
        <f>Таблица_основная[[#This Row],[Первая строка массива]]+54</f>
        <v>331</v>
      </c>
      <c r="S321"/>
      <c r="T321" s="86"/>
      <c r="AA321" t="s">
        <v>121</v>
      </c>
      <c r="AB321" t="s">
        <v>787</v>
      </c>
      <c r="AC321" t="s">
        <v>164</v>
      </c>
      <c r="AD321" t="s">
        <v>788</v>
      </c>
    </row>
    <row r="322" spans="1:30" ht="12.75" customHeight="1" x14ac:dyDescent="0.2">
      <c r="A322" s="70"/>
      <c r="B322" s="70"/>
      <c r="C322" s="100" t="s">
        <v>108</v>
      </c>
      <c r="D322" s="101" t="s">
        <v>34</v>
      </c>
      <c r="E322" s="102">
        <v>45383</v>
      </c>
      <c r="F322" s="71">
        <v>72</v>
      </c>
      <c r="G322" s="72">
        <f ca="1">Таблица_основная[[#This Row],[Рейтинг расчет]]</f>
        <v>9</v>
      </c>
      <c r="H322" s="41" t="s">
        <v>160</v>
      </c>
      <c r="I322" s="71">
        <v>73.963636363636368</v>
      </c>
      <c r="J322" s="41" t="s">
        <v>161</v>
      </c>
      <c r="K322" s="73"/>
      <c r="L322" s="73" t="s">
        <v>162</v>
      </c>
      <c r="M322" s="73"/>
      <c r="N32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9</v>
      </c>
      <c r="O322" s="41" t="str">
        <f>CONCATENATE("F","$",Таблица_основная[[#This Row],[Первая строка массива]])</f>
        <v>F$277</v>
      </c>
      <c r="P322" s="41" t="str">
        <f>CONCATENATE("F","$",Таблица_основная[[#This Row],[Первая строка массива]],":","F","$",Таблица_основная[[#This Row],[Последняя строка моссива]])</f>
        <v>F$277:F$331</v>
      </c>
      <c r="Q322" s="70">
        <f t="shared" si="5"/>
        <v>277</v>
      </c>
      <c r="R322" s="70">
        <f>Таблица_основная[[#This Row],[Первая строка массива]]+54</f>
        <v>331</v>
      </c>
      <c r="S322"/>
      <c r="T322" s="86"/>
      <c r="AA322" t="s">
        <v>135</v>
      </c>
      <c r="AB322" t="s">
        <v>789</v>
      </c>
      <c r="AC322" t="s">
        <v>164</v>
      </c>
      <c r="AD322" t="s">
        <v>790</v>
      </c>
    </row>
    <row r="323" spans="1:30" ht="12.75" customHeight="1" x14ac:dyDescent="0.2">
      <c r="A323" s="70"/>
      <c r="B323" s="70"/>
      <c r="C323" s="100" t="s">
        <v>121</v>
      </c>
      <c r="D323" s="101" t="s">
        <v>34</v>
      </c>
      <c r="E323" s="102">
        <v>45383</v>
      </c>
      <c r="F323" s="71">
        <v>37</v>
      </c>
      <c r="G323" s="72">
        <f ca="1">Таблица_основная[[#This Row],[Рейтинг расчет]]</f>
        <v>19</v>
      </c>
      <c r="H323" s="41" t="s">
        <v>160</v>
      </c>
      <c r="I323" s="71">
        <v>73.963636363636368</v>
      </c>
      <c r="J323" s="41" t="s">
        <v>161</v>
      </c>
      <c r="K323" s="73"/>
      <c r="L323" s="73" t="s">
        <v>162</v>
      </c>
      <c r="M323" s="73"/>
      <c r="N32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O323" s="41" t="str">
        <f>CONCATENATE("F","$",Таблица_основная[[#This Row],[Первая строка массива]])</f>
        <v>F$277</v>
      </c>
      <c r="P323" s="41" t="str">
        <f>CONCATENATE("F","$",Таблица_основная[[#This Row],[Первая строка массива]],":","F","$",Таблица_основная[[#This Row],[Последняя строка моссива]])</f>
        <v>F$277:F$331</v>
      </c>
      <c r="Q323" s="70">
        <f t="shared" si="5"/>
        <v>277</v>
      </c>
      <c r="R323" s="70">
        <f>Таблица_основная[[#This Row],[Первая строка массива]]+54</f>
        <v>331</v>
      </c>
      <c r="S323"/>
      <c r="T323" s="86"/>
      <c r="AA323" t="s">
        <v>144</v>
      </c>
      <c r="AB323" t="s">
        <v>791</v>
      </c>
      <c r="AC323" t="s">
        <v>164</v>
      </c>
      <c r="AD323" t="s">
        <v>792</v>
      </c>
    </row>
    <row r="324" spans="1:30" ht="12.75" customHeight="1" x14ac:dyDescent="0.2">
      <c r="A324" s="70"/>
      <c r="B324" s="70"/>
      <c r="C324" s="100" t="s">
        <v>129</v>
      </c>
      <c r="D324" s="101" t="s">
        <v>34</v>
      </c>
      <c r="E324" s="102">
        <v>45383</v>
      </c>
      <c r="F324" s="71">
        <v>4</v>
      </c>
      <c r="G324" s="72">
        <f ca="1">Таблица_основная[[#This Row],[Рейтинг расчет]]</f>
        <v>40</v>
      </c>
      <c r="H324" s="41" t="s">
        <v>160</v>
      </c>
      <c r="I324" s="71">
        <v>73.963636363636368</v>
      </c>
      <c r="J324" s="41" t="s">
        <v>161</v>
      </c>
      <c r="K324" s="73"/>
      <c r="L324" s="73" t="s">
        <v>162</v>
      </c>
      <c r="M324" s="73"/>
      <c r="N32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40</v>
      </c>
      <c r="O324" s="41" t="str">
        <f>CONCATENATE("F","$",Таблица_основная[[#This Row],[Первая строка массива]])</f>
        <v>F$277</v>
      </c>
      <c r="P324" s="41" t="str">
        <f>CONCATENATE("F","$",Таблица_основная[[#This Row],[Первая строка массива]],":","F","$",Таблица_основная[[#This Row],[Последняя строка моссива]])</f>
        <v>F$277:F$331</v>
      </c>
      <c r="Q324" s="70">
        <f t="shared" si="5"/>
        <v>277</v>
      </c>
      <c r="R324" s="70">
        <f>Таблица_основная[[#This Row],[Первая строка массива]]+54</f>
        <v>331</v>
      </c>
      <c r="S324"/>
      <c r="T324" s="86"/>
      <c r="AA324" t="s">
        <v>142</v>
      </c>
      <c r="AB324" t="s">
        <v>163</v>
      </c>
      <c r="AC324" t="s">
        <v>164</v>
      </c>
      <c r="AD324" t="s">
        <v>793</v>
      </c>
    </row>
    <row r="325" spans="1:30" ht="12.75" customHeight="1" x14ac:dyDescent="0.2">
      <c r="A325" s="70"/>
      <c r="B325" s="70"/>
      <c r="C325" s="100" t="s">
        <v>122</v>
      </c>
      <c r="D325" s="101" t="s">
        <v>34</v>
      </c>
      <c r="E325" s="102">
        <v>45383</v>
      </c>
      <c r="F325" s="71">
        <v>16</v>
      </c>
      <c r="G325" s="72">
        <f ca="1">Таблица_основная[[#This Row],[Рейтинг расчет]]</f>
        <v>31</v>
      </c>
      <c r="H325" s="41" t="s">
        <v>160</v>
      </c>
      <c r="I325" s="71">
        <v>73.963636363636368</v>
      </c>
      <c r="J325" s="41" t="s">
        <v>161</v>
      </c>
      <c r="K325" s="73"/>
      <c r="L325" s="73" t="s">
        <v>162</v>
      </c>
      <c r="M325" s="73"/>
      <c r="N32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O325" s="41" t="str">
        <f>CONCATENATE("F","$",Таблица_основная[[#This Row],[Первая строка массива]])</f>
        <v>F$277</v>
      </c>
      <c r="P325" s="41" t="str">
        <f>CONCATENATE("F","$",Таблица_основная[[#This Row],[Первая строка массива]],":","F","$",Таблица_основная[[#This Row],[Последняя строка моссива]])</f>
        <v>F$277:F$331</v>
      </c>
      <c r="Q325" s="70">
        <f t="shared" si="5"/>
        <v>277</v>
      </c>
      <c r="R325" s="70">
        <f>Таблица_основная[[#This Row],[Первая строка массива]]+54</f>
        <v>331</v>
      </c>
      <c r="S325"/>
      <c r="T325" s="86"/>
      <c r="AA325" t="s">
        <v>143</v>
      </c>
      <c r="AB325" t="s">
        <v>794</v>
      </c>
      <c r="AC325" t="s">
        <v>164</v>
      </c>
      <c r="AD325" t="s">
        <v>795</v>
      </c>
    </row>
    <row r="326" spans="1:30" ht="12.75" customHeight="1" x14ac:dyDescent="0.2">
      <c r="A326" s="70"/>
      <c r="B326" s="70"/>
      <c r="C326" s="100" t="s">
        <v>123</v>
      </c>
      <c r="D326" s="101" t="s">
        <v>34</v>
      </c>
      <c r="E326" s="102">
        <v>45383</v>
      </c>
      <c r="F326" s="71">
        <v>23</v>
      </c>
      <c r="G326" s="72">
        <f ca="1">Таблица_основная[[#This Row],[Рейтинг расчет]]</f>
        <v>25</v>
      </c>
      <c r="H326" s="41" t="s">
        <v>160</v>
      </c>
      <c r="I326" s="71">
        <v>73.963636363636368</v>
      </c>
      <c r="J326" s="41" t="s">
        <v>161</v>
      </c>
      <c r="K326" s="73"/>
      <c r="L326" s="73" t="s">
        <v>162</v>
      </c>
      <c r="M326" s="73"/>
      <c r="N32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25</v>
      </c>
      <c r="O326" s="41" t="str">
        <f>CONCATENATE("F","$",Таблица_основная[[#This Row],[Первая строка массива]])</f>
        <v>F$277</v>
      </c>
      <c r="P326" s="41" t="str">
        <f>CONCATENATE("F","$",Таблица_основная[[#This Row],[Первая строка массива]],":","F","$",Таблица_основная[[#This Row],[Последняя строка моссива]])</f>
        <v>F$277:F$331</v>
      </c>
      <c r="Q326" s="70">
        <f t="shared" si="5"/>
        <v>277</v>
      </c>
      <c r="R326" s="70">
        <f>Таблица_основная[[#This Row],[Первая строка массива]]+54</f>
        <v>331</v>
      </c>
      <c r="S326"/>
      <c r="T326" s="86"/>
      <c r="AA326" t="s">
        <v>105</v>
      </c>
      <c r="AB326" t="s">
        <v>796</v>
      </c>
      <c r="AC326" t="s">
        <v>164</v>
      </c>
      <c r="AD326" t="s">
        <v>797</v>
      </c>
    </row>
    <row r="327" spans="1:30" ht="12.75" customHeight="1" x14ac:dyDescent="0.2">
      <c r="A327" s="70"/>
      <c r="B327" s="70"/>
      <c r="C327" s="100" t="s">
        <v>124</v>
      </c>
      <c r="D327" s="101" t="s">
        <v>34</v>
      </c>
      <c r="E327" s="102">
        <v>45383</v>
      </c>
      <c r="F327" s="71">
        <v>18</v>
      </c>
      <c r="G327" s="72">
        <f ca="1">Таблица_основная[[#This Row],[Рейтинг расчет]]</f>
        <v>29</v>
      </c>
      <c r="H327" s="41" t="s">
        <v>160</v>
      </c>
      <c r="I327" s="71">
        <v>73.963636363636368</v>
      </c>
      <c r="J327" s="41" t="s">
        <v>161</v>
      </c>
      <c r="K327" s="73"/>
      <c r="L327" s="73" t="s">
        <v>162</v>
      </c>
      <c r="M327" s="73"/>
      <c r="N32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29</v>
      </c>
      <c r="O327" s="41" t="str">
        <f>CONCATENATE("F","$",Таблица_основная[[#This Row],[Первая строка массива]])</f>
        <v>F$277</v>
      </c>
      <c r="P327" s="41" t="str">
        <f>CONCATENATE("F","$",Таблица_основная[[#This Row],[Первая строка массива]],":","F","$",Таблица_основная[[#This Row],[Последняя строка моссива]])</f>
        <v>F$277:F$331</v>
      </c>
      <c r="Q327" s="70">
        <f t="shared" si="5"/>
        <v>277</v>
      </c>
      <c r="R327" s="70">
        <f>Таблица_основная[[#This Row],[Первая строка массива]]+54</f>
        <v>331</v>
      </c>
      <c r="S327"/>
      <c r="T327" s="86"/>
      <c r="AA327" t="s">
        <v>123</v>
      </c>
      <c r="AB327" t="s">
        <v>798</v>
      </c>
      <c r="AC327" t="s">
        <v>164</v>
      </c>
      <c r="AD327" t="s">
        <v>799</v>
      </c>
    </row>
    <row r="328" spans="1:30" ht="12.75" customHeight="1" x14ac:dyDescent="0.2">
      <c r="A328" s="70"/>
      <c r="B328" s="70"/>
      <c r="C328" s="100" t="s">
        <v>109</v>
      </c>
      <c r="D328" s="101" t="s">
        <v>34</v>
      </c>
      <c r="E328" s="102">
        <v>45383</v>
      </c>
      <c r="F328" s="71">
        <v>21</v>
      </c>
      <c r="G328" s="72">
        <f ca="1">Таблица_основная[[#This Row],[Рейтинг расчет]]</f>
        <v>27</v>
      </c>
      <c r="H328" s="41" t="s">
        <v>160</v>
      </c>
      <c r="I328" s="71">
        <v>73.963636363636368</v>
      </c>
      <c r="J328" s="41" t="s">
        <v>161</v>
      </c>
      <c r="K328" s="73"/>
      <c r="L328" s="73" t="s">
        <v>162</v>
      </c>
      <c r="M328" s="73"/>
      <c r="N32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O328" s="41" t="str">
        <f>CONCATENATE("F","$",Таблица_основная[[#This Row],[Первая строка массива]])</f>
        <v>F$277</v>
      </c>
      <c r="P328" s="41" t="str">
        <f>CONCATENATE("F","$",Таблица_основная[[#This Row],[Первая строка массива]],":","F","$",Таблица_основная[[#This Row],[Последняя строка моссива]])</f>
        <v>F$277:F$331</v>
      </c>
      <c r="Q328" s="70">
        <f t="shared" si="5"/>
        <v>277</v>
      </c>
      <c r="R328" s="70">
        <f>Таблица_основная[[#This Row],[Первая строка массива]]+54</f>
        <v>331</v>
      </c>
      <c r="S328"/>
      <c r="T328" s="86"/>
      <c r="AA328" t="s">
        <v>88</v>
      </c>
      <c r="AB328" t="s">
        <v>800</v>
      </c>
      <c r="AC328" t="s">
        <v>164</v>
      </c>
      <c r="AD328" t="s">
        <v>801</v>
      </c>
    </row>
    <row r="329" spans="1:30" ht="12.75" customHeight="1" x14ac:dyDescent="0.2">
      <c r="A329" s="70"/>
      <c r="B329" s="70"/>
      <c r="C329" s="100" t="s">
        <v>110</v>
      </c>
      <c r="D329" s="101" t="s">
        <v>34</v>
      </c>
      <c r="E329" s="102">
        <v>45383</v>
      </c>
      <c r="F329" s="71">
        <v>22</v>
      </c>
      <c r="G329" s="72">
        <f ca="1">Таблица_основная[[#This Row],[Рейтинг расчет]]</f>
        <v>26</v>
      </c>
      <c r="H329" s="41" t="s">
        <v>160</v>
      </c>
      <c r="I329" s="71">
        <v>73.963636363636368</v>
      </c>
      <c r="J329" s="41" t="s">
        <v>161</v>
      </c>
      <c r="K329" s="73"/>
      <c r="L329" s="73" t="s">
        <v>162</v>
      </c>
      <c r="M329" s="73"/>
      <c r="N32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O329" s="41" t="str">
        <f>CONCATENATE("F","$",Таблица_основная[[#This Row],[Первая строка массива]])</f>
        <v>F$277</v>
      </c>
      <c r="P329" s="41" t="str">
        <f>CONCATENATE("F","$",Таблица_основная[[#This Row],[Первая строка массива]],":","F","$",Таблица_основная[[#This Row],[Последняя строка моссива]])</f>
        <v>F$277:F$331</v>
      </c>
      <c r="Q329" s="70">
        <f t="shared" si="5"/>
        <v>277</v>
      </c>
      <c r="R329" s="70">
        <f>Таблица_основная[[#This Row],[Первая строка массива]]+54</f>
        <v>331</v>
      </c>
      <c r="S329"/>
      <c r="T329" s="86"/>
      <c r="AA329" t="s">
        <v>144</v>
      </c>
      <c r="AB329" t="s">
        <v>802</v>
      </c>
      <c r="AC329" t="s">
        <v>164</v>
      </c>
      <c r="AD329" t="s">
        <v>803</v>
      </c>
    </row>
    <row r="330" spans="1:30" ht="12.75" customHeight="1" x14ac:dyDescent="0.2">
      <c r="A330" s="70"/>
      <c r="B330" s="70"/>
      <c r="C330" s="100" t="s">
        <v>111</v>
      </c>
      <c r="D330" s="101" t="s">
        <v>34</v>
      </c>
      <c r="E330" s="102">
        <v>45383</v>
      </c>
      <c r="F330" s="71">
        <v>14</v>
      </c>
      <c r="G330" s="72">
        <f ca="1">Таблица_основная[[#This Row],[Рейтинг расчет]]</f>
        <v>33</v>
      </c>
      <c r="H330" s="41" t="s">
        <v>160</v>
      </c>
      <c r="I330" s="71">
        <v>73.963636363636368</v>
      </c>
      <c r="J330" s="41" t="s">
        <v>161</v>
      </c>
      <c r="K330" s="73"/>
      <c r="L330" s="73" t="s">
        <v>162</v>
      </c>
      <c r="M330" s="73"/>
      <c r="N33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O330" s="41" t="str">
        <f>CONCATENATE("F","$",Таблица_основная[[#This Row],[Первая строка массива]])</f>
        <v>F$277</v>
      </c>
      <c r="P330" s="41" t="str">
        <f>CONCATENATE("F","$",Таблица_основная[[#This Row],[Первая строка массива]],":","F","$",Таблица_основная[[#This Row],[Последняя строка моссива]])</f>
        <v>F$277:F$331</v>
      </c>
      <c r="Q330" s="70">
        <f t="shared" si="5"/>
        <v>277</v>
      </c>
      <c r="R330" s="70">
        <f>Таблица_основная[[#This Row],[Первая строка массива]]+54</f>
        <v>331</v>
      </c>
      <c r="S330"/>
      <c r="T330" s="86"/>
      <c r="AA330" t="s">
        <v>144</v>
      </c>
      <c r="AB330" t="s">
        <v>804</v>
      </c>
      <c r="AC330" t="s">
        <v>164</v>
      </c>
      <c r="AD330" t="s">
        <v>805</v>
      </c>
    </row>
    <row r="331" spans="1:30" ht="12.75" customHeight="1" x14ac:dyDescent="0.2">
      <c r="A331" s="70"/>
      <c r="B331" s="70"/>
      <c r="C331" s="100" t="s">
        <v>125</v>
      </c>
      <c r="D331" s="101" t="s">
        <v>34</v>
      </c>
      <c r="E331" s="102">
        <v>45383</v>
      </c>
      <c r="F331" s="71">
        <v>25</v>
      </c>
      <c r="G331" s="72">
        <f ca="1">Таблица_основная[[#This Row],[Рейтинг расчет]]</f>
        <v>24</v>
      </c>
      <c r="H331" s="41" t="s">
        <v>160</v>
      </c>
      <c r="I331" s="71">
        <v>73.963636363636368</v>
      </c>
      <c r="J331" s="41" t="s">
        <v>161</v>
      </c>
      <c r="K331" s="73"/>
      <c r="L331" s="73" t="s">
        <v>162</v>
      </c>
      <c r="M331" s="73"/>
      <c r="N33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24</v>
      </c>
      <c r="O331" s="41" t="str">
        <f>CONCATENATE("F","$",Таблица_основная[[#This Row],[Первая строка массива]])</f>
        <v>F$277</v>
      </c>
      <c r="P331" s="41" t="str">
        <f>CONCATENATE("F","$",Таблица_основная[[#This Row],[Первая строка массива]],":","F","$",Таблица_основная[[#This Row],[Последняя строка моссива]])</f>
        <v>F$277:F$331</v>
      </c>
      <c r="Q331" s="70">
        <f t="shared" si="5"/>
        <v>277</v>
      </c>
      <c r="R331" s="70">
        <f>Таблица_основная[[#This Row],[Первая строка массива]]+54</f>
        <v>331</v>
      </c>
      <c r="S331"/>
      <c r="T331" s="86"/>
      <c r="AA331" t="s">
        <v>142</v>
      </c>
      <c r="AB331" t="s">
        <v>806</v>
      </c>
      <c r="AC331" t="s">
        <v>164</v>
      </c>
      <c r="AD331" t="s">
        <v>807</v>
      </c>
    </row>
    <row r="332" spans="1:30" ht="12.75" customHeight="1" x14ac:dyDescent="0.2">
      <c r="A332" s="70"/>
      <c r="B332" s="70"/>
      <c r="C332" s="100" t="s">
        <v>87</v>
      </c>
      <c r="D332" s="101" t="s">
        <v>28</v>
      </c>
      <c r="E332" s="102">
        <v>45017</v>
      </c>
      <c r="F332" s="71">
        <v>100</v>
      </c>
      <c r="G332" s="72">
        <f ca="1">Таблица_основная[[#This Row],[Рейтинг расчет]]</f>
        <v>1</v>
      </c>
      <c r="H332" s="41" t="s">
        <v>156</v>
      </c>
      <c r="I332" s="71">
        <v>100</v>
      </c>
      <c r="J332" s="41" t="s">
        <v>157</v>
      </c>
      <c r="K332" s="73"/>
      <c r="L332" s="73" t="s">
        <v>158</v>
      </c>
      <c r="M332" s="73"/>
      <c r="N33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332" s="41" t="str">
        <f>CONCATENATE("F","$",Таблица_основная[[#This Row],[Первая строка массива]])</f>
        <v>F$332</v>
      </c>
      <c r="P332" s="41" t="str">
        <f>CONCATENATE("F","$",Таблица_основная[[#This Row],[Первая строка массива]],":","F","$",Таблица_основная[[#This Row],[Последняя строка моссива]])</f>
        <v>F$332:F$386</v>
      </c>
      <c r="Q332" s="70">
        <f>ROW()</f>
        <v>332</v>
      </c>
      <c r="R332" s="70">
        <f>Таблица_основная[[#This Row],[Первая строка массива]]+54</f>
        <v>386</v>
      </c>
      <c r="S332"/>
      <c r="T332" s="86"/>
      <c r="AA332" t="s">
        <v>128</v>
      </c>
      <c r="AB332" t="s">
        <v>808</v>
      </c>
      <c r="AC332" t="s">
        <v>164</v>
      </c>
      <c r="AD332" t="s">
        <v>809</v>
      </c>
    </row>
    <row r="333" spans="1:30" ht="12.75" customHeight="1" x14ac:dyDescent="0.2">
      <c r="A333" s="70"/>
      <c r="B333" s="70"/>
      <c r="C333" s="100" t="s">
        <v>88</v>
      </c>
      <c r="D333" s="101" t="s">
        <v>28</v>
      </c>
      <c r="E333" s="102">
        <v>45017</v>
      </c>
      <c r="F333" s="71">
        <v>100</v>
      </c>
      <c r="G333" s="72">
        <f ca="1">Таблица_основная[[#This Row],[Рейтинг расчет]]</f>
        <v>1</v>
      </c>
      <c r="H333" s="41" t="s">
        <v>156</v>
      </c>
      <c r="I333" s="71">
        <v>100</v>
      </c>
      <c r="J333" s="41" t="s">
        <v>157</v>
      </c>
      <c r="K333" s="73"/>
      <c r="L333" s="73" t="s">
        <v>158</v>
      </c>
      <c r="M333" s="73"/>
      <c r="N33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333" s="41" t="str">
        <f>CONCATENATE("F","$",Таблица_основная[[#This Row],[Первая строка массива]])</f>
        <v>F$332</v>
      </c>
      <c r="P333" s="41" t="str">
        <f>CONCATENATE("F","$",Таблица_основная[[#This Row],[Первая строка массива]],":","F","$",Таблица_основная[[#This Row],[Последняя строка моссива]])</f>
        <v>F$332:F$386</v>
      </c>
      <c r="Q333" s="70">
        <f>Q332</f>
        <v>332</v>
      </c>
      <c r="R333" s="70">
        <f>Таблица_основная[[#This Row],[Первая строка массива]]+54</f>
        <v>386</v>
      </c>
      <c r="S333"/>
      <c r="T333" s="86"/>
      <c r="AA333" t="s">
        <v>119</v>
      </c>
      <c r="AB333" t="s">
        <v>810</v>
      </c>
      <c r="AC333" t="s">
        <v>164</v>
      </c>
      <c r="AD333" t="s">
        <v>811</v>
      </c>
    </row>
    <row r="334" spans="1:30" ht="12.75" customHeight="1" x14ac:dyDescent="0.2">
      <c r="A334" s="70"/>
      <c r="B334" s="70"/>
      <c r="C334" s="100" t="s">
        <v>89</v>
      </c>
      <c r="D334" s="101" t="s">
        <v>28</v>
      </c>
      <c r="E334" s="102">
        <v>45017</v>
      </c>
      <c r="F334" s="71">
        <v>100</v>
      </c>
      <c r="G334" s="72">
        <f ca="1">Таблица_основная[[#This Row],[Рейтинг расчет]]</f>
        <v>1</v>
      </c>
      <c r="H334" s="41" t="s">
        <v>156</v>
      </c>
      <c r="I334" s="71">
        <v>100</v>
      </c>
      <c r="J334" s="41" t="s">
        <v>157</v>
      </c>
      <c r="K334" s="73"/>
      <c r="L334" s="73" t="s">
        <v>158</v>
      </c>
      <c r="M334" s="73"/>
      <c r="N33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334" s="41" t="str">
        <f>CONCATENATE("F","$",Таблица_основная[[#This Row],[Первая строка массива]])</f>
        <v>F$332</v>
      </c>
      <c r="P334" s="41" t="str">
        <f>CONCATENATE("F","$",Таблица_основная[[#This Row],[Первая строка массива]],":","F","$",Таблица_основная[[#This Row],[Последняя строка моссива]])</f>
        <v>F$332:F$386</v>
      </c>
      <c r="Q334" s="70">
        <f t="shared" ref="Q334:Q386" si="6">Q333</f>
        <v>332</v>
      </c>
      <c r="R334" s="70">
        <f>Таблица_основная[[#This Row],[Первая строка массива]]+54</f>
        <v>386</v>
      </c>
      <c r="S334"/>
      <c r="T334" s="86"/>
      <c r="AA334" t="s">
        <v>136</v>
      </c>
      <c r="AB334" t="s">
        <v>812</v>
      </c>
      <c r="AC334" t="s">
        <v>164</v>
      </c>
      <c r="AD334" t="s">
        <v>813</v>
      </c>
    </row>
    <row r="335" spans="1:30" ht="12.75" customHeight="1" x14ac:dyDescent="0.2">
      <c r="A335" s="70"/>
      <c r="B335" s="70"/>
      <c r="C335" s="100" t="s">
        <v>90</v>
      </c>
      <c r="D335" s="101" t="s">
        <v>28</v>
      </c>
      <c r="E335" s="102">
        <v>45017</v>
      </c>
      <c r="F335" s="71">
        <v>100</v>
      </c>
      <c r="G335" s="72">
        <f ca="1">Таблица_основная[[#This Row],[Рейтинг расчет]]</f>
        <v>1</v>
      </c>
      <c r="H335" s="41" t="s">
        <v>156</v>
      </c>
      <c r="I335" s="71">
        <v>100</v>
      </c>
      <c r="J335" s="41" t="s">
        <v>157</v>
      </c>
      <c r="K335" s="73"/>
      <c r="L335" s="73" t="s">
        <v>158</v>
      </c>
      <c r="M335" s="73"/>
      <c r="N33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335" s="41" t="str">
        <f>CONCATENATE("F","$",Таблица_основная[[#This Row],[Первая строка массива]])</f>
        <v>F$332</v>
      </c>
      <c r="P335" s="41" t="str">
        <f>CONCATENATE("F","$",Таблица_основная[[#This Row],[Первая строка массива]],":","F","$",Таблица_основная[[#This Row],[Последняя строка моссива]])</f>
        <v>F$332:F$386</v>
      </c>
      <c r="Q335" s="70">
        <f t="shared" si="6"/>
        <v>332</v>
      </c>
      <c r="R335" s="70">
        <f>Таблица_основная[[#This Row],[Первая строка массива]]+54</f>
        <v>386</v>
      </c>
      <c r="S335"/>
      <c r="T335" s="86"/>
      <c r="AA335" t="s">
        <v>144</v>
      </c>
      <c r="AB335" t="s">
        <v>814</v>
      </c>
      <c r="AC335" t="s">
        <v>164</v>
      </c>
      <c r="AD335" t="s">
        <v>815</v>
      </c>
    </row>
    <row r="336" spans="1:30" ht="12.75" customHeight="1" x14ac:dyDescent="0.2">
      <c r="A336" s="70"/>
      <c r="B336" s="70"/>
      <c r="C336" s="100" t="s">
        <v>112</v>
      </c>
      <c r="D336" s="101" t="s">
        <v>28</v>
      </c>
      <c r="E336" s="102">
        <v>45017</v>
      </c>
      <c r="F336" s="71">
        <v>100</v>
      </c>
      <c r="G336" s="72">
        <f ca="1">Таблица_основная[[#This Row],[Рейтинг расчет]]</f>
        <v>1</v>
      </c>
      <c r="H336" s="41" t="s">
        <v>156</v>
      </c>
      <c r="I336" s="71">
        <v>100</v>
      </c>
      <c r="J336" s="41" t="s">
        <v>157</v>
      </c>
      <c r="K336" s="73"/>
      <c r="L336" s="73" t="s">
        <v>158</v>
      </c>
      <c r="M336" s="73"/>
      <c r="N33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336" s="41" t="str">
        <f>CONCATENATE("F","$",Таблица_основная[[#This Row],[Первая строка массива]])</f>
        <v>F$332</v>
      </c>
      <c r="P336" s="41" t="str">
        <f>CONCATENATE("F","$",Таблица_основная[[#This Row],[Первая строка массива]],":","F","$",Таблица_основная[[#This Row],[Последняя строка моссива]])</f>
        <v>F$332:F$386</v>
      </c>
      <c r="Q336" s="70">
        <f t="shared" si="6"/>
        <v>332</v>
      </c>
      <c r="R336" s="70">
        <f>Таблица_основная[[#This Row],[Первая строка массива]]+54</f>
        <v>386</v>
      </c>
      <c r="S336"/>
      <c r="T336" s="86"/>
      <c r="AA336" t="s">
        <v>135</v>
      </c>
      <c r="AB336" t="s">
        <v>816</v>
      </c>
      <c r="AC336" t="s">
        <v>164</v>
      </c>
      <c r="AD336" t="s">
        <v>817</v>
      </c>
    </row>
    <row r="337" spans="1:30" ht="12.75" customHeight="1" x14ac:dyDescent="0.2">
      <c r="A337" s="70"/>
      <c r="B337" s="70"/>
      <c r="C337" s="100" t="s">
        <v>91</v>
      </c>
      <c r="D337" s="101" t="s">
        <v>28</v>
      </c>
      <c r="E337" s="102">
        <v>45017</v>
      </c>
      <c r="F337" s="71">
        <v>100</v>
      </c>
      <c r="G337" s="72">
        <f ca="1">Таблица_основная[[#This Row],[Рейтинг расчет]]</f>
        <v>1</v>
      </c>
      <c r="H337" s="41" t="s">
        <v>156</v>
      </c>
      <c r="I337" s="71">
        <v>100</v>
      </c>
      <c r="J337" s="41" t="s">
        <v>157</v>
      </c>
      <c r="K337" s="73"/>
      <c r="L337" s="73" t="s">
        <v>158</v>
      </c>
      <c r="M337" s="73"/>
      <c r="N33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337" s="41" t="str">
        <f>CONCATENATE("F","$",Таблица_основная[[#This Row],[Первая строка массива]])</f>
        <v>F$332</v>
      </c>
      <c r="P337" s="41" t="str">
        <f>CONCATENATE("F","$",Таблица_основная[[#This Row],[Первая строка массива]],":","F","$",Таблица_основная[[#This Row],[Последняя строка моссива]])</f>
        <v>F$332:F$386</v>
      </c>
      <c r="Q337" s="70">
        <f t="shared" si="6"/>
        <v>332</v>
      </c>
      <c r="R337" s="70">
        <f>Таблица_основная[[#This Row],[Первая строка массива]]+54</f>
        <v>386</v>
      </c>
      <c r="S337"/>
      <c r="T337" s="86"/>
      <c r="AA337" t="s">
        <v>139</v>
      </c>
      <c r="AB337" t="s">
        <v>818</v>
      </c>
      <c r="AC337" t="s">
        <v>164</v>
      </c>
      <c r="AD337" t="s">
        <v>819</v>
      </c>
    </row>
    <row r="338" spans="1:30" ht="12.75" customHeight="1" x14ac:dyDescent="0.2">
      <c r="A338" s="70"/>
      <c r="B338" s="70"/>
      <c r="C338" s="100" t="s">
        <v>92</v>
      </c>
      <c r="D338" s="101" t="s">
        <v>28</v>
      </c>
      <c r="E338" s="102">
        <v>45017</v>
      </c>
      <c r="F338" s="71">
        <v>100</v>
      </c>
      <c r="G338" s="72">
        <f ca="1">Таблица_основная[[#This Row],[Рейтинг расчет]]</f>
        <v>1</v>
      </c>
      <c r="H338" s="41" t="s">
        <v>156</v>
      </c>
      <c r="I338" s="71">
        <v>100</v>
      </c>
      <c r="J338" s="41" t="s">
        <v>157</v>
      </c>
      <c r="K338" s="73"/>
      <c r="L338" s="73" t="s">
        <v>158</v>
      </c>
      <c r="M338" s="73"/>
      <c r="N33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338" s="41" t="str">
        <f>CONCATENATE("F","$",Таблица_основная[[#This Row],[Первая строка массива]])</f>
        <v>F$332</v>
      </c>
      <c r="P338" s="41" t="str">
        <f>CONCATENATE("F","$",Таблица_основная[[#This Row],[Первая строка массива]],":","F","$",Таблица_основная[[#This Row],[Последняя строка моссива]])</f>
        <v>F$332:F$386</v>
      </c>
      <c r="Q338" s="70">
        <f t="shared" si="6"/>
        <v>332</v>
      </c>
      <c r="R338" s="70">
        <f>Таблица_основная[[#This Row],[Первая строка массива]]+54</f>
        <v>386</v>
      </c>
      <c r="S338"/>
      <c r="T338" s="86"/>
      <c r="AA338" t="s">
        <v>90</v>
      </c>
      <c r="AB338" t="s">
        <v>820</v>
      </c>
      <c r="AC338" t="s">
        <v>164</v>
      </c>
      <c r="AD338" t="s">
        <v>821</v>
      </c>
    </row>
    <row r="339" spans="1:30" ht="12.75" customHeight="1" x14ac:dyDescent="0.2">
      <c r="A339" s="70"/>
      <c r="B339" s="70"/>
      <c r="C339" s="100" t="s">
        <v>113</v>
      </c>
      <c r="D339" s="101" t="s">
        <v>28</v>
      </c>
      <c r="E339" s="102">
        <v>45017</v>
      </c>
      <c r="F339" s="71">
        <v>100</v>
      </c>
      <c r="G339" s="72">
        <f ca="1">Таблица_основная[[#This Row],[Рейтинг расчет]]</f>
        <v>1</v>
      </c>
      <c r="H339" s="41" t="s">
        <v>156</v>
      </c>
      <c r="I339" s="71">
        <v>100</v>
      </c>
      <c r="J339" s="41" t="s">
        <v>157</v>
      </c>
      <c r="K339" s="73"/>
      <c r="L339" s="73" t="s">
        <v>158</v>
      </c>
      <c r="M339" s="73"/>
      <c r="N33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339" s="41" t="str">
        <f>CONCATENATE("F","$",Таблица_основная[[#This Row],[Первая строка массива]])</f>
        <v>F$332</v>
      </c>
      <c r="P339" s="41" t="str">
        <f>CONCATENATE("F","$",Таблица_основная[[#This Row],[Первая строка массива]],":","F","$",Таблица_основная[[#This Row],[Последняя строка моссива]])</f>
        <v>F$332:F$386</v>
      </c>
      <c r="Q339" s="70">
        <f t="shared" si="6"/>
        <v>332</v>
      </c>
      <c r="R339" s="70">
        <f>Таблица_основная[[#This Row],[Первая строка массива]]+54</f>
        <v>386</v>
      </c>
      <c r="S339"/>
      <c r="T339" s="86"/>
      <c r="AA339" t="s">
        <v>141</v>
      </c>
      <c r="AB339" t="s">
        <v>822</v>
      </c>
      <c r="AC339" t="s">
        <v>164</v>
      </c>
      <c r="AD339" t="s">
        <v>823</v>
      </c>
    </row>
    <row r="340" spans="1:30" ht="12.75" customHeight="1" x14ac:dyDescent="0.2">
      <c r="A340" s="70"/>
      <c r="B340" s="70"/>
      <c r="C340" s="100" t="s">
        <v>135</v>
      </c>
      <c r="D340" s="101" t="s">
        <v>28</v>
      </c>
      <c r="E340" s="102">
        <v>45017</v>
      </c>
      <c r="F340" s="71">
        <v>100</v>
      </c>
      <c r="G340" s="72">
        <f ca="1">Таблица_основная[[#This Row],[Рейтинг расчет]]</f>
        <v>1</v>
      </c>
      <c r="H340" s="41" t="s">
        <v>156</v>
      </c>
      <c r="I340" s="71">
        <v>100</v>
      </c>
      <c r="J340" s="41" t="s">
        <v>157</v>
      </c>
      <c r="K340" s="73"/>
      <c r="L340" s="73" t="s">
        <v>158</v>
      </c>
      <c r="M340" s="73"/>
      <c r="N34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340" s="41" t="str">
        <f>CONCATENATE("F","$",Таблица_основная[[#This Row],[Первая строка массива]])</f>
        <v>F$332</v>
      </c>
      <c r="P340" s="41" t="str">
        <f>CONCATENATE("F","$",Таблица_основная[[#This Row],[Первая строка массива]],":","F","$",Таблица_основная[[#This Row],[Последняя строка моссива]])</f>
        <v>F$332:F$386</v>
      </c>
      <c r="Q340" s="70">
        <f t="shared" si="6"/>
        <v>332</v>
      </c>
      <c r="R340" s="70">
        <f>Таблица_основная[[#This Row],[Первая строка массива]]+54</f>
        <v>386</v>
      </c>
      <c r="S340"/>
      <c r="T340" s="86"/>
      <c r="AA340" t="s">
        <v>117</v>
      </c>
      <c r="AB340" t="s">
        <v>824</v>
      </c>
      <c r="AC340" t="s">
        <v>164</v>
      </c>
      <c r="AD340" t="s">
        <v>825</v>
      </c>
    </row>
    <row r="341" spans="1:30" ht="12.75" customHeight="1" x14ac:dyDescent="0.2">
      <c r="A341" s="70"/>
      <c r="B341" s="70"/>
      <c r="C341" s="100" t="s">
        <v>136</v>
      </c>
      <c r="D341" s="101" t="s">
        <v>28</v>
      </c>
      <c r="E341" s="102">
        <v>45017</v>
      </c>
      <c r="F341" s="71">
        <v>100</v>
      </c>
      <c r="G341" s="72">
        <f ca="1">Таблица_основная[[#This Row],[Рейтинг расчет]]</f>
        <v>1</v>
      </c>
      <c r="H341" s="41" t="s">
        <v>156</v>
      </c>
      <c r="I341" s="71">
        <v>100</v>
      </c>
      <c r="J341" s="41" t="s">
        <v>157</v>
      </c>
      <c r="K341" s="73"/>
      <c r="L341" s="73" t="s">
        <v>158</v>
      </c>
      <c r="M341" s="73"/>
      <c r="N34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341" s="41" t="str">
        <f>CONCATENATE("F","$",Таблица_основная[[#This Row],[Первая строка массива]])</f>
        <v>F$332</v>
      </c>
      <c r="P341" s="41" t="str">
        <f>CONCATENATE("F","$",Таблица_основная[[#This Row],[Первая строка массива]],":","F","$",Таблица_основная[[#This Row],[Последняя строка моссива]])</f>
        <v>F$332:F$386</v>
      </c>
      <c r="Q341" s="70">
        <f t="shared" si="6"/>
        <v>332</v>
      </c>
      <c r="R341" s="70">
        <f>Таблица_основная[[#This Row],[Первая строка массива]]+54</f>
        <v>386</v>
      </c>
      <c r="S341"/>
      <c r="T341" s="86"/>
      <c r="AA341" t="s">
        <v>142</v>
      </c>
      <c r="AB341" t="s">
        <v>826</v>
      </c>
      <c r="AC341" t="s">
        <v>164</v>
      </c>
      <c r="AD341" t="s">
        <v>827</v>
      </c>
    </row>
    <row r="342" spans="1:30" ht="12.75" customHeight="1" x14ac:dyDescent="0.2">
      <c r="A342" s="70"/>
      <c r="B342" s="70"/>
      <c r="C342" s="100" t="s">
        <v>137</v>
      </c>
      <c r="D342" s="101" t="s">
        <v>28</v>
      </c>
      <c r="E342" s="102">
        <v>45017</v>
      </c>
      <c r="F342" s="71">
        <v>100</v>
      </c>
      <c r="G342" s="72">
        <f ca="1">Таблица_основная[[#This Row],[Рейтинг расчет]]</f>
        <v>1</v>
      </c>
      <c r="H342" s="41" t="s">
        <v>156</v>
      </c>
      <c r="I342" s="71">
        <v>100</v>
      </c>
      <c r="J342" s="41" t="s">
        <v>157</v>
      </c>
      <c r="K342" s="73"/>
      <c r="L342" s="73" t="s">
        <v>158</v>
      </c>
      <c r="M342" s="73"/>
      <c r="N34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342" s="41" t="str">
        <f>CONCATENATE("F","$",Таблица_основная[[#This Row],[Первая строка массива]])</f>
        <v>F$332</v>
      </c>
      <c r="P342" s="41" t="str">
        <f>CONCATENATE("F","$",Таблица_основная[[#This Row],[Первая строка массива]],":","F","$",Таблица_основная[[#This Row],[Последняя строка моссива]])</f>
        <v>F$332:F$386</v>
      </c>
      <c r="Q342" s="70">
        <f t="shared" si="6"/>
        <v>332</v>
      </c>
      <c r="R342" s="70">
        <f>Таблица_основная[[#This Row],[Первая строка массива]]+54</f>
        <v>386</v>
      </c>
      <c r="S342"/>
      <c r="T342" s="86"/>
      <c r="AA342" t="s">
        <v>137</v>
      </c>
      <c r="AB342" t="s">
        <v>828</v>
      </c>
      <c r="AC342" t="s">
        <v>164</v>
      </c>
      <c r="AD342" t="s">
        <v>829</v>
      </c>
    </row>
    <row r="343" spans="1:30" ht="12.75" customHeight="1" x14ac:dyDescent="0.2">
      <c r="A343" s="70"/>
      <c r="B343" s="70"/>
      <c r="C343" s="100" t="s">
        <v>138</v>
      </c>
      <c r="D343" s="101" t="s">
        <v>28</v>
      </c>
      <c r="E343" s="102">
        <v>45017</v>
      </c>
      <c r="F343" s="71">
        <v>100</v>
      </c>
      <c r="G343" s="72">
        <f ca="1">Таблица_основная[[#This Row],[Рейтинг расчет]]</f>
        <v>1</v>
      </c>
      <c r="H343" s="41" t="s">
        <v>156</v>
      </c>
      <c r="I343" s="71">
        <v>100</v>
      </c>
      <c r="J343" s="41" t="s">
        <v>157</v>
      </c>
      <c r="K343" s="73"/>
      <c r="L343" s="73" t="s">
        <v>158</v>
      </c>
      <c r="M343" s="73"/>
      <c r="N34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343" s="41" t="str">
        <f>CONCATENATE("F","$",Таблица_основная[[#This Row],[Первая строка массива]])</f>
        <v>F$332</v>
      </c>
      <c r="P343" s="41" t="str">
        <f>CONCATENATE("F","$",Таблица_основная[[#This Row],[Первая строка массива]],":","F","$",Таблица_основная[[#This Row],[Последняя строка моссива]])</f>
        <v>F$332:F$386</v>
      </c>
      <c r="Q343" s="70">
        <f t="shared" si="6"/>
        <v>332</v>
      </c>
      <c r="R343" s="70">
        <f>Таблица_основная[[#This Row],[Первая строка массива]]+54</f>
        <v>386</v>
      </c>
      <c r="S343"/>
      <c r="T343" s="86"/>
      <c r="AA343" t="s">
        <v>88</v>
      </c>
      <c r="AB343" t="s">
        <v>830</v>
      </c>
      <c r="AC343" t="s">
        <v>164</v>
      </c>
      <c r="AD343" t="s">
        <v>831</v>
      </c>
    </row>
    <row r="344" spans="1:30" ht="12.75" customHeight="1" x14ac:dyDescent="0.2">
      <c r="A344" s="70"/>
      <c r="B344" s="70"/>
      <c r="C344" s="100" t="s">
        <v>139</v>
      </c>
      <c r="D344" s="101" t="s">
        <v>28</v>
      </c>
      <c r="E344" s="102">
        <v>45017</v>
      </c>
      <c r="F344" s="71">
        <v>100</v>
      </c>
      <c r="G344" s="72">
        <f ca="1">Таблица_основная[[#This Row],[Рейтинг расчет]]</f>
        <v>1</v>
      </c>
      <c r="H344" s="41" t="s">
        <v>156</v>
      </c>
      <c r="I344" s="71">
        <v>100</v>
      </c>
      <c r="J344" s="41" t="s">
        <v>157</v>
      </c>
      <c r="K344" s="73"/>
      <c r="L344" s="73" t="s">
        <v>158</v>
      </c>
      <c r="M344" s="73"/>
      <c r="N34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344" s="41" t="str">
        <f>CONCATENATE("F","$",Таблица_основная[[#This Row],[Первая строка массива]])</f>
        <v>F$332</v>
      </c>
      <c r="P344" s="41" t="str">
        <f>CONCATENATE("F","$",Таблица_основная[[#This Row],[Первая строка массива]],":","F","$",Таблица_основная[[#This Row],[Последняя строка моссива]])</f>
        <v>F$332:F$386</v>
      </c>
      <c r="Q344" s="70">
        <f t="shared" si="6"/>
        <v>332</v>
      </c>
      <c r="R344" s="70">
        <f>Таблица_основная[[#This Row],[Первая строка массива]]+54</f>
        <v>386</v>
      </c>
      <c r="S344"/>
      <c r="T344" s="86"/>
      <c r="AA344" t="s">
        <v>102</v>
      </c>
      <c r="AB344" t="s">
        <v>832</v>
      </c>
      <c r="AC344" t="s">
        <v>164</v>
      </c>
      <c r="AD344" t="s">
        <v>833</v>
      </c>
    </row>
    <row r="345" spans="1:30" ht="12.75" customHeight="1" x14ac:dyDescent="0.2">
      <c r="A345" s="70"/>
      <c r="B345" s="70"/>
      <c r="C345" s="100" t="s">
        <v>140</v>
      </c>
      <c r="D345" s="101" t="s">
        <v>28</v>
      </c>
      <c r="E345" s="102">
        <v>45017</v>
      </c>
      <c r="F345" s="71">
        <v>100</v>
      </c>
      <c r="G345" s="72">
        <f ca="1">Таблица_основная[[#This Row],[Рейтинг расчет]]</f>
        <v>1</v>
      </c>
      <c r="H345" s="41" t="s">
        <v>156</v>
      </c>
      <c r="I345" s="71">
        <v>100</v>
      </c>
      <c r="J345" s="41" t="s">
        <v>157</v>
      </c>
      <c r="K345" s="73"/>
      <c r="L345" s="73" t="s">
        <v>158</v>
      </c>
      <c r="M345" s="73"/>
      <c r="N34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345" s="41" t="str">
        <f>CONCATENATE("F","$",Таблица_основная[[#This Row],[Первая строка массива]])</f>
        <v>F$332</v>
      </c>
      <c r="P345" s="41" t="str">
        <f>CONCATENATE("F","$",Таблица_основная[[#This Row],[Первая строка массива]],":","F","$",Таблица_основная[[#This Row],[Последняя строка моссива]])</f>
        <v>F$332:F$386</v>
      </c>
      <c r="Q345" s="70">
        <f t="shared" si="6"/>
        <v>332</v>
      </c>
      <c r="R345" s="70">
        <f>Таблица_основная[[#This Row],[Первая строка массива]]+54</f>
        <v>386</v>
      </c>
      <c r="S345"/>
      <c r="T345" s="86"/>
      <c r="AA345" t="s">
        <v>144</v>
      </c>
      <c r="AB345" t="s">
        <v>834</v>
      </c>
      <c r="AC345" t="s">
        <v>164</v>
      </c>
      <c r="AD345" t="s">
        <v>835</v>
      </c>
    </row>
    <row r="346" spans="1:30" ht="12.75" customHeight="1" x14ac:dyDescent="0.2">
      <c r="A346" s="70"/>
      <c r="B346" s="70"/>
      <c r="C346" s="100" t="s">
        <v>141</v>
      </c>
      <c r="D346" s="101" t="s">
        <v>28</v>
      </c>
      <c r="E346" s="102">
        <v>45017</v>
      </c>
      <c r="F346" s="71">
        <v>100</v>
      </c>
      <c r="G346" s="72">
        <f ca="1">Таблица_основная[[#This Row],[Рейтинг расчет]]</f>
        <v>1</v>
      </c>
      <c r="H346" s="41" t="s">
        <v>156</v>
      </c>
      <c r="I346" s="71">
        <v>100</v>
      </c>
      <c r="J346" s="41" t="s">
        <v>157</v>
      </c>
      <c r="K346" s="73"/>
      <c r="L346" s="73" t="s">
        <v>158</v>
      </c>
      <c r="M346" s="73"/>
      <c r="N34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346" s="41" t="str">
        <f>CONCATENATE("F","$",Таблица_основная[[#This Row],[Первая строка массива]])</f>
        <v>F$332</v>
      </c>
      <c r="P346" s="41" t="str">
        <f>CONCATENATE("F","$",Таблица_основная[[#This Row],[Первая строка массива]],":","F","$",Таблица_основная[[#This Row],[Последняя строка моссива]])</f>
        <v>F$332:F$386</v>
      </c>
      <c r="Q346" s="70">
        <f t="shared" si="6"/>
        <v>332</v>
      </c>
      <c r="R346" s="70">
        <f>Таблица_основная[[#This Row],[Первая строка массива]]+54</f>
        <v>386</v>
      </c>
      <c r="S346"/>
      <c r="T346" s="86"/>
      <c r="AA346" t="s">
        <v>145</v>
      </c>
      <c r="AB346" t="s">
        <v>836</v>
      </c>
      <c r="AC346" t="s">
        <v>164</v>
      </c>
      <c r="AD346" t="s">
        <v>837</v>
      </c>
    </row>
    <row r="347" spans="1:30" ht="12.75" customHeight="1" x14ac:dyDescent="0.2">
      <c r="A347" s="70"/>
      <c r="B347" s="70"/>
      <c r="C347" s="100" t="s">
        <v>142</v>
      </c>
      <c r="D347" s="101" t="s">
        <v>28</v>
      </c>
      <c r="E347" s="102">
        <v>45017</v>
      </c>
      <c r="F347" s="71">
        <v>100</v>
      </c>
      <c r="G347" s="72">
        <f ca="1">Таблица_основная[[#This Row],[Рейтинг расчет]]</f>
        <v>1</v>
      </c>
      <c r="H347" s="41" t="s">
        <v>156</v>
      </c>
      <c r="I347" s="71">
        <v>100</v>
      </c>
      <c r="J347" s="41" t="s">
        <v>157</v>
      </c>
      <c r="K347" s="73"/>
      <c r="L347" s="73" t="s">
        <v>158</v>
      </c>
      <c r="M347" s="73"/>
      <c r="N34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347" s="41" t="str">
        <f>CONCATENATE("F","$",Таблица_основная[[#This Row],[Первая строка массива]])</f>
        <v>F$332</v>
      </c>
      <c r="P347" s="41" t="str">
        <f>CONCATENATE("F","$",Таблица_основная[[#This Row],[Первая строка массива]],":","F","$",Таблица_основная[[#This Row],[Последняя строка моссива]])</f>
        <v>F$332:F$386</v>
      </c>
      <c r="Q347" s="70">
        <f t="shared" si="6"/>
        <v>332</v>
      </c>
      <c r="R347" s="70">
        <f>Таблица_основная[[#This Row],[Первая строка массива]]+54</f>
        <v>386</v>
      </c>
      <c r="S347"/>
      <c r="T347" s="86"/>
      <c r="AA347" t="s">
        <v>141</v>
      </c>
      <c r="AB347" t="s">
        <v>838</v>
      </c>
      <c r="AC347" t="s">
        <v>164</v>
      </c>
      <c r="AD347" t="s">
        <v>839</v>
      </c>
    </row>
    <row r="348" spans="1:30" ht="12.75" customHeight="1" x14ac:dyDescent="0.2">
      <c r="A348" s="70"/>
      <c r="B348" s="70"/>
      <c r="C348" s="100" t="s">
        <v>143</v>
      </c>
      <c r="D348" s="101" t="s">
        <v>28</v>
      </c>
      <c r="E348" s="102">
        <v>45017</v>
      </c>
      <c r="F348" s="71">
        <v>100</v>
      </c>
      <c r="G348" s="72">
        <f ca="1">Таблица_основная[[#This Row],[Рейтинг расчет]]</f>
        <v>1</v>
      </c>
      <c r="H348" s="41" t="s">
        <v>156</v>
      </c>
      <c r="I348" s="71">
        <v>100</v>
      </c>
      <c r="J348" s="41" t="s">
        <v>157</v>
      </c>
      <c r="K348" s="73"/>
      <c r="L348" s="73" t="s">
        <v>158</v>
      </c>
      <c r="M348" s="73"/>
      <c r="N34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348" s="41" t="str">
        <f>CONCATENATE("F","$",Таблица_основная[[#This Row],[Первая строка массива]])</f>
        <v>F$332</v>
      </c>
      <c r="P348" s="41" t="str">
        <f>CONCATENATE("F","$",Таблица_основная[[#This Row],[Первая строка массива]],":","F","$",Таблица_основная[[#This Row],[Последняя строка моссива]])</f>
        <v>F$332:F$386</v>
      </c>
      <c r="Q348" s="70">
        <f t="shared" si="6"/>
        <v>332</v>
      </c>
      <c r="R348" s="70">
        <f>Таблица_основная[[#This Row],[Первая строка массива]]+54</f>
        <v>386</v>
      </c>
      <c r="S348"/>
      <c r="T348" s="86"/>
      <c r="AA348" t="s">
        <v>121</v>
      </c>
      <c r="AB348" t="s">
        <v>840</v>
      </c>
      <c r="AC348" t="s">
        <v>164</v>
      </c>
      <c r="AD348" t="s">
        <v>841</v>
      </c>
    </row>
    <row r="349" spans="1:30" ht="12.75" customHeight="1" x14ac:dyDescent="0.2">
      <c r="A349" s="70"/>
      <c r="B349" s="70"/>
      <c r="C349" s="100" t="s">
        <v>144</v>
      </c>
      <c r="D349" s="101" t="s">
        <v>28</v>
      </c>
      <c r="E349" s="102">
        <v>45017</v>
      </c>
      <c r="F349" s="71">
        <v>100</v>
      </c>
      <c r="G349" s="72">
        <f ca="1">Таблица_основная[[#This Row],[Рейтинг расчет]]</f>
        <v>1</v>
      </c>
      <c r="H349" s="41" t="s">
        <v>156</v>
      </c>
      <c r="I349" s="71">
        <v>100</v>
      </c>
      <c r="J349" s="41" t="s">
        <v>157</v>
      </c>
      <c r="K349" s="73"/>
      <c r="L349" s="73" t="s">
        <v>158</v>
      </c>
      <c r="M349" s="73"/>
      <c r="N34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349" s="41" t="str">
        <f>CONCATENATE("F","$",Таблица_основная[[#This Row],[Первая строка массива]])</f>
        <v>F$332</v>
      </c>
      <c r="P349" s="41" t="str">
        <f>CONCATENATE("F","$",Таблица_основная[[#This Row],[Первая строка массива]],":","F","$",Таблица_основная[[#This Row],[Последняя строка моссива]])</f>
        <v>F$332:F$386</v>
      </c>
      <c r="Q349" s="70">
        <f t="shared" si="6"/>
        <v>332</v>
      </c>
      <c r="R349" s="70">
        <f>Таблица_основная[[#This Row],[Первая строка массива]]+54</f>
        <v>386</v>
      </c>
      <c r="S349"/>
      <c r="T349" s="86"/>
      <c r="AA349" t="s">
        <v>137</v>
      </c>
      <c r="AB349" t="s">
        <v>842</v>
      </c>
      <c r="AC349" t="s">
        <v>164</v>
      </c>
      <c r="AD349" t="s">
        <v>843</v>
      </c>
    </row>
    <row r="350" spans="1:30" ht="12.75" customHeight="1" x14ac:dyDescent="0.2">
      <c r="A350" s="70"/>
      <c r="B350" s="70"/>
      <c r="C350" s="100" t="s">
        <v>145</v>
      </c>
      <c r="D350" s="101" t="s">
        <v>28</v>
      </c>
      <c r="E350" s="102">
        <v>45017</v>
      </c>
      <c r="F350" s="71">
        <v>100</v>
      </c>
      <c r="G350" s="72">
        <f ca="1">Таблица_основная[[#This Row],[Рейтинг расчет]]</f>
        <v>1</v>
      </c>
      <c r="H350" s="41" t="s">
        <v>156</v>
      </c>
      <c r="I350" s="71">
        <v>100</v>
      </c>
      <c r="J350" s="41" t="s">
        <v>157</v>
      </c>
      <c r="K350" s="73"/>
      <c r="L350" s="73" t="s">
        <v>158</v>
      </c>
      <c r="M350" s="73"/>
      <c r="N35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350" s="41" t="str">
        <f>CONCATENATE("F","$",Таблица_основная[[#This Row],[Первая строка массива]])</f>
        <v>F$332</v>
      </c>
      <c r="P350" s="41" t="str">
        <f>CONCATENATE("F","$",Таблица_основная[[#This Row],[Первая строка массива]],":","F","$",Таблица_основная[[#This Row],[Последняя строка моссива]])</f>
        <v>F$332:F$386</v>
      </c>
      <c r="Q350" s="70">
        <f t="shared" si="6"/>
        <v>332</v>
      </c>
      <c r="R350" s="70">
        <f>Таблица_основная[[#This Row],[Первая строка массива]]+54</f>
        <v>386</v>
      </c>
      <c r="S350"/>
      <c r="T350" s="86"/>
      <c r="AA350" t="s">
        <v>138</v>
      </c>
      <c r="AB350" t="s">
        <v>844</v>
      </c>
      <c r="AC350" t="s">
        <v>164</v>
      </c>
      <c r="AD350" t="s">
        <v>845</v>
      </c>
    </row>
    <row r="351" spans="1:30" ht="12.75" customHeight="1" x14ac:dyDescent="0.2">
      <c r="A351" s="70"/>
      <c r="B351" s="70"/>
      <c r="C351" s="100" t="s">
        <v>146</v>
      </c>
      <c r="D351" s="101" t="s">
        <v>28</v>
      </c>
      <c r="E351" s="102">
        <v>45017</v>
      </c>
      <c r="F351" s="71">
        <v>100</v>
      </c>
      <c r="G351" s="72">
        <f ca="1">Таблица_основная[[#This Row],[Рейтинг расчет]]</f>
        <v>1</v>
      </c>
      <c r="H351" s="41" t="s">
        <v>156</v>
      </c>
      <c r="I351" s="71">
        <v>100</v>
      </c>
      <c r="J351" s="41" t="s">
        <v>157</v>
      </c>
      <c r="K351" s="73"/>
      <c r="L351" s="73" t="s">
        <v>158</v>
      </c>
      <c r="M351" s="73"/>
      <c r="N35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351" s="41" t="str">
        <f>CONCATENATE("F","$",Таблица_основная[[#This Row],[Первая строка массива]])</f>
        <v>F$332</v>
      </c>
      <c r="P351" s="41" t="str">
        <f>CONCATENATE("F","$",Таблица_основная[[#This Row],[Первая строка массива]],":","F","$",Таблица_основная[[#This Row],[Последняя строка моссива]])</f>
        <v>F$332:F$386</v>
      </c>
      <c r="Q351" s="70">
        <f t="shared" si="6"/>
        <v>332</v>
      </c>
      <c r="R351" s="70">
        <f>Таблица_основная[[#This Row],[Первая строка массива]]+54</f>
        <v>386</v>
      </c>
      <c r="S351"/>
      <c r="T351" s="86"/>
      <c r="AA351" t="s">
        <v>144</v>
      </c>
      <c r="AB351" t="s">
        <v>846</v>
      </c>
      <c r="AC351" t="s">
        <v>164</v>
      </c>
      <c r="AD351" t="s">
        <v>847</v>
      </c>
    </row>
    <row r="352" spans="1:30" ht="12.75" customHeight="1" x14ac:dyDescent="0.2">
      <c r="A352" s="70"/>
      <c r="B352" s="70"/>
      <c r="C352" s="100" t="s">
        <v>93</v>
      </c>
      <c r="D352" s="101" t="s">
        <v>28</v>
      </c>
      <c r="E352" s="102">
        <v>45017</v>
      </c>
      <c r="F352" s="71">
        <v>100</v>
      </c>
      <c r="G352" s="72">
        <f ca="1">Таблица_основная[[#This Row],[Рейтинг расчет]]</f>
        <v>1</v>
      </c>
      <c r="H352" s="41" t="s">
        <v>156</v>
      </c>
      <c r="I352" s="71">
        <v>100</v>
      </c>
      <c r="J352" s="41" t="s">
        <v>157</v>
      </c>
      <c r="K352" s="73"/>
      <c r="L352" s="73" t="s">
        <v>158</v>
      </c>
      <c r="M352" s="73"/>
      <c r="N35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352" s="41" t="str">
        <f>CONCATENATE("F","$",Таблица_основная[[#This Row],[Первая строка массива]])</f>
        <v>F$332</v>
      </c>
      <c r="P352" s="41" t="str">
        <f>CONCATENATE("F","$",Таблица_основная[[#This Row],[Первая строка массива]],":","F","$",Таблица_основная[[#This Row],[Последняя строка моссива]])</f>
        <v>F$332:F$386</v>
      </c>
      <c r="Q352" s="70">
        <f t="shared" si="6"/>
        <v>332</v>
      </c>
      <c r="R352" s="70">
        <f>Таблица_основная[[#This Row],[Первая строка массива]]+54</f>
        <v>386</v>
      </c>
      <c r="S352"/>
      <c r="T352" s="86"/>
      <c r="AA352" t="s">
        <v>104</v>
      </c>
      <c r="AB352" t="s">
        <v>848</v>
      </c>
      <c r="AC352" t="s">
        <v>164</v>
      </c>
      <c r="AD352" t="s">
        <v>849</v>
      </c>
    </row>
    <row r="353" spans="1:30" ht="12.75" customHeight="1" x14ac:dyDescent="0.2">
      <c r="A353" s="70"/>
      <c r="B353" s="70"/>
      <c r="C353" s="100" t="s">
        <v>127</v>
      </c>
      <c r="D353" s="101" t="s">
        <v>28</v>
      </c>
      <c r="E353" s="102">
        <v>45017</v>
      </c>
      <c r="F353" s="71">
        <v>100</v>
      </c>
      <c r="G353" s="72">
        <f ca="1">Таблица_основная[[#This Row],[Рейтинг расчет]]</f>
        <v>1</v>
      </c>
      <c r="H353" s="41" t="s">
        <v>156</v>
      </c>
      <c r="I353" s="71">
        <v>100</v>
      </c>
      <c r="J353" s="41" t="s">
        <v>157</v>
      </c>
      <c r="K353" s="73"/>
      <c r="L353" s="73" t="s">
        <v>158</v>
      </c>
      <c r="M353" s="73"/>
      <c r="N35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353" s="41" t="str">
        <f>CONCATENATE("F","$",Таблица_основная[[#This Row],[Первая строка массива]])</f>
        <v>F$332</v>
      </c>
      <c r="P353" s="41" t="str">
        <f>CONCATENATE("F","$",Таблица_основная[[#This Row],[Первая строка массива]],":","F","$",Таблица_основная[[#This Row],[Последняя строка моссива]])</f>
        <v>F$332:F$386</v>
      </c>
      <c r="Q353" s="70">
        <f t="shared" si="6"/>
        <v>332</v>
      </c>
      <c r="R353" s="70">
        <f>Таблица_основная[[#This Row],[Первая строка массива]]+54</f>
        <v>386</v>
      </c>
      <c r="S353"/>
      <c r="T353" s="86"/>
      <c r="AA353" t="s">
        <v>146</v>
      </c>
      <c r="AB353" t="s">
        <v>850</v>
      </c>
      <c r="AC353" t="s">
        <v>164</v>
      </c>
      <c r="AD353" t="s">
        <v>851</v>
      </c>
    </row>
    <row r="354" spans="1:30" ht="12.75" customHeight="1" x14ac:dyDescent="0.2">
      <c r="A354" s="70"/>
      <c r="B354" s="70"/>
      <c r="C354" s="100" t="s">
        <v>114</v>
      </c>
      <c r="D354" s="101" t="s">
        <v>28</v>
      </c>
      <c r="E354" s="102">
        <v>45017</v>
      </c>
      <c r="F354" s="71">
        <v>100</v>
      </c>
      <c r="G354" s="72">
        <f ca="1">Таблица_основная[[#This Row],[Рейтинг расчет]]</f>
        <v>1</v>
      </c>
      <c r="H354" s="41" t="s">
        <v>156</v>
      </c>
      <c r="I354" s="71">
        <v>100</v>
      </c>
      <c r="J354" s="41" t="s">
        <v>157</v>
      </c>
      <c r="K354" s="73"/>
      <c r="L354" s="73" t="s">
        <v>158</v>
      </c>
      <c r="M354" s="73"/>
      <c r="N35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354" s="41" t="str">
        <f>CONCATENATE("F","$",Таблица_основная[[#This Row],[Первая строка массива]])</f>
        <v>F$332</v>
      </c>
      <c r="P354" s="41" t="str">
        <f>CONCATENATE("F","$",Таблица_основная[[#This Row],[Первая строка массива]],":","F","$",Таблица_основная[[#This Row],[Последняя строка моссива]])</f>
        <v>F$332:F$386</v>
      </c>
      <c r="Q354" s="70">
        <f t="shared" si="6"/>
        <v>332</v>
      </c>
      <c r="R354" s="70">
        <f>Таблица_основная[[#This Row],[Первая строка массива]]+54</f>
        <v>386</v>
      </c>
      <c r="S354"/>
      <c r="T354" s="86"/>
      <c r="AA354" t="s">
        <v>136</v>
      </c>
      <c r="AB354" t="s">
        <v>852</v>
      </c>
      <c r="AC354" t="s">
        <v>164</v>
      </c>
      <c r="AD354" t="s">
        <v>853</v>
      </c>
    </row>
    <row r="355" spans="1:30" ht="12.75" customHeight="1" x14ac:dyDescent="0.2">
      <c r="A355" s="70"/>
      <c r="B355" s="70"/>
      <c r="C355" s="100" t="s">
        <v>94</v>
      </c>
      <c r="D355" s="101" t="s">
        <v>28</v>
      </c>
      <c r="E355" s="102">
        <v>45017</v>
      </c>
      <c r="F355" s="71">
        <v>100</v>
      </c>
      <c r="G355" s="72">
        <f ca="1">Таблица_основная[[#This Row],[Рейтинг расчет]]</f>
        <v>1</v>
      </c>
      <c r="H355" s="41" t="s">
        <v>156</v>
      </c>
      <c r="I355" s="71">
        <v>100</v>
      </c>
      <c r="J355" s="41" t="s">
        <v>157</v>
      </c>
      <c r="K355" s="73"/>
      <c r="L355" s="73" t="s">
        <v>158</v>
      </c>
      <c r="M355" s="73"/>
      <c r="N35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355" s="41" t="str">
        <f>CONCATENATE("F","$",Таблица_основная[[#This Row],[Первая строка массива]])</f>
        <v>F$332</v>
      </c>
      <c r="P355" s="41" t="str">
        <f>CONCATENATE("F","$",Таблица_основная[[#This Row],[Первая строка массива]],":","F","$",Таблица_основная[[#This Row],[Последняя строка моссива]])</f>
        <v>F$332:F$386</v>
      </c>
      <c r="Q355" s="70">
        <f t="shared" si="6"/>
        <v>332</v>
      </c>
      <c r="R355" s="70">
        <f>Таблица_основная[[#This Row],[Первая строка массива]]+54</f>
        <v>386</v>
      </c>
      <c r="S355"/>
      <c r="T355" s="86"/>
      <c r="AA355" t="s">
        <v>129</v>
      </c>
      <c r="AB355" t="s">
        <v>854</v>
      </c>
      <c r="AC355" t="s">
        <v>164</v>
      </c>
      <c r="AD355" t="s">
        <v>855</v>
      </c>
    </row>
    <row r="356" spans="1:30" ht="12.75" customHeight="1" x14ac:dyDescent="0.2">
      <c r="A356" s="70"/>
      <c r="B356" s="70"/>
      <c r="C356" s="100" t="s">
        <v>95</v>
      </c>
      <c r="D356" s="101" t="s">
        <v>28</v>
      </c>
      <c r="E356" s="102">
        <v>45017</v>
      </c>
      <c r="F356" s="71">
        <v>100</v>
      </c>
      <c r="G356" s="72">
        <f ca="1">Таблица_основная[[#This Row],[Рейтинг расчет]]</f>
        <v>1</v>
      </c>
      <c r="H356" s="41" t="s">
        <v>156</v>
      </c>
      <c r="I356" s="71">
        <v>100</v>
      </c>
      <c r="J356" s="41" t="s">
        <v>157</v>
      </c>
      <c r="K356" s="73"/>
      <c r="L356" s="73" t="s">
        <v>158</v>
      </c>
      <c r="M356" s="73"/>
      <c r="N35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356" s="41" t="str">
        <f>CONCATENATE("F","$",Таблица_основная[[#This Row],[Первая строка массива]])</f>
        <v>F$332</v>
      </c>
      <c r="P356" s="41" t="str">
        <f>CONCATENATE("F","$",Таблица_основная[[#This Row],[Первая строка массива]],":","F","$",Таблица_основная[[#This Row],[Последняя строка моссива]])</f>
        <v>F$332:F$386</v>
      </c>
      <c r="Q356" s="70">
        <f t="shared" si="6"/>
        <v>332</v>
      </c>
      <c r="R356" s="70">
        <f>Таблица_основная[[#This Row],[Первая строка массива]]+54</f>
        <v>386</v>
      </c>
      <c r="S356"/>
      <c r="T356" s="86"/>
      <c r="AA356" t="s">
        <v>146</v>
      </c>
      <c r="AB356" t="s">
        <v>856</v>
      </c>
      <c r="AC356" t="s">
        <v>164</v>
      </c>
      <c r="AD356" t="s">
        <v>857</v>
      </c>
    </row>
    <row r="357" spans="1:30" ht="12.75" customHeight="1" x14ac:dyDescent="0.2">
      <c r="A357" s="70"/>
      <c r="B357" s="70"/>
      <c r="C357" s="100" t="s">
        <v>96</v>
      </c>
      <c r="D357" s="101" t="s">
        <v>28</v>
      </c>
      <c r="E357" s="102">
        <v>45017</v>
      </c>
      <c r="F357" s="71">
        <v>100</v>
      </c>
      <c r="G357" s="72">
        <f ca="1">Таблица_основная[[#This Row],[Рейтинг расчет]]</f>
        <v>1</v>
      </c>
      <c r="H357" s="41" t="s">
        <v>156</v>
      </c>
      <c r="I357" s="71">
        <v>100</v>
      </c>
      <c r="J357" s="41" t="s">
        <v>157</v>
      </c>
      <c r="K357" s="73"/>
      <c r="L357" s="73" t="s">
        <v>158</v>
      </c>
      <c r="M357" s="73"/>
      <c r="N35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357" s="41" t="str">
        <f>CONCATENATE("F","$",Таблица_основная[[#This Row],[Первая строка массива]])</f>
        <v>F$332</v>
      </c>
      <c r="P357" s="41" t="str">
        <f>CONCATENATE("F","$",Таблица_основная[[#This Row],[Первая строка массива]],":","F","$",Таблица_основная[[#This Row],[Последняя строка моссива]])</f>
        <v>F$332:F$386</v>
      </c>
      <c r="Q357" s="70">
        <f t="shared" si="6"/>
        <v>332</v>
      </c>
      <c r="R357" s="70">
        <f>Таблица_основная[[#This Row],[Первая строка массива]]+54</f>
        <v>386</v>
      </c>
      <c r="S357"/>
      <c r="T357" s="86"/>
      <c r="AA357" t="s">
        <v>144</v>
      </c>
      <c r="AB357" t="s">
        <v>858</v>
      </c>
      <c r="AC357" t="s">
        <v>164</v>
      </c>
      <c r="AD357" t="s">
        <v>859</v>
      </c>
    </row>
    <row r="358" spans="1:30" ht="12.75" customHeight="1" x14ac:dyDescent="0.2">
      <c r="A358" s="70"/>
      <c r="B358" s="70"/>
      <c r="C358" s="100" t="s">
        <v>97</v>
      </c>
      <c r="D358" s="101" t="s">
        <v>28</v>
      </c>
      <c r="E358" s="102">
        <v>45017</v>
      </c>
      <c r="F358" s="71">
        <v>100</v>
      </c>
      <c r="G358" s="72">
        <f ca="1">Таблица_основная[[#This Row],[Рейтинг расчет]]</f>
        <v>1</v>
      </c>
      <c r="H358" s="41" t="s">
        <v>156</v>
      </c>
      <c r="I358" s="71">
        <v>100</v>
      </c>
      <c r="J358" s="41" t="s">
        <v>157</v>
      </c>
      <c r="K358" s="73"/>
      <c r="L358" s="73" t="s">
        <v>158</v>
      </c>
      <c r="M358" s="73"/>
      <c r="N35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358" s="41" t="str">
        <f>CONCATENATE("F","$",Таблица_основная[[#This Row],[Первая строка массива]])</f>
        <v>F$332</v>
      </c>
      <c r="P358" s="41" t="str">
        <f>CONCATENATE("F","$",Таблица_основная[[#This Row],[Первая строка массива]],":","F","$",Таблица_основная[[#This Row],[Последняя строка моссива]])</f>
        <v>F$332:F$386</v>
      </c>
      <c r="Q358" s="70">
        <f t="shared" si="6"/>
        <v>332</v>
      </c>
      <c r="R358" s="70">
        <f>Таблица_основная[[#This Row],[Первая строка массива]]+54</f>
        <v>386</v>
      </c>
      <c r="S358"/>
      <c r="T358" s="86"/>
      <c r="AA358" t="s">
        <v>144</v>
      </c>
      <c r="AB358" t="s">
        <v>860</v>
      </c>
      <c r="AC358" t="s">
        <v>164</v>
      </c>
      <c r="AD358" t="s">
        <v>861</v>
      </c>
    </row>
    <row r="359" spans="1:30" ht="12.75" customHeight="1" x14ac:dyDescent="0.2">
      <c r="A359" s="70"/>
      <c r="B359" s="70"/>
      <c r="C359" s="100" t="s">
        <v>98</v>
      </c>
      <c r="D359" s="101" t="s">
        <v>28</v>
      </c>
      <c r="E359" s="102">
        <v>45017</v>
      </c>
      <c r="F359" s="71">
        <v>100</v>
      </c>
      <c r="G359" s="72">
        <f ca="1">Таблица_основная[[#This Row],[Рейтинг расчет]]</f>
        <v>1</v>
      </c>
      <c r="H359" s="41" t="s">
        <v>156</v>
      </c>
      <c r="I359" s="71">
        <v>100</v>
      </c>
      <c r="J359" s="41" t="s">
        <v>157</v>
      </c>
      <c r="K359" s="73"/>
      <c r="L359" s="73" t="s">
        <v>158</v>
      </c>
      <c r="M359" s="73"/>
      <c r="N35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359" s="41" t="str">
        <f>CONCATENATE("F","$",Таблица_основная[[#This Row],[Первая строка массива]])</f>
        <v>F$332</v>
      </c>
      <c r="P359" s="41" t="str">
        <f>CONCATENATE("F","$",Таблица_основная[[#This Row],[Первая строка массива]],":","F","$",Таблица_основная[[#This Row],[Последняя строка моссива]])</f>
        <v>F$332:F$386</v>
      </c>
      <c r="Q359" s="70">
        <f t="shared" si="6"/>
        <v>332</v>
      </c>
      <c r="R359" s="70">
        <f>Таблица_основная[[#This Row],[Первая строка массива]]+54</f>
        <v>386</v>
      </c>
      <c r="S359"/>
      <c r="T359" s="86"/>
      <c r="AA359" t="s">
        <v>144</v>
      </c>
      <c r="AB359" t="s">
        <v>862</v>
      </c>
      <c r="AC359" t="s">
        <v>164</v>
      </c>
      <c r="AD359" t="s">
        <v>863</v>
      </c>
    </row>
    <row r="360" spans="1:30" ht="12.75" customHeight="1" x14ac:dyDescent="0.2">
      <c r="A360" s="70"/>
      <c r="B360" s="70"/>
      <c r="C360" s="100" t="s">
        <v>99</v>
      </c>
      <c r="D360" s="101" t="s">
        <v>28</v>
      </c>
      <c r="E360" s="102">
        <v>45017</v>
      </c>
      <c r="F360" s="71">
        <v>100</v>
      </c>
      <c r="G360" s="72">
        <f ca="1">Таблица_основная[[#This Row],[Рейтинг расчет]]</f>
        <v>1</v>
      </c>
      <c r="H360" s="41" t="s">
        <v>156</v>
      </c>
      <c r="I360" s="71">
        <v>100</v>
      </c>
      <c r="J360" s="41" t="s">
        <v>157</v>
      </c>
      <c r="K360" s="73"/>
      <c r="L360" s="73" t="s">
        <v>158</v>
      </c>
      <c r="M360" s="73"/>
      <c r="N36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360" s="41" t="str">
        <f>CONCATENATE("F","$",Таблица_основная[[#This Row],[Первая строка массива]])</f>
        <v>F$332</v>
      </c>
      <c r="P360" s="41" t="str">
        <f>CONCATENATE("F","$",Таблица_основная[[#This Row],[Первая строка массива]],":","F","$",Таблица_основная[[#This Row],[Последняя строка моссива]])</f>
        <v>F$332:F$386</v>
      </c>
      <c r="Q360" s="70">
        <f t="shared" si="6"/>
        <v>332</v>
      </c>
      <c r="R360" s="70">
        <f>Таблица_основная[[#This Row],[Первая строка массива]]+54</f>
        <v>386</v>
      </c>
      <c r="S360"/>
      <c r="T360" s="86"/>
      <c r="AA360" t="s">
        <v>144</v>
      </c>
      <c r="AB360" t="s">
        <v>864</v>
      </c>
      <c r="AC360" t="s">
        <v>164</v>
      </c>
      <c r="AD360" t="s">
        <v>865</v>
      </c>
    </row>
    <row r="361" spans="1:30" ht="12.75" customHeight="1" x14ac:dyDescent="0.2">
      <c r="A361" s="70"/>
      <c r="B361" s="70"/>
      <c r="C361" s="100" t="s">
        <v>100</v>
      </c>
      <c r="D361" s="101" t="s">
        <v>28</v>
      </c>
      <c r="E361" s="102">
        <v>45017</v>
      </c>
      <c r="F361" s="71">
        <v>100</v>
      </c>
      <c r="G361" s="72">
        <f ca="1">Таблица_основная[[#This Row],[Рейтинг расчет]]</f>
        <v>1</v>
      </c>
      <c r="H361" s="41" t="s">
        <v>156</v>
      </c>
      <c r="I361" s="71">
        <v>100</v>
      </c>
      <c r="J361" s="41" t="s">
        <v>157</v>
      </c>
      <c r="K361" s="73"/>
      <c r="L361" s="73" t="s">
        <v>158</v>
      </c>
      <c r="M361" s="73"/>
      <c r="N36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361" s="41" t="str">
        <f>CONCATENATE("F","$",Таблица_основная[[#This Row],[Первая строка массива]])</f>
        <v>F$332</v>
      </c>
      <c r="P361" s="41" t="str">
        <f>CONCATENATE("F","$",Таблица_основная[[#This Row],[Первая строка массива]],":","F","$",Таблица_основная[[#This Row],[Последняя строка моссива]])</f>
        <v>F$332:F$386</v>
      </c>
      <c r="Q361" s="70">
        <f t="shared" si="6"/>
        <v>332</v>
      </c>
      <c r="R361" s="70">
        <f>Таблица_основная[[#This Row],[Первая строка массива]]+54</f>
        <v>386</v>
      </c>
      <c r="S361"/>
      <c r="T361" s="86"/>
      <c r="AA361" t="s">
        <v>136</v>
      </c>
      <c r="AB361" t="s">
        <v>866</v>
      </c>
      <c r="AC361" t="s">
        <v>164</v>
      </c>
      <c r="AD361" t="s">
        <v>867</v>
      </c>
    </row>
    <row r="362" spans="1:30" ht="12.75" customHeight="1" x14ac:dyDescent="0.2">
      <c r="A362" s="70"/>
      <c r="B362" s="70"/>
      <c r="C362" s="100" t="s">
        <v>115</v>
      </c>
      <c r="D362" s="101" t="s">
        <v>28</v>
      </c>
      <c r="E362" s="102">
        <v>45017</v>
      </c>
      <c r="F362" s="71">
        <v>100</v>
      </c>
      <c r="G362" s="72">
        <f ca="1">Таблица_основная[[#This Row],[Рейтинг расчет]]</f>
        <v>1</v>
      </c>
      <c r="H362" s="41" t="s">
        <v>156</v>
      </c>
      <c r="I362" s="71">
        <v>100</v>
      </c>
      <c r="J362" s="41" t="s">
        <v>157</v>
      </c>
      <c r="K362" s="73"/>
      <c r="L362" s="73" t="s">
        <v>158</v>
      </c>
      <c r="M362" s="73"/>
      <c r="N36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362" s="41" t="str">
        <f>CONCATENATE("F","$",Таблица_основная[[#This Row],[Первая строка массива]])</f>
        <v>F$332</v>
      </c>
      <c r="P362" s="41" t="str">
        <f>CONCATENATE("F","$",Таблица_основная[[#This Row],[Первая строка массива]],":","F","$",Таблица_основная[[#This Row],[Последняя строка моссива]])</f>
        <v>F$332:F$386</v>
      </c>
      <c r="Q362" s="70">
        <f t="shared" si="6"/>
        <v>332</v>
      </c>
      <c r="R362" s="70">
        <f>Таблица_основная[[#This Row],[Первая строка массива]]+54</f>
        <v>386</v>
      </c>
      <c r="S362"/>
      <c r="T362" s="86"/>
      <c r="AA362" t="s">
        <v>142</v>
      </c>
      <c r="AB362" t="s">
        <v>868</v>
      </c>
      <c r="AC362" t="s">
        <v>164</v>
      </c>
      <c r="AD362" t="s">
        <v>869</v>
      </c>
    </row>
    <row r="363" spans="1:30" ht="12.75" customHeight="1" x14ac:dyDescent="0.2">
      <c r="A363" s="70"/>
      <c r="B363" s="70"/>
      <c r="C363" s="100" t="s">
        <v>116</v>
      </c>
      <c r="D363" s="101" t="s">
        <v>28</v>
      </c>
      <c r="E363" s="102">
        <v>45017</v>
      </c>
      <c r="F363" s="71">
        <v>100</v>
      </c>
      <c r="G363" s="72">
        <f ca="1">Таблица_основная[[#This Row],[Рейтинг расчет]]</f>
        <v>1</v>
      </c>
      <c r="H363" s="41" t="s">
        <v>156</v>
      </c>
      <c r="I363" s="71">
        <v>100</v>
      </c>
      <c r="J363" s="41" t="s">
        <v>157</v>
      </c>
      <c r="K363" s="73"/>
      <c r="L363" s="73" t="s">
        <v>158</v>
      </c>
      <c r="M363" s="73"/>
      <c r="N36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363" s="41" t="str">
        <f>CONCATENATE("F","$",Таблица_основная[[#This Row],[Первая строка массива]])</f>
        <v>F$332</v>
      </c>
      <c r="P363" s="41" t="str">
        <f>CONCATENATE("F","$",Таблица_основная[[#This Row],[Первая строка массива]],":","F","$",Таблица_основная[[#This Row],[Последняя строка моссива]])</f>
        <v>F$332:F$386</v>
      </c>
      <c r="Q363" s="70">
        <f t="shared" si="6"/>
        <v>332</v>
      </c>
      <c r="R363" s="70">
        <f>Таблица_основная[[#This Row],[Первая строка массива]]+54</f>
        <v>386</v>
      </c>
      <c r="S363"/>
      <c r="T363" s="86"/>
      <c r="AA363" t="s">
        <v>146</v>
      </c>
      <c r="AB363" t="s">
        <v>870</v>
      </c>
      <c r="AC363" t="s">
        <v>164</v>
      </c>
      <c r="AD363" t="s">
        <v>871</v>
      </c>
    </row>
    <row r="364" spans="1:30" ht="12.75" customHeight="1" x14ac:dyDescent="0.2">
      <c r="A364" s="70"/>
      <c r="B364" s="70"/>
      <c r="C364" s="100" t="s">
        <v>101</v>
      </c>
      <c r="D364" s="101" t="s">
        <v>28</v>
      </c>
      <c r="E364" s="102">
        <v>45017</v>
      </c>
      <c r="F364" s="71">
        <v>100</v>
      </c>
      <c r="G364" s="72">
        <f ca="1">Таблица_основная[[#This Row],[Рейтинг расчет]]</f>
        <v>1</v>
      </c>
      <c r="H364" s="41" t="s">
        <v>156</v>
      </c>
      <c r="I364" s="71">
        <v>100</v>
      </c>
      <c r="J364" s="41" t="s">
        <v>157</v>
      </c>
      <c r="K364" s="73"/>
      <c r="L364" s="73" t="s">
        <v>158</v>
      </c>
      <c r="M364" s="73"/>
      <c r="N36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364" s="41" t="str">
        <f>CONCATENATE("F","$",Таблица_основная[[#This Row],[Первая строка массива]])</f>
        <v>F$332</v>
      </c>
      <c r="P364" s="41" t="str">
        <f>CONCATENATE("F","$",Таблица_основная[[#This Row],[Первая строка массива]],":","F","$",Таблица_основная[[#This Row],[Последняя строка моссива]])</f>
        <v>F$332:F$386</v>
      </c>
      <c r="Q364" s="70">
        <f t="shared" si="6"/>
        <v>332</v>
      </c>
      <c r="R364" s="70">
        <f>Таблица_основная[[#This Row],[Первая строка массива]]+54</f>
        <v>386</v>
      </c>
      <c r="S364"/>
      <c r="T364" s="86"/>
      <c r="AA364" t="s">
        <v>145</v>
      </c>
      <c r="AB364" t="s">
        <v>872</v>
      </c>
      <c r="AC364" t="s">
        <v>164</v>
      </c>
      <c r="AD364" t="s">
        <v>873</v>
      </c>
    </row>
    <row r="365" spans="1:30" ht="12.75" customHeight="1" x14ac:dyDescent="0.2">
      <c r="A365" s="70"/>
      <c r="B365" s="70"/>
      <c r="C365" s="100" t="s">
        <v>102</v>
      </c>
      <c r="D365" s="101" t="s">
        <v>28</v>
      </c>
      <c r="E365" s="102">
        <v>45017</v>
      </c>
      <c r="F365" s="71">
        <v>100</v>
      </c>
      <c r="G365" s="72">
        <f ca="1">Таблица_основная[[#This Row],[Рейтинг расчет]]</f>
        <v>1</v>
      </c>
      <c r="H365" s="41" t="s">
        <v>156</v>
      </c>
      <c r="I365" s="71">
        <v>100</v>
      </c>
      <c r="J365" s="41" t="s">
        <v>157</v>
      </c>
      <c r="K365" s="73"/>
      <c r="L365" s="73" t="s">
        <v>158</v>
      </c>
      <c r="M365" s="73"/>
      <c r="N36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365" s="41" t="str">
        <f>CONCATENATE("F","$",Таблица_основная[[#This Row],[Первая строка массива]])</f>
        <v>F$332</v>
      </c>
      <c r="P365" s="41" t="str">
        <f>CONCATENATE("F","$",Таблица_основная[[#This Row],[Первая строка массива]],":","F","$",Таблица_основная[[#This Row],[Последняя строка моссива]])</f>
        <v>F$332:F$386</v>
      </c>
      <c r="Q365" s="70">
        <f t="shared" si="6"/>
        <v>332</v>
      </c>
      <c r="R365" s="70">
        <f>Таблица_основная[[#This Row],[Первая строка массива]]+54</f>
        <v>386</v>
      </c>
      <c r="S365"/>
      <c r="T365" s="86"/>
      <c r="AA365" t="s">
        <v>90</v>
      </c>
      <c r="AB365" t="s">
        <v>874</v>
      </c>
      <c r="AC365" t="s">
        <v>164</v>
      </c>
      <c r="AD365" t="s">
        <v>875</v>
      </c>
    </row>
    <row r="366" spans="1:30" ht="12.75" customHeight="1" x14ac:dyDescent="0.2">
      <c r="A366" s="70"/>
      <c r="B366" s="70"/>
      <c r="C366" s="100" t="s">
        <v>103</v>
      </c>
      <c r="D366" s="101" t="s">
        <v>28</v>
      </c>
      <c r="E366" s="102">
        <v>45017</v>
      </c>
      <c r="F366" s="71">
        <v>100</v>
      </c>
      <c r="G366" s="72">
        <f ca="1">Таблица_основная[[#This Row],[Рейтинг расчет]]</f>
        <v>1</v>
      </c>
      <c r="H366" s="41" t="s">
        <v>156</v>
      </c>
      <c r="I366" s="71">
        <v>100</v>
      </c>
      <c r="J366" s="41" t="s">
        <v>157</v>
      </c>
      <c r="K366" s="73"/>
      <c r="L366" s="73" t="s">
        <v>158</v>
      </c>
      <c r="M366" s="73"/>
      <c r="N36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366" s="41" t="str">
        <f>CONCATENATE("F","$",Таблица_основная[[#This Row],[Первая строка массива]])</f>
        <v>F$332</v>
      </c>
      <c r="P366" s="41" t="str">
        <f>CONCATENATE("F","$",Таблица_основная[[#This Row],[Первая строка массива]],":","F","$",Таблица_основная[[#This Row],[Последняя строка моссива]])</f>
        <v>F$332:F$386</v>
      </c>
      <c r="Q366" s="70">
        <f t="shared" si="6"/>
        <v>332</v>
      </c>
      <c r="R366" s="70">
        <f>Таблица_основная[[#This Row],[Первая строка массива]]+54</f>
        <v>386</v>
      </c>
      <c r="S366"/>
      <c r="T366" s="86"/>
      <c r="AA366" t="s">
        <v>137</v>
      </c>
      <c r="AB366" t="s">
        <v>876</v>
      </c>
      <c r="AC366" t="s">
        <v>164</v>
      </c>
      <c r="AD366" t="s">
        <v>877</v>
      </c>
    </row>
    <row r="367" spans="1:30" ht="12.75" customHeight="1" x14ac:dyDescent="0.2">
      <c r="A367" s="70"/>
      <c r="B367" s="70"/>
      <c r="C367" s="100" t="s">
        <v>104</v>
      </c>
      <c r="D367" s="101" t="s">
        <v>28</v>
      </c>
      <c r="E367" s="102">
        <v>45017</v>
      </c>
      <c r="F367" s="71">
        <v>100</v>
      </c>
      <c r="G367" s="72">
        <f ca="1">Таблица_основная[[#This Row],[Рейтинг расчет]]</f>
        <v>1</v>
      </c>
      <c r="H367" s="41" t="s">
        <v>156</v>
      </c>
      <c r="I367" s="71">
        <v>100</v>
      </c>
      <c r="J367" s="41" t="s">
        <v>157</v>
      </c>
      <c r="K367" s="73"/>
      <c r="L367" s="73" t="s">
        <v>158</v>
      </c>
      <c r="M367" s="73"/>
      <c r="N36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367" s="41" t="str">
        <f>CONCATENATE("F","$",Таблица_основная[[#This Row],[Первая строка массива]])</f>
        <v>F$332</v>
      </c>
      <c r="P367" s="41" t="str">
        <f>CONCATENATE("F","$",Таблица_основная[[#This Row],[Первая строка массива]],":","F","$",Таблица_основная[[#This Row],[Последняя строка моссива]])</f>
        <v>F$332:F$386</v>
      </c>
      <c r="Q367" s="70">
        <f t="shared" si="6"/>
        <v>332</v>
      </c>
      <c r="R367" s="70">
        <f>Таблица_основная[[#This Row],[Первая строка массива]]+54</f>
        <v>386</v>
      </c>
      <c r="S367"/>
      <c r="T367" s="86"/>
      <c r="AA367" t="s">
        <v>88</v>
      </c>
      <c r="AB367" t="s">
        <v>878</v>
      </c>
      <c r="AC367" t="s">
        <v>164</v>
      </c>
      <c r="AD367" t="s">
        <v>879</v>
      </c>
    </row>
    <row r="368" spans="1:30" ht="12.75" customHeight="1" x14ac:dyDescent="0.2">
      <c r="A368" s="70"/>
      <c r="B368" s="70"/>
      <c r="C368" s="100" t="s">
        <v>128</v>
      </c>
      <c r="D368" s="101" t="s">
        <v>28</v>
      </c>
      <c r="E368" s="102">
        <v>45017</v>
      </c>
      <c r="F368" s="71">
        <v>100</v>
      </c>
      <c r="G368" s="72">
        <f ca="1">Таблица_основная[[#This Row],[Рейтинг расчет]]</f>
        <v>1</v>
      </c>
      <c r="H368" s="41" t="s">
        <v>156</v>
      </c>
      <c r="I368" s="71">
        <v>100</v>
      </c>
      <c r="J368" s="41" t="s">
        <v>157</v>
      </c>
      <c r="K368" s="73"/>
      <c r="L368" s="73" t="s">
        <v>158</v>
      </c>
      <c r="M368" s="73"/>
      <c r="N36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368" s="41" t="str">
        <f>CONCATENATE("F","$",Таблица_основная[[#This Row],[Первая строка массива]])</f>
        <v>F$332</v>
      </c>
      <c r="P368" s="41" t="str">
        <f>CONCATENATE("F","$",Таблица_основная[[#This Row],[Первая строка массива]],":","F","$",Таблица_основная[[#This Row],[Последняя строка моссива]])</f>
        <v>F$332:F$386</v>
      </c>
      <c r="Q368" s="70">
        <f t="shared" si="6"/>
        <v>332</v>
      </c>
      <c r="R368" s="70">
        <f>Таблица_основная[[#This Row],[Первая строка массива]]+54</f>
        <v>386</v>
      </c>
      <c r="S368"/>
      <c r="T368" s="86"/>
      <c r="AA368" t="s">
        <v>123</v>
      </c>
      <c r="AB368" t="s">
        <v>880</v>
      </c>
      <c r="AC368" t="s">
        <v>164</v>
      </c>
      <c r="AD368" t="s">
        <v>881</v>
      </c>
    </row>
    <row r="369" spans="1:30" ht="12.75" customHeight="1" x14ac:dyDescent="0.2">
      <c r="A369" s="70"/>
      <c r="B369" s="70"/>
      <c r="C369" s="100" t="s">
        <v>117</v>
      </c>
      <c r="D369" s="101" t="s">
        <v>28</v>
      </c>
      <c r="E369" s="102">
        <v>45017</v>
      </c>
      <c r="F369" s="71">
        <v>100</v>
      </c>
      <c r="G369" s="72">
        <f ca="1">Таблица_основная[[#This Row],[Рейтинг расчет]]</f>
        <v>1</v>
      </c>
      <c r="H369" s="41" t="s">
        <v>156</v>
      </c>
      <c r="I369" s="71">
        <v>100</v>
      </c>
      <c r="J369" s="41" t="s">
        <v>157</v>
      </c>
      <c r="K369" s="73"/>
      <c r="L369" s="73" t="s">
        <v>158</v>
      </c>
      <c r="M369" s="73"/>
      <c r="N36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369" s="41" t="str">
        <f>CONCATENATE("F","$",Таблица_основная[[#This Row],[Первая строка массива]])</f>
        <v>F$332</v>
      </c>
      <c r="P369" s="41" t="str">
        <f>CONCATENATE("F","$",Таблица_основная[[#This Row],[Первая строка массива]],":","F","$",Таблица_основная[[#This Row],[Последняя строка моссива]])</f>
        <v>F$332:F$386</v>
      </c>
      <c r="Q369" s="70">
        <f t="shared" si="6"/>
        <v>332</v>
      </c>
      <c r="R369" s="70">
        <f>Таблица_основная[[#This Row],[Первая строка массива]]+54</f>
        <v>386</v>
      </c>
      <c r="S369"/>
      <c r="T369" s="86"/>
      <c r="AA369" t="s">
        <v>106</v>
      </c>
      <c r="AB369" t="s">
        <v>882</v>
      </c>
      <c r="AC369" t="s">
        <v>164</v>
      </c>
      <c r="AD369" t="s">
        <v>883</v>
      </c>
    </row>
    <row r="370" spans="1:30" ht="12.75" customHeight="1" x14ac:dyDescent="0.2">
      <c r="A370" s="70"/>
      <c r="B370" s="70"/>
      <c r="C370" s="100" t="s">
        <v>118</v>
      </c>
      <c r="D370" s="101" t="s">
        <v>28</v>
      </c>
      <c r="E370" s="102">
        <v>45017</v>
      </c>
      <c r="F370" s="71">
        <v>100</v>
      </c>
      <c r="G370" s="72">
        <f ca="1">Таблица_основная[[#This Row],[Рейтинг расчет]]</f>
        <v>1</v>
      </c>
      <c r="H370" s="41" t="s">
        <v>156</v>
      </c>
      <c r="I370" s="71">
        <v>100</v>
      </c>
      <c r="J370" s="41" t="s">
        <v>157</v>
      </c>
      <c r="K370" s="73"/>
      <c r="L370" s="73" t="s">
        <v>158</v>
      </c>
      <c r="M370" s="73"/>
      <c r="N37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370" s="41" t="str">
        <f>CONCATENATE("F","$",Таблица_основная[[#This Row],[Первая строка массива]])</f>
        <v>F$332</v>
      </c>
      <c r="P370" s="41" t="str">
        <f>CONCATENATE("F","$",Таблица_основная[[#This Row],[Первая строка массива]],":","F","$",Таблица_основная[[#This Row],[Последняя строка моссива]])</f>
        <v>F$332:F$386</v>
      </c>
      <c r="Q370" s="70">
        <f t="shared" si="6"/>
        <v>332</v>
      </c>
      <c r="R370" s="70">
        <f>Таблица_основная[[#This Row],[Первая строка массива]]+54</f>
        <v>386</v>
      </c>
      <c r="S370"/>
      <c r="T370" s="86"/>
      <c r="AA370" t="s">
        <v>146</v>
      </c>
      <c r="AB370" t="s">
        <v>884</v>
      </c>
      <c r="AC370" t="s">
        <v>164</v>
      </c>
      <c r="AD370" t="s">
        <v>885</v>
      </c>
    </row>
    <row r="371" spans="1:30" ht="12.75" customHeight="1" x14ac:dyDescent="0.2">
      <c r="A371" s="70"/>
      <c r="B371" s="70"/>
      <c r="C371" s="100" t="s">
        <v>105</v>
      </c>
      <c r="D371" s="101" t="s">
        <v>28</v>
      </c>
      <c r="E371" s="102">
        <v>45017</v>
      </c>
      <c r="F371" s="71">
        <v>100</v>
      </c>
      <c r="G371" s="72">
        <f ca="1">Таблица_основная[[#This Row],[Рейтинг расчет]]</f>
        <v>1</v>
      </c>
      <c r="H371" s="41" t="s">
        <v>156</v>
      </c>
      <c r="I371" s="71">
        <v>100</v>
      </c>
      <c r="J371" s="41" t="s">
        <v>157</v>
      </c>
      <c r="K371" s="73"/>
      <c r="L371" s="73" t="s">
        <v>158</v>
      </c>
      <c r="M371" s="73"/>
      <c r="N37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371" s="41" t="str">
        <f>CONCATENATE("F","$",Таблица_основная[[#This Row],[Первая строка массива]])</f>
        <v>F$332</v>
      </c>
      <c r="P371" s="41" t="str">
        <f>CONCATENATE("F","$",Таблица_основная[[#This Row],[Первая строка массива]],":","F","$",Таблица_основная[[#This Row],[Последняя строка моссива]])</f>
        <v>F$332:F$386</v>
      </c>
      <c r="Q371" s="70">
        <f t="shared" si="6"/>
        <v>332</v>
      </c>
      <c r="R371" s="70">
        <f>Таблица_основная[[#This Row],[Первая строка массива]]+54</f>
        <v>386</v>
      </c>
      <c r="S371"/>
      <c r="T371" s="86"/>
      <c r="AA371" t="s">
        <v>88</v>
      </c>
      <c r="AB371" t="s">
        <v>886</v>
      </c>
      <c r="AC371" t="s">
        <v>164</v>
      </c>
      <c r="AD371" t="s">
        <v>887</v>
      </c>
    </row>
    <row r="372" spans="1:30" ht="12.75" customHeight="1" x14ac:dyDescent="0.2">
      <c r="A372" s="70"/>
      <c r="B372" s="70"/>
      <c r="C372" s="100" t="s">
        <v>119</v>
      </c>
      <c r="D372" s="101" t="s">
        <v>28</v>
      </c>
      <c r="E372" s="102">
        <v>45017</v>
      </c>
      <c r="F372" s="71">
        <v>100</v>
      </c>
      <c r="G372" s="72">
        <f ca="1">Таблица_основная[[#This Row],[Рейтинг расчет]]</f>
        <v>1</v>
      </c>
      <c r="H372" s="41" t="s">
        <v>156</v>
      </c>
      <c r="I372" s="71">
        <v>100</v>
      </c>
      <c r="J372" s="41" t="s">
        <v>157</v>
      </c>
      <c r="K372" s="73"/>
      <c r="L372" s="73" t="s">
        <v>158</v>
      </c>
      <c r="M372" s="73"/>
      <c r="N37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372" s="41" t="str">
        <f>CONCATENATE("F","$",Таблица_основная[[#This Row],[Первая строка массива]])</f>
        <v>F$332</v>
      </c>
      <c r="P372" s="41" t="str">
        <f>CONCATENATE("F","$",Таблица_основная[[#This Row],[Первая строка массива]],":","F","$",Таблица_основная[[#This Row],[Последняя строка моссива]])</f>
        <v>F$332:F$386</v>
      </c>
      <c r="Q372" s="70">
        <f t="shared" si="6"/>
        <v>332</v>
      </c>
      <c r="R372" s="70">
        <f>Таблица_основная[[#This Row],[Первая строка массива]]+54</f>
        <v>386</v>
      </c>
      <c r="S372"/>
      <c r="T372" s="86"/>
      <c r="AA372" t="s">
        <v>90</v>
      </c>
      <c r="AB372" t="s">
        <v>888</v>
      </c>
      <c r="AC372" t="s">
        <v>164</v>
      </c>
      <c r="AD372" t="s">
        <v>889</v>
      </c>
    </row>
    <row r="373" spans="1:30" ht="12.75" customHeight="1" x14ac:dyDescent="0.2">
      <c r="A373" s="70"/>
      <c r="B373" s="70"/>
      <c r="C373" s="100" t="s">
        <v>106</v>
      </c>
      <c r="D373" s="101" t="s">
        <v>28</v>
      </c>
      <c r="E373" s="102">
        <v>45017</v>
      </c>
      <c r="F373" s="71">
        <v>100</v>
      </c>
      <c r="G373" s="72">
        <f ca="1">Таблица_основная[[#This Row],[Рейтинг расчет]]</f>
        <v>1</v>
      </c>
      <c r="H373" s="41" t="s">
        <v>156</v>
      </c>
      <c r="I373" s="71">
        <v>100</v>
      </c>
      <c r="J373" s="41" t="s">
        <v>157</v>
      </c>
      <c r="K373" s="73"/>
      <c r="L373" s="73" t="s">
        <v>158</v>
      </c>
      <c r="M373" s="73"/>
      <c r="N37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373" s="41" t="str">
        <f>CONCATENATE("F","$",Таблица_основная[[#This Row],[Первая строка массива]])</f>
        <v>F$332</v>
      </c>
      <c r="P373" s="41" t="str">
        <f>CONCATENATE("F","$",Таблица_основная[[#This Row],[Первая строка массива]],":","F","$",Таблица_основная[[#This Row],[Последняя строка моссива]])</f>
        <v>F$332:F$386</v>
      </c>
      <c r="Q373" s="70">
        <f t="shared" si="6"/>
        <v>332</v>
      </c>
      <c r="R373" s="70">
        <f>Таблица_основная[[#This Row],[Первая строка массива]]+54</f>
        <v>386</v>
      </c>
      <c r="S373"/>
      <c r="T373" s="86"/>
      <c r="AA373" t="s">
        <v>144</v>
      </c>
      <c r="AB373" t="s">
        <v>890</v>
      </c>
      <c r="AC373" t="s">
        <v>164</v>
      </c>
      <c r="AD373" t="s">
        <v>891</v>
      </c>
    </row>
    <row r="374" spans="1:30" ht="12.75" customHeight="1" x14ac:dyDescent="0.2">
      <c r="A374" s="70"/>
      <c r="B374" s="70"/>
      <c r="C374" s="100" t="s">
        <v>107</v>
      </c>
      <c r="D374" s="101" t="s">
        <v>28</v>
      </c>
      <c r="E374" s="102">
        <v>45017</v>
      </c>
      <c r="F374" s="71">
        <v>100</v>
      </c>
      <c r="G374" s="72">
        <f ca="1">Таблица_основная[[#This Row],[Рейтинг расчет]]</f>
        <v>1</v>
      </c>
      <c r="H374" s="41" t="s">
        <v>156</v>
      </c>
      <c r="I374" s="71">
        <v>100</v>
      </c>
      <c r="J374" s="41" t="s">
        <v>157</v>
      </c>
      <c r="K374" s="73"/>
      <c r="L374" s="73" t="s">
        <v>158</v>
      </c>
      <c r="M374" s="73"/>
      <c r="N37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374" s="41" t="str">
        <f>CONCATENATE("F","$",Таблица_основная[[#This Row],[Первая строка массива]])</f>
        <v>F$332</v>
      </c>
      <c r="P374" s="41" t="str">
        <f>CONCATENATE("F","$",Таблица_основная[[#This Row],[Первая строка массива]],":","F","$",Таблица_основная[[#This Row],[Последняя строка моссива]])</f>
        <v>F$332:F$386</v>
      </c>
      <c r="Q374" s="70">
        <f t="shared" si="6"/>
        <v>332</v>
      </c>
      <c r="R374" s="70">
        <f>Таблица_основная[[#This Row],[Первая строка массива]]+54</f>
        <v>386</v>
      </c>
      <c r="S374"/>
      <c r="T374" s="86"/>
      <c r="AA374" t="s">
        <v>128</v>
      </c>
      <c r="AB374" t="s">
        <v>892</v>
      </c>
      <c r="AC374" t="s">
        <v>164</v>
      </c>
      <c r="AD374" t="s">
        <v>893</v>
      </c>
    </row>
    <row r="375" spans="1:30" ht="12.75" customHeight="1" x14ac:dyDescent="0.2">
      <c r="A375" s="70"/>
      <c r="B375" s="70"/>
      <c r="C375" s="100" t="s">
        <v>120</v>
      </c>
      <c r="D375" s="101" t="s">
        <v>28</v>
      </c>
      <c r="E375" s="102">
        <v>45017</v>
      </c>
      <c r="F375" s="71">
        <v>100</v>
      </c>
      <c r="G375" s="72">
        <f ca="1">Таблица_основная[[#This Row],[Рейтинг расчет]]</f>
        <v>1</v>
      </c>
      <c r="H375" s="41" t="s">
        <v>156</v>
      </c>
      <c r="I375" s="71">
        <v>100</v>
      </c>
      <c r="J375" s="41" t="s">
        <v>157</v>
      </c>
      <c r="K375" s="73"/>
      <c r="L375" s="73" t="s">
        <v>158</v>
      </c>
      <c r="M375" s="73"/>
      <c r="N37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375" s="41" t="str">
        <f>CONCATENATE("F","$",Таблица_основная[[#This Row],[Первая строка массива]])</f>
        <v>F$332</v>
      </c>
      <c r="P375" s="41" t="str">
        <f>CONCATENATE("F","$",Таблица_основная[[#This Row],[Первая строка массива]],":","F","$",Таблица_основная[[#This Row],[Последняя строка моссива]])</f>
        <v>F$332:F$386</v>
      </c>
      <c r="Q375" s="70">
        <f t="shared" si="6"/>
        <v>332</v>
      </c>
      <c r="R375" s="70">
        <f>Таблица_основная[[#This Row],[Первая строка массива]]+54</f>
        <v>386</v>
      </c>
      <c r="S375"/>
      <c r="T375" s="86"/>
      <c r="AA375" t="s">
        <v>96</v>
      </c>
      <c r="AB375" t="s">
        <v>894</v>
      </c>
      <c r="AC375" t="s">
        <v>164</v>
      </c>
      <c r="AD375" t="s">
        <v>895</v>
      </c>
    </row>
    <row r="376" spans="1:30" ht="12.75" customHeight="1" x14ac:dyDescent="0.2">
      <c r="A376" s="70"/>
      <c r="B376" s="70"/>
      <c r="C376" s="100" t="s">
        <v>126</v>
      </c>
      <c r="D376" s="101" t="s">
        <v>28</v>
      </c>
      <c r="E376" s="102">
        <v>45017</v>
      </c>
      <c r="F376" s="71">
        <v>100</v>
      </c>
      <c r="G376" s="72">
        <f ca="1">Таблица_основная[[#This Row],[Рейтинг расчет]]</f>
        <v>1</v>
      </c>
      <c r="H376" s="41" t="s">
        <v>156</v>
      </c>
      <c r="I376" s="71">
        <v>100</v>
      </c>
      <c r="J376" s="41" t="s">
        <v>157</v>
      </c>
      <c r="K376" s="73"/>
      <c r="L376" s="73" t="s">
        <v>158</v>
      </c>
      <c r="M376" s="73"/>
      <c r="N37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376" s="41" t="str">
        <f>CONCATENATE("F","$",Таблица_основная[[#This Row],[Первая строка массива]])</f>
        <v>F$332</v>
      </c>
      <c r="P376" s="41" t="str">
        <f>CONCATENATE("F","$",Таблица_основная[[#This Row],[Первая строка массива]],":","F","$",Таблица_основная[[#This Row],[Последняя строка моссива]])</f>
        <v>F$332:F$386</v>
      </c>
      <c r="Q376" s="70">
        <f t="shared" si="6"/>
        <v>332</v>
      </c>
      <c r="R376" s="70">
        <f>Таблица_основная[[#This Row],[Первая строка массива]]+54</f>
        <v>386</v>
      </c>
      <c r="S376"/>
      <c r="T376" s="86"/>
      <c r="AA376" t="s">
        <v>144</v>
      </c>
      <c r="AB376" t="s">
        <v>896</v>
      </c>
      <c r="AC376" t="s">
        <v>164</v>
      </c>
      <c r="AD376" t="s">
        <v>897</v>
      </c>
    </row>
    <row r="377" spans="1:30" ht="12.75" customHeight="1" x14ac:dyDescent="0.2">
      <c r="A377" s="70"/>
      <c r="B377" s="70"/>
      <c r="C377" s="100" t="s">
        <v>108</v>
      </c>
      <c r="D377" s="101" t="s">
        <v>28</v>
      </c>
      <c r="E377" s="102">
        <v>45017</v>
      </c>
      <c r="F377" s="71">
        <v>100</v>
      </c>
      <c r="G377" s="72">
        <f ca="1">Таблица_основная[[#This Row],[Рейтинг расчет]]</f>
        <v>1</v>
      </c>
      <c r="H377" s="41" t="s">
        <v>156</v>
      </c>
      <c r="I377" s="71">
        <v>100</v>
      </c>
      <c r="J377" s="41" t="s">
        <v>157</v>
      </c>
      <c r="K377" s="73"/>
      <c r="L377" s="73" t="s">
        <v>158</v>
      </c>
      <c r="M377" s="73"/>
      <c r="N37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377" s="41" t="str">
        <f>CONCATENATE("F","$",Таблица_основная[[#This Row],[Первая строка массива]])</f>
        <v>F$332</v>
      </c>
      <c r="P377" s="41" t="str">
        <f>CONCATENATE("F","$",Таблица_основная[[#This Row],[Первая строка массива]],":","F","$",Таблица_основная[[#This Row],[Последняя строка моссива]])</f>
        <v>F$332:F$386</v>
      </c>
      <c r="Q377" s="70">
        <f>Q376</f>
        <v>332</v>
      </c>
      <c r="R377" s="70">
        <f>Таблица_основная[[#This Row],[Первая строка массива]]+54</f>
        <v>386</v>
      </c>
      <c r="S377"/>
      <c r="T377" s="86"/>
      <c r="AA377" t="s">
        <v>145</v>
      </c>
      <c r="AB377" t="s">
        <v>898</v>
      </c>
      <c r="AC377" t="s">
        <v>164</v>
      </c>
      <c r="AD377" t="s">
        <v>899</v>
      </c>
    </row>
    <row r="378" spans="1:30" ht="12.75" customHeight="1" x14ac:dyDescent="0.2">
      <c r="A378" s="70"/>
      <c r="B378" s="70"/>
      <c r="C378" s="100" t="s">
        <v>121</v>
      </c>
      <c r="D378" s="101" t="s">
        <v>28</v>
      </c>
      <c r="E378" s="102">
        <v>45017</v>
      </c>
      <c r="F378" s="71">
        <v>100</v>
      </c>
      <c r="G378" s="72">
        <f ca="1">Таблица_основная[[#This Row],[Рейтинг расчет]]</f>
        <v>1</v>
      </c>
      <c r="H378" s="41" t="s">
        <v>156</v>
      </c>
      <c r="I378" s="71">
        <v>100</v>
      </c>
      <c r="J378" s="41" t="s">
        <v>157</v>
      </c>
      <c r="K378" s="73"/>
      <c r="L378" s="73" t="s">
        <v>158</v>
      </c>
      <c r="M378" s="73"/>
      <c r="N37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378" s="41" t="str">
        <f>CONCATENATE("F","$",Таблица_основная[[#This Row],[Первая строка массива]])</f>
        <v>F$332</v>
      </c>
      <c r="P378" s="41" t="str">
        <f>CONCATENATE("F","$",Таблица_основная[[#This Row],[Первая строка массива]],":","F","$",Таблица_основная[[#This Row],[Последняя строка моссива]])</f>
        <v>F$332:F$386</v>
      </c>
      <c r="Q378" s="70">
        <f t="shared" si="6"/>
        <v>332</v>
      </c>
      <c r="R378" s="70">
        <f>Таблица_основная[[#This Row],[Первая строка массива]]+54</f>
        <v>386</v>
      </c>
      <c r="S378"/>
      <c r="T378" s="86"/>
      <c r="AA378" t="s">
        <v>146</v>
      </c>
      <c r="AB378" t="s">
        <v>900</v>
      </c>
      <c r="AC378" t="s">
        <v>164</v>
      </c>
      <c r="AD378" t="s">
        <v>901</v>
      </c>
    </row>
    <row r="379" spans="1:30" ht="12.75" customHeight="1" x14ac:dyDescent="0.2">
      <c r="A379" s="70"/>
      <c r="B379" s="70"/>
      <c r="C379" s="100" t="s">
        <v>129</v>
      </c>
      <c r="D379" s="101" t="s">
        <v>28</v>
      </c>
      <c r="E379" s="102">
        <v>45017</v>
      </c>
      <c r="F379" s="71">
        <v>100</v>
      </c>
      <c r="G379" s="72">
        <f ca="1">Таблица_основная[[#This Row],[Рейтинг расчет]]</f>
        <v>1</v>
      </c>
      <c r="H379" s="41" t="s">
        <v>156</v>
      </c>
      <c r="I379" s="71">
        <v>100</v>
      </c>
      <c r="J379" s="41" t="s">
        <v>157</v>
      </c>
      <c r="K379" s="73"/>
      <c r="L379" s="73" t="s">
        <v>158</v>
      </c>
      <c r="M379" s="73"/>
      <c r="N37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379" s="41" t="str">
        <f>CONCATENATE("F","$",Таблица_основная[[#This Row],[Первая строка массива]])</f>
        <v>F$332</v>
      </c>
      <c r="P379" s="41" t="str">
        <f>CONCATENATE("F","$",Таблица_основная[[#This Row],[Первая строка массива]],":","F","$",Таблица_основная[[#This Row],[Последняя строка моссива]])</f>
        <v>F$332:F$386</v>
      </c>
      <c r="Q379" s="70">
        <f t="shared" si="6"/>
        <v>332</v>
      </c>
      <c r="R379" s="70">
        <f>Таблица_основная[[#This Row],[Первая строка массива]]+54</f>
        <v>386</v>
      </c>
      <c r="S379"/>
      <c r="T379" s="86"/>
      <c r="AA379" t="s">
        <v>142</v>
      </c>
      <c r="AB379" t="s">
        <v>902</v>
      </c>
      <c r="AC379" t="s">
        <v>164</v>
      </c>
      <c r="AD379" t="s">
        <v>903</v>
      </c>
    </row>
    <row r="380" spans="1:30" ht="12.75" customHeight="1" x14ac:dyDescent="0.2">
      <c r="A380" s="70"/>
      <c r="B380" s="70"/>
      <c r="C380" s="100" t="s">
        <v>122</v>
      </c>
      <c r="D380" s="101" t="s">
        <v>28</v>
      </c>
      <c r="E380" s="102">
        <v>45017</v>
      </c>
      <c r="F380" s="71">
        <v>100</v>
      </c>
      <c r="G380" s="72">
        <f ca="1">Таблица_основная[[#This Row],[Рейтинг расчет]]</f>
        <v>1</v>
      </c>
      <c r="H380" s="41" t="s">
        <v>156</v>
      </c>
      <c r="I380" s="71">
        <v>100</v>
      </c>
      <c r="J380" s="41" t="s">
        <v>157</v>
      </c>
      <c r="K380" s="73"/>
      <c r="L380" s="73" t="s">
        <v>158</v>
      </c>
      <c r="M380" s="73"/>
      <c r="N38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380" s="41" t="str">
        <f>CONCATENATE("F","$",Таблица_основная[[#This Row],[Первая строка массива]])</f>
        <v>F$332</v>
      </c>
      <c r="P380" s="41" t="str">
        <f>CONCATENATE("F","$",Таблица_основная[[#This Row],[Первая строка массива]],":","F","$",Таблица_основная[[#This Row],[Последняя строка моссива]])</f>
        <v>F$332:F$386</v>
      </c>
      <c r="Q380" s="70">
        <f t="shared" si="6"/>
        <v>332</v>
      </c>
      <c r="R380" s="70">
        <f>Таблица_основная[[#This Row],[Первая строка массива]]+54</f>
        <v>386</v>
      </c>
      <c r="S380"/>
      <c r="T380" s="86"/>
      <c r="AA380" t="s">
        <v>142</v>
      </c>
      <c r="AB380" t="s">
        <v>904</v>
      </c>
      <c r="AC380" t="s">
        <v>164</v>
      </c>
      <c r="AD380" t="s">
        <v>905</v>
      </c>
    </row>
    <row r="381" spans="1:30" ht="12.75" customHeight="1" x14ac:dyDescent="0.2">
      <c r="A381" s="70"/>
      <c r="B381" s="70"/>
      <c r="C381" s="100" t="s">
        <v>123</v>
      </c>
      <c r="D381" s="101" t="s">
        <v>28</v>
      </c>
      <c r="E381" s="102">
        <v>45017</v>
      </c>
      <c r="F381" s="71">
        <v>100</v>
      </c>
      <c r="G381" s="72">
        <f ca="1">Таблица_основная[[#This Row],[Рейтинг расчет]]</f>
        <v>1</v>
      </c>
      <c r="H381" s="41" t="s">
        <v>156</v>
      </c>
      <c r="I381" s="71">
        <v>100</v>
      </c>
      <c r="J381" s="41" t="s">
        <v>157</v>
      </c>
      <c r="K381" s="73"/>
      <c r="L381" s="73" t="s">
        <v>158</v>
      </c>
      <c r="M381" s="73"/>
      <c r="N38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381" s="41" t="str">
        <f>CONCATENATE("F","$",Таблица_основная[[#This Row],[Первая строка массива]])</f>
        <v>F$332</v>
      </c>
      <c r="P381" s="41" t="str">
        <f>CONCATENATE("F","$",Таблица_основная[[#This Row],[Первая строка массива]],":","F","$",Таблица_основная[[#This Row],[Последняя строка моссива]])</f>
        <v>F$332:F$386</v>
      </c>
      <c r="Q381" s="70">
        <f t="shared" si="6"/>
        <v>332</v>
      </c>
      <c r="R381" s="70">
        <f>Таблица_основная[[#This Row],[Первая строка массива]]+54</f>
        <v>386</v>
      </c>
      <c r="S381"/>
      <c r="T381" s="86"/>
      <c r="AA381" t="s">
        <v>144</v>
      </c>
      <c r="AB381" t="s">
        <v>906</v>
      </c>
      <c r="AC381" t="s">
        <v>164</v>
      </c>
      <c r="AD381" t="s">
        <v>907</v>
      </c>
    </row>
    <row r="382" spans="1:30" ht="12.75" customHeight="1" x14ac:dyDescent="0.2">
      <c r="A382" s="70"/>
      <c r="B382" s="70"/>
      <c r="C382" s="100" t="s">
        <v>124</v>
      </c>
      <c r="D382" s="101" t="s">
        <v>28</v>
      </c>
      <c r="E382" s="102">
        <v>45017</v>
      </c>
      <c r="F382" s="71">
        <v>100</v>
      </c>
      <c r="G382" s="72">
        <f ca="1">Таблица_основная[[#This Row],[Рейтинг расчет]]</f>
        <v>1</v>
      </c>
      <c r="H382" s="41" t="s">
        <v>156</v>
      </c>
      <c r="I382" s="71">
        <v>100</v>
      </c>
      <c r="J382" s="41" t="s">
        <v>157</v>
      </c>
      <c r="K382" s="73"/>
      <c r="L382" s="73" t="s">
        <v>158</v>
      </c>
      <c r="M382" s="73"/>
      <c r="N38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382" s="41" t="str">
        <f>CONCATENATE("F","$",Таблица_основная[[#This Row],[Первая строка массива]])</f>
        <v>F$332</v>
      </c>
      <c r="P382" s="41" t="str">
        <f>CONCATENATE("F","$",Таблица_основная[[#This Row],[Первая строка массива]],":","F","$",Таблица_основная[[#This Row],[Последняя строка моссива]])</f>
        <v>F$332:F$386</v>
      </c>
      <c r="Q382" s="70">
        <f t="shared" si="6"/>
        <v>332</v>
      </c>
      <c r="R382" s="70">
        <f>Таблица_основная[[#This Row],[Первая строка массива]]+54</f>
        <v>386</v>
      </c>
      <c r="S382"/>
      <c r="T382" s="86"/>
      <c r="AA382" t="s">
        <v>107</v>
      </c>
      <c r="AB382" t="s">
        <v>908</v>
      </c>
      <c r="AC382" t="s">
        <v>164</v>
      </c>
      <c r="AD382" t="s">
        <v>909</v>
      </c>
    </row>
    <row r="383" spans="1:30" ht="12.75" customHeight="1" x14ac:dyDescent="0.2">
      <c r="A383" s="70"/>
      <c r="B383" s="70"/>
      <c r="C383" s="100" t="s">
        <v>109</v>
      </c>
      <c r="D383" s="101" t="s">
        <v>28</v>
      </c>
      <c r="E383" s="102">
        <v>45017</v>
      </c>
      <c r="F383" s="71">
        <v>100</v>
      </c>
      <c r="G383" s="72">
        <f ca="1">Таблица_основная[[#This Row],[Рейтинг расчет]]</f>
        <v>1</v>
      </c>
      <c r="H383" s="41" t="s">
        <v>156</v>
      </c>
      <c r="I383" s="71">
        <v>100</v>
      </c>
      <c r="J383" s="41" t="s">
        <v>157</v>
      </c>
      <c r="K383" s="73"/>
      <c r="L383" s="73" t="s">
        <v>158</v>
      </c>
      <c r="M383" s="73"/>
      <c r="N38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383" s="41" t="str">
        <f>CONCATENATE("F","$",Таблица_основная[[#This Row],[Первая строка массива]])</f>
        <v>F$332</v>
      </c>
      <c r="P383" s="41" t="str">
        <f>CONCATENATE("F","$",Таблица_основная[[#This Row],[Первая строка массива]],":","F","$",Таблица_основная[[#This Row],[Последняя строка моссива]])</f>
        <v>F$332:F$386</v>
      </c>
      <c r="Q383" s="70">
        <f t="shared" si="6"/>
        <v>332</v>
      </c>
      <c r="R383" s="70">
        <f>Таблица_основная[[#This Row],[Первая строка массива]]+54</f>
        <v>386</v>
      </c>
      <c r="S383"/>
      <c r="T383" s="86"/>
      <c r="AA383" t="s">
        <v>88</v>
      </c>
      <c r="AB383" t="s">
        <v>910</v>
      </c>
      <c r="AC383" t="s">
        <v>164</v>
      </c>
      <c r="AD383" t="s">
        <v>911</v>
      </c>
    </row>
    <row r="384" spans="1:30" ht="12.75" customHeight="1" x14ac:dyDescent="0.2">
      <c r="A384" s="70"/>
      <c r="B384" s="70"/>
      <c r="C384" s="100" t="s">
        <v>110</v>
      </c>
      <c r="D384" s="101" t="s">
        <v>28</v>
      </c>
      <c r="E384" s="102">
        <v>45017</v>
      </c>
      <c r="F384" s="71">
        <v>100</v>
      </c>
      <c r="G384" s="72">
        <f ca="1">Таблица_основная[[#This Row],[Рейтинг расчет]]</f>
        <v>1</v>
      </c>
      <c r="H384" s="41" t="s">
        <v>156</v>
      </c>
      <c r="I384" s="71">
        <v>100</v>
      </c>
      <c r="J384" s="41" t="s">
        <v>157</v>
      </c>
      <c r="K384" s="73"/>
      <c r="L384" s="73" t="s">
        <v>158</v>
      </c>
      <c r="M384" s="73"/>
      <c r="N38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384" s="41" t="str">
        <f>CONCATENATE("F","$",Таблица_основная[[#This Row],[Первая строка массива]])</f>
        <v>F$332</v>
      </c>
      <c r="P384" s="41" t="str">
        <f>CONCATENATE("F","$",Таблица_основная[[#This Row],[Первая строка массива]],":","F","$",Таблица_основная[[#This Row],[Последняя строка моссива]])</f>
        <v>F$332:F$386</v>
      </c>
      <c r="Q384" s="70">
        <f t="shared" si="6"/>
        <v>332</v>
      </c>
      <c r="R384" s="70">
        <f>Таблица_основная[[#This Row],[Первая строка массива]]+54</f>
        <v>386</v>
      </c>
      <c r="S384"/>
      <c r="T384" s="86"/>
      <c r="AA384" t="s">
        <v>142</v>
      </c>
      <c r="AB384" t="s">
        <v>912</v>
      </c>
      <c r="AC384" t="s">
        <v>164</v>
      </c>
      <c r="AD384" t="s">
        <v>913</v>
      </c>
    </row>
    <row r="385" spans="1:30" ht="12.75" customHeight="1" x14ac:dyDescent="0.2">
      <c r="A385" s="70"/>
      <c r="B385" s="70"/>
      <c r="C385" s="100" t="s">
        <v>111</v>
      </c>
      <c r="D385" s="101" t="s">
        <v>28</v>
      </c>
      <c r="E385" s="102">
        <v>45017</v>
      </c>
      <c r="F385" s="71">
        <v>100</v>
      </c>
      <c r="G385" s="72">
        <f ca="1">Таблица_основная[[#This Row],[Рейтинг расчет]]</f>
        <v>1</v>
      </c>
      <c r="H385" s="41" t="s">
        <v>156</v>
      </c>
      <c r="I385" s="71">
        <v>100</v>
      </c>
      <c r="J385" s="41" t="s">
        <v>157</v>
      </c>
      <c r="K385" s="73"/>
      <c r="L385" s="73" t="s">
        <v>158</v>
      </c>
      <c r="M385" s="73"/>
      <c r="N38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385" s="41" t="str">
        <f>CONCATENATE("F","$",Таблица_основная[[#This Row],[Первая строка массива]])</f>
        <v>F$332</v>
      </c>
      <c r="P385" s="41" t="str">
        <f>CONCATENATE("F","$",Таблица_основная[[#This Row],[Первая строка массива]],":","F","$",Таблица_основная[[#This Row],[Последняя строка моссива]])</f>
        <v>F$332:F$386</v>
      </c>
      <c r="Q385" s="70">
        <f t="shared" si="6"/>
        <v>332</v>
      </c>
      <c r="R385" s="70">
        <f>Таблица_основная[[#This Row],[Первая строка массива]]+54</f>
        <v>386</v>
      </c>
      <c r="S385"/>
      <c r="T385" s="86"/>
      <c r="AA385" t="s">
        <v>137</v>
      </c>
      <c r="AB385" t="s">
        <v>914</v>
      </c>
      <c r="AC385" t="s">
        <v>164</v>
      </c>
      <c r="AD385" t="s">
        <v>915</v>
      </c>
    </row>
    <row r="386" spans="1:30" ht="12.75" customHeight="1" x14ac:dyDescent="0.2">
      <c r="A386" s="70"/>
      <c r="B386" s="70"/>
      <c r="C386" s="100" t="s">
        <v>125</v>
      </c>
      <c r="D386" s="101" t="s">
        <v>28</v>
      </c>
      <c r="E386" s="102">
        <v>45017</v>
      </c>
      <c r="F386" s="71">
        <v>100</v>
      </c>
      <c r="G386" s="72">
        <f ca="1">Таблица_основная[[#This Row],[Рейтинг расчет]]</f>
        <v>1</v>
      </c>
      <c r="H386" s="41" t="s">
        <v>156</v>
      </c>
      <c r="I386" s="71">
        <v>100</v>
      </c>
      <c r="J386" s="41" t="s">
        <v>157</v>
      </c>
      <c r="K386" s="73"/>
      <c r="L386" s="73" t="s">
        <v>158</v>
      </c>
      <c r="M386" s="73"/>
      <c r="N38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386" s="41" t="str">
        <f>CONCATENATE("F","$",Таблица_основная[[#This Row],[Первая строка массива]])</f>
        <v>F$332</v>
      </c>
      <c r="P386" s="41" t="str">
        <f>CONCATENATE("F","$",Таблица_основная[[#This Row],[Первая строка массива]],":","F","$",Таблица_основная[[#This Row],[Последняя строка моссива]])</f>
        <v>F$332:F$386</v>
      </c>
      <c r="Q386" s="70">
        <f t="shared" si="6"/>
        <v>332</v>
      </c>
      <c r="R386" s="70">
        <f>Таблица_основная[[#This Row],[Первая строка массива]]+54</f>
        <v>386</v>
      </c>
      <c r="S386"/>
      <c r="T386" s="86"/>
      <c r="AA386" t="s">
        <v>135</v>
      </c>
      <c r="AB386" t="s">
        <v>916</v>
      </c>
      <c r="AC386" t="s">
        <v>164</v>
      </c>
      <c r="AD386" t="s">
        <v>917</v>
      </c>
    </row>
    <row r="387" spans="1:30" ht="12.75" customHeight="1" x14ac:dyDescent="0.2">
      <c r="A387" s="70"/>
      <c r="B387" s="70"/>
      <c r="C387" s="100" t="s">
        <v>87</v>
      </c>
      <c r="D387" s="101" t="s">
        <v>28</v>
      </c>
      <c r="E387" s="102">
        <v>45383</v>
      </c>
      <c r="F387" s="71">
        <v>100</v>
      </c>
      <c r="G387" s="72">
        <f ca="1">Таблица_основная[[#This Row],[Рейтинг расчет]]</f>
        <v>1</v>
      </c>
      <c r="H387" s="41" t="s">
        <v>160</v>
      </c>
      <c r="I387" s="71">
        <v>100</v>
      </c>
      <c r="J387" s="41" t="s">
        <v>161</v>
      </c>
      <c r="K387" s="73"/>
      <c r="L387" s="73" t="s">
        <v>162</v>
      </c>
      <c r="M387" s="73"/>
      <c r="N38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387" s="41" t="str">
        <f>CONCATENATE("F","$",Таблица_основная[[#This Row],[Первая строка массива]])</f>
        <v>F$387</v>
      </c>
      <c r="P387" s="41" t="str">
        <f>CONCATENATE("F","$",Таблица_основная[[#This Row],[Первая строка массива]],":","F","$",Таблица_основная[[#This Row],[Последняя строка моссива]])</f>
        <v>F$387:F$441</v>
      </c>
      <c r="Q387" s="70">
        <f>ROW()</f>
        <v>387</v>
      </c>
      <c r="R387" s="70">
        <f>Таблица_основная[[#This Row],[Первая строка массива]]+54</f>
        <v>441</v>
      </c>
      <c r="S387"/>
      <c r="T387" s="86"/>
      <c r="AA387" t="s">
        <v>88</v>
      </c>
      <c r="AB387" t="s">
        <v>918</v>
      </c>
      <c r="AC387" t="s">
        <v>164</v>
      </c>
      <c r="AD387" t="s">
        <v>919</v>
      </c>
    </row>
    <row r="388" spans="1:30" ht="12.75" customHeight="1" x14ac:dyDescent="0.2">
      <c r="A388" s="70"/>
      <c r="B388" s="70"/>
      <c r="C388" s="100" t="s">
        <v>88</v>
      </c>
      <c r="D388" s="101" t="s">
        <v>28</v>
      </c>
      <c r="E388" s="102">
        <v>45383</v>
      </c>
      <c r="F388" s="71">
        <v>100</v>
      </c>
      <c r="G388" s="72">
        <f ca="1">Таблица_основная[[#This Row],[Рейтинг расчет]]</f>
        <v>1</v>
      </c>
      <c r="H388" s="41" t="s">
        <v>160</v>
      </c>
      <c r="I388" s="71">
        <v>100</v>
      </c>
      <c r="J388" s="41" t="s">
        <v>161</v>
      </c>
      <c r="K388" s="73"/>
      <c r="L388" s="73" t="s">
        <v>162</v>
      </c>
      <c r="M388" s="73"/>
      <c r="N38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388" s="41" t="str">
        <f>CONCATENATE("F","$",Таблица_основная[[#This Row],[Первая строка массива]])</f>
        <v>F$387</v>
      </c>
      <c r="P388" s="41" t="str">
        <f>CONCATENATE("F","$",Таблица_основная[[#This Row],[Первая строка массива]],":","F","$",Таблица_основная[[#This Row],[Последняя строка моссива]])</f>
        <v>F$387:F$441</v>
      </c>
      <c r="Q388" s="70">
        <f>Q387</f>
        <v>387</v>
      </c>
      <c r="R388" s="70">
        <f>Таблица_основная[[#This Row],[Первая строка массива]]+54</f>
        <v>441</v>
      </c>
      <c r="S388"/>
      <c r="T388" s="86"/>
      <c r="AA388" t="s">
        <v>144</v>
      </c>
      <c r="AB388" t="s">
        <v>920</v>
      </c>
      <c r="AC388" t="s">
        <v>164</v>
      </c>
      <c r="AD388" t="s">
        <v>921</v>
      </c>
    </row>
    <row r="389" spans="1:30" ht="12.75" customHeight="1" x14ac:dyDescent="0.2">
      <c r="A389" s="70"/>
      <c r="B389" s="70"/>
      <c r="C389" s="100" t="s">
        <v>89</v>
      </c>
      <c r="D389" s="101" t="s">
        <v>28</v>
      </c>
      <c r="E389" s="102">
        <v>45383</v>
      </c>
      <c r="F389" s="71">
        <v>100</v>
      </c>
      <c r="G389" s="72">
        <f ca="1">Таблица_основная[[#This Row],[Рейтинг расчет]]</f>
        <v>1</v>
      </c>
      <c r="H389" s="41" t="s">
        <v>160</v>
      </c>
      <c r="I389" s="71">
        <v>100</v>
      </c>
      <c r="J389" s="41" t="s">
        <v>161</v>
      </c>
      <c r="K389" s="73"/>
      <c r="L389" s="73" t="s">
        <v>162</v>
      </c>
      <c r="M389" s="73"/>
      <c r="N38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389" s="41" t="str">
        <f>CONCATENATE("F","$",Таблица_основная[[#This Row],[Первая строка массива]])</f>
        <v>F$387</v>
      </c>
      <c r="P389" s="41" t="str">
        <f>CONCATENATE("F","$",Таблица_основная[[#This Row],[Первая строка массива]],":","F","$",Таблица_основная[[#This Row],[Последняя строка моссива]])</f>
        <v>F$387:F$441</v>
      </c>
      <c r="Q389" s="70">
        <f t="shared" ref="Q389:Q441" si="7">Q388</f>
        <v>387</v>
      </c>
      <c r="R389" s="70">
        <f>Таблица_основная[[#This Row],[Первая строка массива]]+54</f>
        <v>441</v>
      </c>
      <c r="S389"/>
      <c r="T389" s="86"/>
      <c r="AA389" t="s">
        <v>87</v>
      </c>
      <c r="AB389" t="s">
        <v>922</v>
      </c>
      <c r="AC389" t="s">
        <v>164</v>
      </c>
      <c r="AD389" t="s">
        <v>923</v>
      </c>
    </row>
    <row r="390" spans="1:30" ht="12.75" customHeight="1" x14ac:dyDescent="0.2">
      <c r="A390" s="70"/>
      <c r="B390" s="70"/>
      <c r="C390" s="100" t="s">
        <v>90</v>
      </c>
      <c r="D390" s="101" t="s">
        <v>28</v>
      </c>
      <c r="E390" s="102">
        <v>45383</v>
      </c>
      <c r="F390" s="71">
        <v>100</v>
      </c>
      <c r="G390" s="72">
        <f ca="1">Таблица_основная[[#This Row],[Рейтинг расчет]]</f>
        <v>1</v>
      </c>
      <c r="H390" s="41" t="s">
        <v>160</v>
      </c>
      <c r="I390" s="71">
        <v>100</v>
      </c>
      <c r="J390" s="41" t="s">
        <v>161</v>
      </c>
      <c r="K390" s="73"/>
      <c r="L390" s="73" t="s">
        <v>162</v>
      </c>
      <c r="M390" s="73"/>
      <c r="N39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390" s="41" t="str">
        <f>CONCATENATE("F","$",Таблица_основная[[#This Row],[Первая строка массива]])</f>
        <v>F$387</v>
      </c>
      <c r="P390" s="41" t="str">
        <f>CONCATENATE("F","$",Таблица_основная[[#This Row],[Первая строка массива]],":","F","$",Таблица_основная[[#This Row],[Последняя строка моссива]])</f>
        <v>F$387:F$441</v>
      </c>
      <c r="Q390" s="70">
        <f t="shared" si="7"/>
        <v>387</v>
      </c>
      <c r="R390" s="70">
        <f>Таблица_основная[[#This Row],[Первая строка массива]]+54</f>
        <v>441</v>
      </c>
      <c r="S390"/>
      <c r="T390" s="86"/>
      <c r="AA390" t="s">
        <v>88</v>
      </c>
      <c r="AB390" t="s">
        <v>924</v>
      </c>
      <c r="AC390" t="s">
        <v>164</v>
      </c>
      <c r="AD390" t="s">
        <v>925</v>
      </c>
    </row>
    <row r="391" spans="1:30" ht="12.75" customHeight="1" x14ac:dyDescent="0.2">
      <c r="A391" s="70"/>
      <c r="B391" s="70"/>
      <c r="C391" s="100" t="s">
        <v>112</v>
      </c>
      <c r="D391" s="101" t="s">
        <v>28</v>
      </c>
      <c r="E391" s="102">
        <v>45383</v>
      </c>
      <c r="F391" s="71">
        <v>100</v>
      </c>
      <c r="G391" s="72">
        <f ca="1">Таблица_основная[[#This Row],[Рейтинг расчет]]</f>
        <v>1</v>
      </c>
      <c r="H391" s="41" t="s">
        <v>160</v>
      </c>
      <c r="I391" s="71">
        <v>100</v>
      </c>
      <c r="J391" s="41" t="s">
        <v>161</v>
      </c>
      <c r="K391" s="73"/>
      <c r="L391" s="73" t="s">
        <v>162</v>
      </c>
      <c r="M391" s="73"/>
      <c r="N39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391" s="41" t="str">
        <f>CONCATENATE("F","$",Таблица_основная[[#This Row],[Первая строка массива]])</f>
        <v>F$387</v>
      </c>
      <c r="P391" s="41" t="str">
        <f>CONCATENATE("F","$",Таблица_основная[[#This Row],[Первая строка массива]],":","F","$",Таблица_основная[[#This Row],[Последняя строка моссива]])</f>
        <v>F$387:F$441</v>
      </c>
      <c r="Q391" s="70">
        <f t="shared" si="7"/>
        <v>387</v>
      </c>
      <c r="R391" s="70">
        <f>Таблица_основная[[#This Row],[Первая строка массива]]+54</f>
        <v>441</v>
      </c>
      <c r="S391"/>
      <c r="T391" s="86"/>
      <c r="AA391" t="s">
        <v>139</v>
      </c>
      <c r="AB391" t="s">
        <v>926</v>
      </c>
      <c r="AC391" t="s">
        <v>164</v>
      </c>
      <c r="AD391" t="s">
        <v>927</v>
      </c>
    </row>
    <row r="392" spans="1:30" ht="12.75" customHeight="1" x14ac:dyDescent="0.2">
      <c r="A392" s="70"/>
      <c r="B392" s="70"/>
      <c r="C392" s="100" t="s">
        <v>91</v>
      </c>
      <c r="D392" s="101" t="s">
        <v>28</v>
      </c>
      <c r="E392" s="102">
        <v>45383</v>
      </c>
      <c r="F392" s="71">
        <v>100</v>
      </c>
      <c r="G392" s="72">
        <f ca="1">Таблица_основная[[#This Row],[Рейтинг расчет]]</f>
        <v>1</v>
      </c>
      <c r="H392" s="41" t="s">
        <v>160</v>
      </c>
      <c r="I392" s="71">
        <v>100</v>
      </c>
      <c r="J392" s="41" t="s">
        <v>161</v>
      </c>
      <c r="K392" s="73"/>
      <c r="L392" s="73" t="s">
        <v>162</v>
      </c>
      <c r="M392" s="73"/>
      <c r="N39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392" s="41" t="str">
        <f>CONCATENATE("F","$",Таблица_основная[[#This Row],[Первая строка массива]])</f>
        <v>F$387</v>
      </c>
      <c r="P392" s="41" t="str">
        <f>CONCATENATE("F","$",Таблица_основная[[#This Row],[Первая строка массива]],":","F","$",Таблица_основная[[#This Row],[Последняя строка моссива]])</f>
        <v>F$387:F$441</v>
      </c>
      <c r="Q392" s="70">
        <f t="shared" si="7"/>
        <v>387</v>
      </c>
      <c r="R392" s="70">
        <f>Таблица_основная[[#This Row],[Первая строка массива]]+54</f>
        <v>441</v>
      </c>
      <c r="S392"/>
      <c r="T392" s="86"/>
      <c r="AA392" t="s">
        <v>144</v>
      </c>
      <c r="AB392" t="s">
        <v>928</v>
      </c>
      <c r="AC392" t="s">
        <v>164</v>
      </c>
      <c r="AD392" t="s">
        <v>929</v>
      </c>
    </row>
    <row r="393" spans="1:30" ht="12.75" customHeight="1" x14ac:dyDescent="0.2">
      <c r="A393" s="70"/>
      <c r="B393" s="70"/>
      <c r="C393" s="100" t="s">
        <v>92</v>
      </c>
      <c r="D393" s="101" t="s">
        <v>28</v>
      </c>
      <c r="E393" s="102">
        <v>45383</v>
      </c>
      <c r="F393" s="71">
        <v>100</v>
      </c>
      <c r="G393" s="72">
        <f ca="1">Таблица_основная[[#This Row],[Рейтинг расчет]]</f>
        <v>1</v>
      </c>
      <c r="H393" s="41" t="s">
        <v>160</v>
      </c>
      <c r="I393" s="71">
        <v>100</v>
      </c>
      <c r="J393" s="41" t="s">
        <v>161</v>
      </c>
      <c r="K393" s="73"/>
      <c r="L393" s="73" t="s">
        <v>162</v>
      </c>
      <c r="M393" s="73"/>
      <c r="N39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393" s="41" t="str">
        <f>CONCATENATE("F","$",Таблица_основная[[#This Row],[Первая строка массива]])</f>
        <v>F$387</v>
      </c>
      <c r="P393" s="41" t="str">
        <f>CONCATENATE("F","$",Таблица_основная[[#This Row],[Первая строка массива]],":","F","$",Таблица_основная[[#This Row],[Последняя строка моссива]])</f>
        <v>F$387:F$441</v>
      </c>
      <c r="Q393" s="70">
        <f t="shared" si="7"/>
        <v>387</v>
      </c>
      <c r="R393" s="70">
        <f>Таблица_основная[[#This Row],[Первая строка массива]]+54</f>
        <v>441</v>
      </c>
      <c r="S393"/>
      <c r="T393" s="86"/>
      <c r="AA393" t="s">
        <v>111</v>
      </c>
      <c r="AB393" t="s">
        <v>930</v>
      </c>
      <c r="AC393" t="s">
        <v>164</v>
      </c>
      <c r="AD393" t="s">
        <v>931</v>
      </c>
    </row>
    <row r="394" spans="1:30" ht="12.75" customHeight="1" x14ac:dyDescent="0.2">
      <c r="A394" s="70"/>
      <c r="B394" s="70"/>
      <c r="C394" s="100" t="s">
        <v>113</v>
      </c>
      <c r="D394" s="101" t="s">
        <v>28</v>
      </c>
      <c r="E394" s="102">
        <v>45383</v>
      </c>
      <c r="F394" s="71">
        <v>100</v>
      </c>
      <c r="G394" s="72">
        <f ca="1">Таблица_основная[[#This Row],[Рейтинг расчет]]</f>
        <v>1</v>
      </c>
      <c r="H394" s="41" t="s">
        <v>160</v>
      </c>
      <c r="I394" s="71">
        <v>100</v>
      </c>
      <c r="J394" s="41" t="s">
        <v>161</v>
      </c>
      <c r="K394" s="73"/>
      <c r="L394" s="73" t="s">
        <v>162</v>
      </c>
      <c r="M394" s="73"/>
      <c r="N39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394" s="41" t="str">
        <f>CONCATENATE("F","$",Таблица_основная[[#This Row],[Первая строка массива]])</f>
        <v>F$387</v>
      </c>
      <c r="P394" s="41" t="str">
        <f>CONCATENATE("F","$",Таблица_основная[[#This Row],[Первая строка массива]],":","F","$",Таблица_основная[[#This Row],[Последняя строка моссива]])</f>
        <v>F$387:F$441</v>
      </c>
      <c r="Q394" s="70">
        <f t="shared" si="7"/>
        <v>387</v>
      </c>
      <c r="R394" s="70">
        <f>Таблица_основная[[#This Row],[Первая строка массива]]+54</f>
        <v>441</v>
      </c>
      <c r="S394"/>
      <c r="T394" s="86"/>
      <c r="AA394" t="s">
        <v>145</v>
      </c>
      <c r="AB394" t="s">
        <v>932</v>
      </c>
      <c r="AC394" t="s">
        <v>164</v>
      </c>
      <c r="AD394" t="s">
        <v>933</v>
      </c>
    </row>
    <row r="395" spans="1:30" ht="12.75" customHeight="1" x14ac:dyDescent="0.2">
      <c r="A395" s="70"/>
      <c r="B395" s="70"/>
      <c r="C395" s="100" t="s">
        <v>135</v>
      </c>
      <c r="D395" s="101" t="s">
        <v>28</v>
      </c>
      <c r="E395" s="102">
        <v>45383</v>
      </c>
      <c r="F395" s="71">
        <v>100</v>
      </c>
      <c r="G395" s="72">
        <f ca="1">Таблица_основная[[#This Row],[Рейтинг расчет]]</f>
        <v>1</v>
      </c>
      <c r="H395" s="41" t="s">
        <v>160</v>
      </c>
      <c r="I395" s="71">
        <v>100</v>
      </c>
      <c r="J395" s="41" t="s">
        <v>161</v>
      </c>
      <c r="K395" s="73"/>
      <c r="L395" s="73" t="s">
        <v>162</v>
      </c>
      <c r="M395" s="73"/>
      <c r="N39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395" s="41" t="str">
        <f>CONCATENATE("F","$",Таблица_основная[[#This Row],[Первая строка массива]])</f>
        <v>F$387</v>
      </c>
      <c r="P395" s="41" t="str">
        <f>CONCATENATE("F","$",Таблица_основная[[#This Row],[Первая строка массива]],":","F","$",Таблица_основная[[#This Row],[Последняя строка моссива]])</f>
        <v>F$387:F$441</v>
      </c>
      <c r="Q395" s="70">
        <f t="shared" si="7"/>
        <v>387</v>
      </c>
      <c r="R395" s="70">
        <f>Таблица_основная[[#This Row],[Первая строка массива]]+54</f>
        <v>441</v>
      </c>
      <c r="S395"/>
      <c r="T395" s="86"/>
      <c r="AA395" t="s">
        <v>108</v>
      </c>
      <c r="AB395" t="s">
        <v>934</v>
      </c>
      <c r="AC395" t="s">
        <v>164</v>
      </c>
      <c r="AD395" t="s">
        <v>935</v>
      </c>
    </row>
    <row r="396" spans="1:30" ht="12.75" customHeight="1" x14ac:dyDescent="0.2">
      <c r="A396" s="70"/>
      <c r="B396" s="70"/>
      <c r="C396" s="100" t="s">
        <v>136</v>
      </c>
      <c r="D396" s="101" t="s">
        <v>28</v>
      </c>
      <c r="E396" s="102">
        <v>45383</v>
      </c>
      <c r="F396" s="71">
        <v>100</v>
      </c>
      <c r="G396" s="72">
        <f ca="1">Таблица_основная[[#This Row],[Рейтинг расчет]]</f>
        <v>1</v>
      </c>
      <c r="H396" s="41" t="s">
        <v>160</v>
      </c>
      <c r="I396" s="71">
        <v>100</v>
      </c>
      <c r="J396" s="41" t="s">
        <v>161</v>
      </c>
      <c r="K396" s="73"/>
      <c r="L396" s="73" t="s">
        <v>162</v>
      </c>
      <c r="M396" s="73"/>
      <c r="N39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396" s="41" t="str">
        <f>CONCATENATE("F","$",Таблица_основная[[#This Row],[Первая строка массива]])</f>
        <v>F$387</v>
      </c>
      <c r="P396" s="41" t="str">
        <f>CONCATENATE("F","$",Таблица_основная[[#This Row],[Первая строка массива]],":","F","$",Таблица_основная[[#This Row],[Последняя строка моссива]])</f>
        <v>F$387:F$441</v>
      </c>
      <c r="Q396" s="70">
        <f t="shared" si="7"/>
        <v>387</v>
      </c>
      <c r="R396" s="70">
        <f>Таблица_основная[[#This Row],[Первая строка массива]]+54</f>
        <v>441</v>
      </c>
      <c r="S396"/>
      <c r="T396" s="86"/>
      <c r="AA396" t="s">
        <v>125</v>
      </c>
      <c r="AB396" t="s">
        <v>936</v>
      </c>
      <c r="AC396" t="s">
        <v>164</v>
      </c>
      <c r="AD396" t="s">
        <v>937</v>
      </c>
    </row>
    <row r="397" spans="1:30" ht="12.75" customHeight="1" x14ac:dyDescent="0.2">
      <c r="A397" s="70"/>
      <c r="B397" s="70"/>
      <c r="C397" s="100" t="s">
        <v>137</v>
      </c>
      <c r="D397" s="101" t="s">
        <v>28</v>
      </c>
      <c r="E397" s="102">
        <v>45383</v>
      </c>
      <c r="F397" s="71">
        <v>100</v>
      </c>
      <c r="G397" s="72">
        <f ca="1">Таблица_основная[[#This Row],[Рейтинг расчет]]</f>
        <v>1</v>
      </c>
      <c r="H397" s="41" t="s">
        <v>160</v>
      </c>
      <c r="I397" s="71">
        <v>100</v>
      </c>
      <c r="J397" s="41" t="s">
        <v>161</v>
      </c>
      <c r="K397" s="73"/>
      <c r="L397" s="73" t="s">
        <v>162</v>
      </c>
      <c r="M397" s="73"/>
      <c r="N39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397" s="41" t="str">
        <f>CONCATENATE("F","$",Таблица_основная[[#This Row],[Первая строка массива]])</f>
        <v>F$387</v>
      </c>
      <c r="P397" s="41" t="str">
        <f>CONCATENATE("F","$",Таблица_основная[[#This Row],[Первая строка массива]],":","F","$",Таблица_основная[[#This Row],[Последняя строка моссива]])</f>
        <v>F$387:F$441</v>
      </c>
      <c r="Q397" s="70">
        <f t="shared" si="7"/>
        <v>387</v>
      </c>
      <c r="R397" s="70">
        <f>Таблица_основная[[#This Row],[Первая строка массива]]+54</f>
        <v>441</v>
      </c>
      <c r="S397"/>
      <c r="T397" s="86"/>
      <c r="AA397" t="s">
        <v>144</v>
      </c>
      <c r="AB397" t="s">
        <v>938</v>
      </c>
      <c r="AC397" t="s">
        <v>164</v>
      </c>
      <c r="AD397" t="s">
        <v>939</v>
      </c>
    </row>
    <row r="398" spans="1:30" ht="12.75" customHeight="1" x14ac:dyDescent="0.2">
      <c r="A398" s="70"/>
      <c r="B398" s="70"/>
      <c r="C398" s="100" t="s">
        <v>138</v>
      </c>
      <c r="D398" s="101" t="s">
        <v>28</v>
      </c>
      <c r="E398" s="102">
        <v>45383</v>
      </c>
      <c r="F398" s="71">
        <v>100</v>
      </c>
      <c r="G398" s="72">
        <f ca="1">Таблица_основная[[#This Row],[Рейтинг расчет]]</f>
        <v>1</v>
      </c>
      <c r="H398" s="41" t="s">
        <v>160</v>
      </c>
      <c r="I398" s="71">
        <v>100</v>
      </c>
      <c r="J398" s="41" t="s">
        <v>161</v>
      </c>
      <c r="K398" s="73"/>
      <c r="L398" s="73" t="s">
        <v>162</v>
      </c>
      <c r="M398" s="73"/>
      <c r="N39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398" s="41" t="str">
        <f>CONCATENATE("F","$",Таблица_основная[[#This Row],[Первая строка массива]])</f>
        <v>F$387</v>
      </c>
      <c r="P398" s="41" t="str">
        <f>CONCATENATE("F","$",Таблица_основная[[#This Row],[Первая строка массива]],":","F","$",Таблица_основная[[#This Row],[Последняя строка моссива]])</f>
        <v>F$387:F$441</v>
      </c>
      <c r="Q398" s="70">
        <f t="shared" si="7"/>
        <v>387</v>
      </c>
      <c r="R398" s="70">
        <f>Таблица_основная[[#This Row],[Первая строка массива]]+54</f>
        <v>441</v>
      </c>
      <c r="S398"/>
      <c r="T398" s="86"/>
      <c r="AA398" t="s">
        <v>140</v>
      </c>
      <c r="AB398" t="s">
        <v>940</v>
      </c>
      <c r="AC398" t="s">
        <v>164</v>
      </c>
      <c r="AD398" t="s">
        <v>941</v>
      </c>
    </row>
    <row r="399" spans="1:30" ht="12.75" customHeight="1" x14ac:dyDescent="0.2">
      <c r="A399" s="70"/>
      <c r="B399" s="70"/>
      <c r="C399" s="100" t="s">
        <v>139</v>
      </c>
      <c r="D399" s="101" t="s">
        <v>28</v>
      </c>
      <c r="E399" s="102">
        <v>45383</v>
      </c>
      <c r="F399" s="71">
        <v>100</v>
      </c>
      <c r="G399" s="72">
        <f ca="1">Таблица_основная[[#This Row],[Рейтинг расчет]]</f>
        <v>1</v>
      </c>
      <c r="H399" s="41" t="s">
        <v>160</v>
      </c>
      <c r="I399" s="71">
        <v>100</v>
      </c>
      <c r="J399" s="41" t="s">
        <v>161</v>
      </c>
      <c r="K399" s="73"/>
      <c r="L399" s="73" t="s">
        <v>162</v>
      </c>
      <c r="M399" s="73"/>
      <c r="N39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399" s="41" t="str">
        <f>CONCATENATE("F","$",Таблица_основная[[#This Row],[Первая строка массива]])</f>
        <v>F$387</v>
      </c>
      <c r="P399" s="41" t="str">
        <f>CONCATENATE("F","$",Таблица_основная[[#This Row],[Первая строка массива]],":","F","$",Таблица_основная[[#This Row],[Последняя строка моссива]])</f>
        <v>F$387:F$441</v>
      </c>
      <c r="Q399" s="70">
        <f t="shared" si="7"/>
        <v>387</v>
      </c>
      <c r="R399" s="70">
        <f>Таблица_основная[[#This Row],[Первая строка массива]]+54</f>
        <v>441</v>
      </c>
      <c r="S399"/>
      <c r="T399" s="86"/>
      <c r="AA399" t="s">
        <v>141</v>
      </c>
      <c r="AB399" t="s">
        <v>942</v>
      </c>
      <c r="AC399" t="s">
        <v>164</v>
      </c>
      <c r="AD399" t="s">
        <v>943</v>
      </c>
    </row>
    <row r="400" spans="1:30" ht="12.75" customHeight="1" x14ac:dyDescent="0.2">
      <c r="A400" s="70"/>
      <c r="B400" s="70"/>
      <c r="C400" s="100" t="s">
        <v>140</v>
      </c>
      <c r="D400" s="101" t="s">
        <v>28</v>
      </c>
      <c r="E400" s="102">
        <v>45383</v>
      </c>
      <c r="F400" s="71">
        <v>100</v>
      </c>
      <c r="G400" s="72">
        <f ca="1">Таблица_основная[[#This Row],[Рейтинг расчет]]</f>
        <v>1</v>
      </c>
      <c r="H400" s="41" t="s">
        <v>160</v>
      </c>
      <c r="I400" s="71">
        <v>100</v>
      </c>
      <c r="J400" s="41" t="s">
        <v>161</v>
      </c>
      <c r="K400" s="73"/>
      <c r="L400" s="73" t="s">
        <v>162</v>
      </c>
      <c r="M400" s="73"/>
      <c r="N40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400" s="41" t="str">
        <f>CONCATENATE("F","$",Таблица_основная[[#This Row],[Первая строка массива]])</f>
        <v>F$387</v>
      </c>
      <c r="P400" s="41" t="str">
        <f>CONCATENATE("F","$",Таблица_основная[[#This Row],[Первая строка массива]],":","F","$",Таблица_основная[[#This Row],[Последняя строка моссива]])</f>
        <v>F$387:F$441</v>
      </c>
      <c r="Q400" s="70">
        <f t="shared" si="7"/>
        <v>387</v>
      </c>
      <c r="R400" s="70">
        <f>Таблица_основная[[#This Row],[Первая строка массива]]+54</f>
        <v>441</v>
      </c>
      <c r="S400"/>
      <c r="T400" s="86"/>
      <c r="AA400" t="s">
        <v>144</v>
      </c>
      <c r="AB400" t="s">
        <v>944</v>
      </c>
      <c r="AC400" t="s">
        <v>164</v>
      </c>
      <c r="AD400" t="s">
        <v>945</v>
      </c>
    </row>
    <row r="401" spans="1:30" ht="12.75" customHeight="1" x14ac:dyDescent="0.2">
      <c r="A401" s="70"/>
      <c r="B401" s="70"/>
      <c r="C401" s="100" t="s">
        <v>141</v>
      </c>
      <c r="D401" s="101" t="s">
        <v>28</v>
      </c>
      <c r="E401" s="102">
        <v>45383</v>
      </c>
      <c r="F401" s="71">
        <v>100</v>
      </c>
      <c r="G401" s="72">
        <f ca="1">Таблица_основная[[#This Row],[Рейтинг расчет]]</f>
        <v>1</v>
      </c>
      <c r="H401" s="41" t="s">
        <v>160</v>
      </c>
      <c r="I401" s="71">
        <v>100</v>
      </c>
      <c r="J401" s="41" t="s">
        <v>161</v>
      </c>
      <c r="K401" s="73"/>
      <c r="L401" s="73" t="s">
        <v>162</v>
      </c>
      <c r="M401" s="73"/>
      <c r="N40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401" s="41" t="str">
        <f>CONCATENATE("F","$",Таблица_основная[[#This Row],[Первая строка массива]])</f>
        <v>F$387</v>
      </c>
      <c r="P401" s="41" t="str">
        <f>CONCATENATE("F","$",Таблица_основная[[#This Row],[Первая строка массива]],":","F","$",Таблица_основная[[#This Row],[Последняя строка моссива]])</f>
        <v>F$387:F$441</v>
      </c>
      <c r="Q401" s="70">
        <f t="shared" si="7"/>
        <v>387</v>
      </c>
      <c r="R401" s="70">
        <f>Таблица_основная[[#This Row],[Первая строка массива]]+54</f>
        <v>441</v>
      </c>
      <c r="S401"/>
      <c r="T401" s="86"/>
      <c r="AA401" t="s">
        <v>99</v>
      </c>
      <c r="AB401" t="s">
        <v>946</v>
      </c>
      <c r="AC401" t="s">
        <v>164</v>
      </c>
      <c r="AD401" t="s">
        <v>947</v>
      </c>
    </row>
    <row r="402" spans="1:30" ht="12.75" customHeight="1" x14ac:dyDescent="0.2">
      <c r="A402" s="70"/>
      <c r="B402" s="70"/>
      <c r="C402" s="100" t="s">
        <v>142</v>
      </c>
      <c r="D402" s="101" t="s">
        <v>28</v>
      </c>
      <c r="E402" s="102">
        <v>45383</v>
      </c>
      <c r="F402" s="71">
        <v>100</v>
      </c>
      <c r="G402" s="72">
        <f ca="1">Таблица_основная[[#This Row],[Рейтинг расчет]]</f>
        <v>1</v>
      </c>
      <c r="H402" s="41" t="s">
        <v>160</v>
      </c>
      <c r="I402" s="71">
        <v>100</v>
      </c>
      <c r="J402" s="41" t="s">
        <v>161</v>
      </c>
      <c r="K402" s="73"/>
      <c r="L402" s="73" t="s">
        <v>162</v>
      </c>
      <c r="M402" s="73"/>
      <c r="N40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402" s="41" t="str">
        <f>CONCATENATE("F","$",Таблица_основная[[#This Row],[Первая строка массива]])</f>
        <v>F$387</v>
      </c>
      <c r="P402" s="41" t="str">
        <f>CONCATENATE("F","$",Таблица_основная[[#This Row],[Первая строка массива]],":","F","$",Таблица_основная[[#This Row],[Последняя строка моссива]])</f>
        <v>F$387:F$441</v>
      </c>
      <c r="Q402" s="70">
        <f t="shared" si="7"/>
        <v>387</v>
      </c>
      <c r="R402" s="70">
        <f>Таблица_основная[[#This Row],[Первая строка массива]]+54</f>
        <v>441</v>
      </c>
      <c r="S402"/>
      <c r="T402" s="86"/>
      <c r="AA402" t="s">
        <v>146</v>
      </c>
      <c r="AB402" t="s">
        <v>948</v>
      </c>
      <c r="AC402" t="s">
        <v>164</v>
      </c>
      <c r="AD402" t="s">
        <v>949</v>
      </c>
    </row>
    <row r="403" spans="1:30" ht="12.75" customHeight="1" x14ac:dyDescent="0.2">
      <c r="A403" s="70"/>
      <c r="B403" s="70"/>
      <c r="C403" s="100" t="s">
        <v>143</v>
      </c>
      <c r="D403" s="101" t="s">
        <v>28</v>
      </c>
      <c r="E403" s="102">
        <v>45383</v>
      </c>
      <c r="F403" s="71">
        <v>100</v>
      </c>
      <c r="G403" s="72">
        <f ca="1">Таблица_основная[[#This Row],[Рейтинг расчет]]</f>
        <v>1</v>
      </c>
      <c r="H403" s="41" t="s">
        <v>160</v>
      </c>
      <c r="I403" s="71">
        <v>100</v>
      </c>
      <c r="J403" s="41" t="s">
        <v>161</v>
      </c>
      <c r="K403" s="73"/>
      <c r="L403" s="73" t="s">
        <v>162</v>
      </c>
      <c r="M403" s="73"/>
      <c r="N40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403" s="41" t="str">
        <f>CONCATENATE("F","$",Таблица_основная[[#This Row],[Первая строка массива]])</f>
        <v>F$387</v>
      </c>
      <c r="P403" s="41" t="str">
        <f>CONCATENATE("F","$",Таблица_основная[[#This Row],[Первая строка массива]],":","F","$",Таблица_основная[[#This Row],[Последняя строка моссива]])</f>
        <v>F$387:F$441</v>
      </c>
      <c r="Q403" s="70">
        <f t="shared" si="7"/>
        <v>387</v>
      </c>
      <c r="R403" s="70">
        <f>Таблица_основная[[#This Row],[Первая строка массива]]+54</f>
        <v>441</v>
      </c>
      <c r="S403"/>
      <c r="T403" s="86"/>
      <c r="AA403" t="s">
        <v>145</v>
      </c>
      <c r="AB403" t="s">
        <v>950</v>
      </c>
      <c r="AC403" t="s">
        <v>164</v>
      </c>
      <c r="AD403" t="s">
        <v>951</v>
      </c>
    </row>
    <row r="404" spans="1:30" ht="12.75" customHeight="1" x14ac:dyDescent="0.2">
      <c r="A404" s="70"/>
      <c r="B404" s="70"/>
      <c r="C404" s="100" t="s">
        <v>144</v>
      </c>
      <c r="D404" s="101" t="s">
        <v>28</v>
      </c>
      <c r="E404" s="102">
        <v>45383</v>
      </c>
      <c r="F404" s="71">
        <v>100</v>
      </c>
      <c r="G404" s="72">
        <f ca="1">Таблица_основная[[#This Row],[Рейтинг расчет]]</f>
        <v>1</v>
      </c>
      <c r="H404" s="41" t="s">
        <v>160</v>
      </c>
      <c r="I404" s="71">
        <v>100</v>
      </c>
      <c r="J404" s="41" t="s">
        <v>161</v>
      </c>
      <c r="K404" s="73"/>
      <c r="L404" s="73" t="s">
        <v>162</v>
      </c>
      <c r="M404" s="73"/>
      <c r="N40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404" s="41" t="str">
        <f>CONCATENATE("F","$",Таблица_основная[[#This Row],[Первая строка массива]])</f>
        <v>F$387</v>
      </c>
      <c r="P404" s="41" t="str">
        <f>CONCATENATE("F","$",Таблица_основная[[#This Row],[Первая строка массива]],":","F","$",Таблица_основная[[#This Row],[Последняя строка моссива]])</f>
        <v>F$387:F$441</v>
      </c>
      <c r="Q404" s="70">
        <f t="shared" si="7"/>
        <v>387</v>
      </c>
      <c r="R404" s="70">
        <f>Таблица_основная[[#This Row],[Первая строка массива]]+54</f>
        <v>441</v>
      </c>
      <c r="S404"/>
      <c r="T404" s="86"/>
      <c r="AA404" t="s">
        <v>144</v>
      </c>
      <c r="AB404" t="s">
        <v>952</v>
      </c>
      <c r="AC404" t="s">
        <v>164</v>
      </c>
      <c r="AD404" t="s">
        <v>953</v>
      </c>
    </row>
    <row r="405" spans="1:30" ht="12.75" customHeight="1" x14ac:dyDescent="0.2">
      <c r="A405" s="70"/>
      <c r="B405" s="70"/>
      <c r="C405" s="100" t="s">
        <v>145</v>
      </c>
      <c r="D405" s="101" t="s">
        <v>28</v>
      </c>
      <c r="E405" s="102">
        <v>45383</v>
      </c>
      <c r="F405" s="71">
        <v>100</v>
      </c>
      <c r="G405" s="72">
        <f ca="1">Таблица_основная[[#This Row],[Рейтинг расчет]]</f>
        <v>1</v>
      </c>
      <c r="H405" s="41" t="s">
        <v>160</v>
      </c>
      <c r="I405" s="71">
        <v>100</v>
      </c>
      <c r="J405" s="41" t="s">
        <v>161</v>
      </c>
      <c r="K405" s="73"/>
      <c r="L405" s="73" t="s">
        <v>162</v>
      </c>
      <c r="M405" s="73"/>
      <c r="N40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405" s="41" t="str">
        <f>CONCATENATE("F","$",Таблица_основная[[#This Row],[Первая строка массива]])</f>
        <v>F$387</v>
      </c>
      <c r="P405" s="41" t="str">
        <f>CONCATENATE("F","$",Таблица_основная[[#This Row],[Первая строка массива]],":","F","$",Таблица_основная[[#This Row],[Последняя строка моссива]])</f>
        <v>F$387:F$441</v>
      </c>
      <c r="Q405" s="70">
        <f t="shared" si="7"/>
        <v>387</v>
      </c>
      <c r="R405" s="70">
        <f>Таблица_основная[[#This Row],[Первая строка массива]]+54</f>
        <v>441</v>
      </c>
      <c r="S405"/>
      <c r="T405" s="86"/>
      <c r="AA405" t="s">
        <v>105</v>
      </c>
      <c r="AB405" t="s">
        <v>954</v>
      </c>
      <c r="AC405" t="s">
        <v>164</v>
      </c>
      <c r="AD405" t="s">
        <v>955</v>
      </c>
    </row>
    <row r="406" spans="1:30" ht="12.75" customHeight="1" x14ac:dyDescent="0.2">
      <c r="A406" s="70"/>
      <c r="B406" s="70"/>
      <c r="C406" s="100" t="s">
        <v>146</v>
      </c>
      <c r="D406" s="101" t="s">
        <v>28</v>
      </c>
      <c r="E406" s="102">
        <v>45383</v>
      </c>
      <c r="F406" s="71">
        <v>100</v>
      </c>
      <c r="G406" s="72">
        <f ca="1">Таблица_основная[[#This Row],[Рейтинг расчет]]</f>
        <v>1</v>
      </c>
      <c r="H406" s="41" t="s">
        <v>160</v>
      </c>
      <c r="I406" s="71">
        <v>100</v>
      </c>
      <c r="J406" s="41" t="s">
        <v>161</v>
      </c>
      <c r="K406" s="73"/>
      <c r="L406" s="73" t="s">
        <v>162</v>
      </c>
      <c r="M406" s="73"/>
      <c r="N40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406" s="41" t="str">
        <f>CONCATENATE("F","$",Таблица_основная[[#This Row],[Первая строка массива]])</f>
        <v>F$387</v>
      </c>
      <c r="P406" s="41" t="str">
        <f>CONCATENATE("F","$",Таблица_основная[[#This Row],[Первая строка массива]],":","F","$",Таблица_основная[[#This Row],[Последняя строка моссива]])</f>
        <v>F$387:F$441</v>
      </c>
      <c r="Q406" s="70">
        <f t="shared" si="7"/>
        <v>387</v>
      </c>
      <c r="R406" s="70">
        <f>Таблица_основная[[#This Row],[Первая строка массива]]+54</f>
        <v>441</v>
      </c>
      <c r="S406"/>
      <c r="T406" s="86"/>
      <c r="AA406" t="s">
        <v>145</v>
      </c>
      <c r="AB406" t="s">
        <v>956</v>
      </c>
      <c r="AC406" t="s">
        <v>164</v>
      </c>
      <c r="AD406" t="s">
        <v>957</v>
      </c>
    </row>
    <row r="407" spans="1:30" ht="12.75" customHeight="1" x14ac:dyDescent="0.2">
      <c r="A407" s="70"/>
      <c r="B407" s="70"/>
      <c r="C407" s="100" t="s">
        <v>93</v>
      </c>
      <c r="D407" s="101" t="s">
        <v>28</v>
      </c>
      <c r="E407" s="102">
        <v>45383</v>
      </c>
      <c r="F407" s="71">
        <v>100</v>
      </c>
      <c r="G407" s="72">
        <f ca="1">Таблица_основная[[#This Row],[Рейтинг расчет]]</f>
        <v>1</v>
      </c>
      <c r="H407" s="41" t="s">
        <v>160</v>
      </c>
      <c r="I407" s="71">
        <v>100</v>
      </c>
      <c r="J407" s="41" t="s">
        <v>161</v>
      </c>
      <c r="K407" s="73"/>
      <c r="L407" s="73" t="s">
        <v>162</v>
      </c>
      <c r="M407" s="73"/>
      <c r="N40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407" s="41" t="str">
        <f>CONCATENATE("F","$",Таблица_основная[[#This Row],[Первая строка массива]])</f>
        <v>F$387</v>
      </c>
      <c r="P407" s="41" t="str">
        <f>CONCATENATE("F","$",Таблица_основная[[#This Row],[Первая строка массива]],":","F","$",Таблица_основная[[#This Row],[Последняя строка моссива]])</f>
        <v>F$387:F$441</v>
      </c>
      <c r="Q407" s="70">
        <f t="shared" si="7"/>
        <v>387</v>
      </c>
      <c r="R407" s="70">
        <f>Таблица_основная[[#This Row],[Первая строка массива]]+54</f>
        <v>441</v>
      </c>
      <c r="S407"/>
      <c r="T407" s="86"/>
      <c r="AA407" t="s">
        <v>146</v>
      </c>
      <c r="AB407" t="s">
        <v>958</v>
      </c>
      <c r="AC407" t="s">
        <v>164</v>
      </c>
      <c r="AD407" t="s">
        <v>959</v>
      </c>
    </row>
    <row r="408" spans="1:30" ht="12.75" customHeight="1" x14ac:dyDescent="0.2">
      <c r="A408" s="70"/>
      <c r="B408" s="70"/>
      <c r="C408" s="100" t="s">
        <v>127</v>
      </c>
      <c r="D408" s="101" t="s">
        <v>28</v>
      </c>
      <c r="E408" s="102">
        <v>45383</v>
      </c>
      <c r="F408" s="71">
        <v>100</v>
      </c>
      <c r="G408" s="72">
        <f ca="1">Таблица_основная[[#This Row],[Рейтинг расчет]]</f>
        <v>1</v>
      </c>
      <c r="H408" s="41" t="s">
        <v>160</v>
      </c>
      <c r="I408" s="71">
        <v>100</v>
      </c>
      <c r="J408" s="41" t="s">
        <v>161</v>
      </c>
      <c r="K408" s="73"/>
      <c r="L408" s="73" t="s">
        <v>162</v>
      </c>
      <c r="M408" s="73"/>
      <c r="N40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408" s="41" t="str">
        <f>CONCATENATE("F","$",Таблица_основная[[#This Row],[Первая строка массива]])</f>
        <v>F$387</v>
      </c>
      <c r="P408" s="41" t="str">
        <f>CONCATENATE("F","$",Таблица_основная[[#This Row],[Первая строка массива]],":","F","$",Таблица_основная[[#This Row],[Последняя строка моссива]])</f>
        <v>F$387:F$441</v>
      </c>
      <c r="Q408" s="70">
        <f t="shared" si="7"/>
        <v>387</v>
      </c>
      <c r="R408" s="70">
        <f>Таблица_основная[[#This Row],[Первая строка массива]]+54</f>
        <v>441</v>
      </c>
      <c r="S408"/>
      <c r="T408" s="86"/>
      <c r="AA408" t="s">
        <v>95</v>
      </c>
      <c r="AB408" t="s">
        <v>960</v>
      </c>
      <c r="AC408" t="s">
        <v>164</v>
      </c>
      <c r="AD408" t="s">
        <v>961</v>
      </c>
    </row>
    <row r="409" spans="1:30" ht="12.75" customHeight="1" x14ac:dyDescent="0.2">
      <c r="A409" s="70"/>
      <c r="B409" s="70"/>
      <c r="C409" s="100" t="s">
        <v>114</v>
      </c>
      <c r="D409" s="101" t="s">
        <v>28</v>
      </c>
      <c r="E409" s="102">
        <v>45383</v>
      </c>
      <c r="F409" s="71">
        <v>100</v>
      </c>
      <c r="G409" s="72">
        <f ca="1">Таблица_основная[[#This Row],[Рейтинг расчет]]</f>
        <v>1</v>
      </c>
      <c r="H409" s="41" t="s">
        <v>160</v>
      </c>
      <c r="I409" s="71">
        <v>100</v>
      </c>
      <c r="J409" s="41" t="s">
        <v>161</v>
      </c>
      <c r="K409" s="73"/>
      <c r="L409" s="73" t="s">
        <v>162</v>
      </c>
      <c r="M409" s="73"/>
      <c r="N40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409" s="41" t="str">
        <f>CONCATENATE("F","$",Таблица_основная[[#This Row],[Первая строка массива]])</f>
        <v>F$387</v>
      </c>
      <c r="P409" s="41" t="str">
        <f>CONCATENATE("F","$",Таблица_основная[[#This Row],[Первая строка массива]],":","F","$",Таблица_основная[[#This Row],[Последняя строка моссива]])</f>
        <v>F$387:F$441</v>
      </c>
      <c r="Q409" s="70">
        <f t="shared" si="7"/>
        <v>387</v>
      </c>
      <c r="R409" s="70">
        <f>Таблица_основная[[#This Row],[Первая строка массива]]+54</f>
        <v>441</v>
      </c>
      <c r="S409"/>
      <c r="T409" s="86"/>
      <c r="AA409" t="s">
        <v>88</v>
      </c>
      <c r="AB409" t="s">
        <v>962</v>
      </c>
      <c r="AC409" t="s">
        <v>164</v>
      </c>
      <c r="AD409" t="s">
        <v>963</v>
      </c>
    </row>
    <row r="410" spans="1:30" ht="12.75" customHeight="1" x14ac:dyDescent="0.2">
      <c r="A410" s="70"/>
      <c r="B410" s="70"/>
      <c r="C410" s="100" t="s">
        <v>94</v>
      </c>
      <c r="D410" s="101" t="s">
        <v>28</v>
      </c>
      <c r="E410" s="102">
        <v>45383</v>
      </c>
      <c r="F410" s="71">
        <v>100</v>
      </c>
      <c r="G410" s="72">
        <f ca="1">Таблица_основная[[#This Row],[Рейтинг расчет]]</f>
        <v>1</v>
      </c>
      <c r="H410" s="41" t="s">
        <v>160</v>
      </c>
      <c r="I410" s="71">
        <v>100</v>
      </c>
      <c r="J410" s="41" t="s">
        <v>161</v>
      </c>
      <c r="K410" s="73"/>
      <c r="L410" s="73" t="s">
        <v>162</v>
      </c>
      <c r="M410" s="73"/>
      <c r="N41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410" s="41" t="str">
        <f>CONCATENATE("F","$",Таблица_основная[[#This Row],[Первая строка массива]])</f>
        <v>F$387</v>
      </c>
      <c r="P410" s="41" t="str">
        <f>CONCATENATE("F","$",Таблица_основная[[#This Row],[Первая строка массива]],":","F","$",Таблица_основная[[#This Row],[Последняя строка моссива]])</f>
        <v>F$387:F$441</v>
      </c>
      <c r="Q410" s="70">
        <f t="shared" si="7"/>
        <v>387</v>
      </c>
      <c r="R410" s="70">
        <f>Таблица_основная[[#This Row],[Первая строка массива]]+54</f>
        <v>441</v>
      </c>
      <c r="S410"/>
      <c r="T410" s="86"/>
      <c r="AA410" t="s">
        <v>144</v>
      </c>
      <c r="AB410" t="s">
        <v>964</v>
      </c>
      <c r="AC410" t="s">
        <v>164</v>
      </c>
      <c r="AD410" t="s">
        <v>965</v>
      </c>
    </row>
    <row r="411" spans="1:30" ht="12.75" customHeight="1" x14ac:dyDescent="0.2">
      <c r="A411" s="70"/>
      <c r="B411" s="70"/>
      <c r="C411" s="100" t="s">
        <v>95</v>
      </c>
      <c r="D411" s="101" t="s">
        <v>28</v>
      </c>
      <c r="E411" s="102">
        <v>45383</v>
      </c>
      <c r="F411" s="71">
        <v>100</v>
      </c>
      <c r="G411" s="72">
        <f ca="1">Таблица_основная[[#This Row],[Рейтинг расчет]]</f>
        <v>1</v>
      </c>
      <c r="H411" s="41" t="s">
        <v>160</v>
      </c>
      <c r="I411" s="71">
        <v>100</v>
      </c>
      <c r="J411" s="41" t="s">
        <v>161</v>
      </c>
      <c r="K411" s="73"/>
      <c r="L411" s="73" t="s">
        <v>162</v>
      </c>
      <c r="M411" s="73"/>
      <c r="N41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411" s="41" t="str">
        <f>CONCATENATE("F","$",Таблица_основная[[#This Row],[Первая строка массива]])</f>
        <v>F$387</v>
      </c>
      <c r="P411" s="41" t="str">
        <f>CONCATENATE("F","$",Таблица_основная[[#This Row],[Первая строка массива]],":","F","$",Таблица_основная[[#This Row],[Последняя строка моссива]])</f>
        <v>F$387:F$441</v>
      </c>
      <c r="Q411" s="70">
        <f t="shared" si="7"/>
        <v>387</v>
      </c>
      <c r="R411" s="70">
        <f>Таблица_основная[[#This Row],[Первая строка массива]]+54</f>
        <v>441</v>
      </c>
      <c r="S411"/>
      <c r="T411" s="86"/>
      <c r="AA411" t="s">
        <v>146</v>
      </c>
      <c r="AB411" t="s">
        <v>966</v>
      </c>
      <c r="AC411" t="s">
        <v>164</v>
      </c>
      <c r="AD411" t="s">
        <v>967</v>
      </c>
    </row>
    <row r="412" spans="1:30" ht="12.75" customHeight="1" x14ac:dyDescent="0.2">
      <c r="A412" s="70"/>
      <c r="B412" s="70"/>
      <c r="C412" s="100" t="s">
        <v>96</v>
      </c>
      <c r="D412" s="101" t="s">
        <v>28</v>
      </c>
      <c r="E412" s="102">
        <v>45383</v>
      </c>
      <c r="F412" s="71">
        <v>100</v>
      </c>
      <c r="G412" s="72">
        <f ca="1">Таблица_основная[[#This Row],[Рейтинг расчет]]</f>
        <v>1</v>
      </c>
      <c r="H412" s="41" t="s">
        <v>160</v>
      </c>
      <c r="I412" s="71">
        <v>100</v>
      </c>
      <c r="J412" s="41" t="s">
        <v>161</v>
      </c>
      <c r="K412" s="73"/>
      <c r="L412" s="73" t="s">
        <v>162</v>
      </c>
      <c r="M412" s="73"/>
      <c r="N41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412" s="41" t="str">
        <f>CONCATENATE("F","$",Таблица_основная[[#This Row],[Первая строка массива]])</f>
        <v>F$387</v>
      </c>
      <c r="P412" s="41" t="str">
        <f>CONCATENATE("F","$",Таблица_основная[[#This Row],[Первая строка массива]],":","F","$",Таблица_основная[[#This Row],[Последняя строка моссива]])</f>
        <v>F$387:F$441</v>
      </c>
      <c r="Q412" s="70">
        <f t="shared" si="7"/>
        <v>387</v>
      </c>
      <c r="R412" s="70">
        <f>Таблица_основная[[#This Row],[Первая строка массива]]+54</f>
        <v>441</v>
      </c>
      <c r="S412"/>
      <c r="T412" s="86"/>
      <c r="AA412" t="s">
        <v>144</v>
      </c>
      <c r="AB412" t="s">
        <v>968</v>
      </c>
      <c r="AC412" t="s">
        <v>164</v>
      </c>
      <c r="AD412" t="s">
        <v>969</v>
      </c>
    </row>
    <row r="413" spans="1:30" ht="12.75" customHeight="1" x14ac:dyDescent="0.2">
      <c r="A413" s="70"/>
      <c r="B413" s="70"/>
      <c r="C413" s="100" t="s">
        <v>97</v>
      </c>
      <c r="D413" s="101" t="s">
        <v>28</v>
      </c>
      <c r="E413" s="102">
        <v>45383</v>
      </c>
      <c r="F413" s="71">
        <v>100</v>
      </c>
      <c r="G413" s="72">
        <f ca="1">Таблица_основная[[#This Row],[Рейтинг расчет]]</f>
        <v>1</v>
      </c>
      <c r="H413" s="41" t="s">
        <v>160</v>
      </c>
      <c r="I413" s="71">
        <v>100</v>
      </c>
      <c r="J413" s="41" t="s">
        <v>161</v>
      </c>
      <c r="K413" s="73"/>
      <c r="L413" s="73" t="s">
        <v>162</v>
      </c>
      <c r="M413" s="73"/>
      <c r="N41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413" s="41" t="str">
        <f>CONCATENATE("F","$",Таблица_основная[[#This Row],[Первая строка массива]])</f>
        <v>F$387</v>
      </c>
      <c r="P413" s="41" t="str">
        <f>CONCATENATE("F","$",Таблица_основная[[#This Row],[Первая строка массива]],":","F","$",Таблица_основная[[#This Row],[Последняя строка моссива]])</f>
        <v>F$387:F$441</v>
      </c>
      <c r="Q413" s="70">
        <f t="shared" si="7"/>
        <v>387</v>
      </c>
      <c r="R413" s="70">
        <f>Таблица_основная[[#This Row],[Первая строка массива]]+54</f>
        <v>441</v>
      </c>
      <c r="S413"/>
      <c r="T413" s="86"/>
      <c r="AA413" t="s">
        <v>144</v>
      </c>
      <c r="AB413" t="s">
        <v>970</v>
      </c>
      <c r="AC413" t="s">
        <v>164</v>
      </c>
      <c r="AD413" t="s">
        <v>971</v>
      </c>
    </row>
    <row r="414" spans="1:30" ht="12.75" customHeight="1" x14ac:dyDescent="0.2">
      <c r="A414" s="70"/>
      <c r="B414" s="70"/>
      <c r="C414" s="100" t="s">
        <v>98</v>
      </c>
      <c r="D414" s="101" t="s">
        <v>28</v>
      </c>
      <c r="E414" s="102">
        <v>45383</v>
      </c>
      <c r="F414" s="71">
        <v>100</v>
      </c>
      <c r="G414" s="72">
        <f ca="1">Таблица_основная[[#This Row],[Рейтинг расчет]]</f>
        <v>1</v>
      </c>
      <c r="H414" s="41" t="s">
        <v>160</v>
      </c>
      <c r="I414" s="71">
        <v>100</v>
      </c>
      <c r="J414" s="41" t="s">
        <v>161</v>
      </c>
      <c r="K414" s="73"/>
      <c r="L414" s="73" t="s">
        <v>162</v>
      </c>
      <c r="M414" s="73"/>
      <c r="N41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414" s="41" t="str">
        <f>CONCATENATE("F","$",Таблица_основная[[#This Row],[Первая строка массива]])</f>
        <v>F$387</v>
      </c>
      <c r="P414" s="41" t="str">
        <f>CONCATENATE("F","$",Таблица_основная[[#This Row],[Первая строка массива]],":","F","$",Таблица_основная[[#This Row],[Последняя строка моссива]])</f>
        <v>F$387:F$441</v>
      </c>
      <c r="Q414" s="70">
        <f t="shared" si="7"/>
        <v>387</v>
      </c>
      <c r="R414" s="70">
        <f>Таблица_основная[[#This Row],[Первая строка массива]]+54</f>
        <v>441</v>
      </c>
      <c r="S414"/>
      <c r="T414" s="86"/>
      <c r="AA414" t="s">
        <v>90</v>
      </c>
      <c r="AB414" t="s">
        <v>972</v>
      </c>
      <c r="AC414" t="s">
        <v>164</v>
      </c>
      <c r="AD414" t="s">
        <v>973</v>
      </c>
    </row>
    <row r="415" spans="1:30" ht="12.75" customHeight="1" x14ac:dyDescent="0.2">
      <c r="A415" s="70"/>
      <c r="B415" s="70"/>
      <c r="C415" s="100" t="s">
        <v>99</v>
      </c>
      <c r="D415" s="101" t="s">
        <v>28</v>
      </c>
      <c r="E415" s="102">
        <v>45383</v>
      </c>
      <c r="F415" s="71">
        <v>100</v>
      </c>
      <c r="G415" s="72">
        <f ca="1">Таблица_основная[[#This Row],[Рейтинг расчет]]</f>
        <v>1</v>
      </c>
      <c r="H415" s="41" t="s">
        <v>160</v>
      </c>
      <c r="I415" s="71">
        <v>100</v>
      </c>
      <c r="J415" s="41" t="s">
        <v>161</v>
      </c>
      <c r="K415" s="73"/>
      <c r="L415" s="73" t="s">
        <v>162</v>
      </c>
      <c r="M415" s="73"/>
      <c r="N41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415" s="41" t="str">
        <f>CONCATENATE("F","$",Таблица_основная[[#This Row],[Первая строка массива]])</f>
        <v>F$387</v>
      </c>
      <c r="P415" s="41" t="str">
        <f>CONCATENATE("F","$",Таблица_основная[[#This Row],[Первая строка массива]],":","F","$",Таблица_основная[[#This Row],[Последняя строка моссива]])</f>
        <v>F$387:F$441</v>
      </c>
      <c r="Q415" s="70">
        <f t="shared" si="7"/>
        <v>387</v>
      </c>
      <c r="R415" s="70">
        <f>Таблица_основная[[#This Row],[Первая строка массива]]+54</f>
        <v>441</v>
      </c>
      <c r="S415"/>
      <c r="T415" s="86"/>
      <c r="AA415" t="s">
        <v>136</v>
      </c>
      <c r="AB415" t="s">
        <v>974</v>
      </c>
      <c r="AC415" t="s">
        <v>164</v>
      </c>
      <c r="AD415" t="s">
        <v>975</v>
      </c>
    </row>
    <row r="416" spans="1:30" ht="12.75" customHeight="1" x14ac:dyDescent="0.2">
      <c r="A416" s="70"/>
      <c r="B416" s="70"/>
      <c r="C416" s="100" t="s">
        <v>100</v>
      </c>
      <c r="D416" s="101" t="s">
        <v>28</v>
      </c>
      <c r="E416" s="102">
        <v>45383</v>
      </c>
      <c r="F416" s="71">
        <v>100</v>
      </c>
      <c r="G416" s="72">
        <f ca="1">Таблица_основная[[#This Row],[Рейтинг расчет]]</f>
        <v>1</v>
      </c>
      <c r="H416" s="41" t="s">
        <v>160</v>
      </c>
      <c r="I416" s="71">
        <v>100</v>
      </c>
      <c r="J416" s="41" t="s">
        <v>161</v>
      </c>
      <c r="K416" s="73"/>
      <c r="L416" s="73" t="s">
        <v>162</v>
      </c>
      <c r="M416" s="73"/>
      <c r="N41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416" s="41" t="str">
        <f>CONCATENATE("F","$",Таблица_основная[[#This Row],[Первая строка массива]])</f>
        <v>F$387</v>
      </c>
      <c r="P416" s="41" t="str">
        <f>CONCATENATE("F","$",Таблица_основная[[#This Row],[Первая строка массива]],":","F","$",Таблица_основная[[#This Row],[Последняя строка моссива]])</f>
        <v>F$387:F$441</v>
      </c>
      <c r="Q416" s="70">
        <f>Q415</f>
        <v>387</v>
      </c>
      <c r="R416" s="70">
        <f>Таблица_основная[[#This Row],[Первая строка массива]]+54</f>
        <v>441</v>
      </c>
      <c r="S416"/>
      <c r="T416" s="86"/>
      <c r="AA416" t="s">
        <v>113</v>
      </c>
      <c r="AB416" t="s">
        <v>976</v>
      </c>
      <c r="AC416" t="s">
        <v>164</v>
      </c>
      <c r="AD416" t="s">
        <v>977</v>
      </c>
    </row>
    <row r="417" spans="1:30" ht="12.75" customHeight="1" x14ac:dyDescent="0.2">
      <c r="A417" s="70"/>
      <c r="B417" s="70"/>
      <c r="C417" s="100" t="s">
        <v>115</v>
      </c>
      <c r="D417" s="101" t="s">
        <v>28</v>
      </c>
      <c r="E417" s="102">
        <v>45383</v>
      </c>
      <c r="F417" s="71">
        <v>100</v>
      </c>
      <c r="G417" s="72">
        <f ca="1">Таблица_основная[[#This Row],[Рейтинг расчет]]</f>
        <v>1</v>
      </c>
      <c r="H417" s="41" t="s">
        <v>160</v>
      </c>
      <c r="I417" s="71">
        <v>100</v>
      </c>
      <c r="J417" s="41" t="s">
        <v>161</v>
      </c>
      <c r="K417" s="73"/>
      <c r="L417" s="73" t="s">
        <v>162</v>
      </c>
      <c r="M417" s="73"/>
      <c r="N41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417" s="41" t="str">
        <f>CONCATENATE("F","$",Таблица_основная[[#This Row],[Первая строка массива]])</f>
        <v>F$387</v>
      </c>
      <c r="P417" s="41" t="str">
        <f>CONCATENATE("F","$",Таблица_основная[[#This Row],[Первая строка массива]],":","F","$",Таблица_основная[[#This Row],[Последняя строка моссива]])</f>
        <v>F$387:F$441</v>
      </c>
      <c r="Q417" s="70">
        <f t="shared" si="7"/>
        <v>387</v>
      </c>
      <c r="R417" s="70">
        <f>Таблица_основная[[#This Row],[Первая строка массива]]+54</f>
        <v>441</v>
      </c>
      <c r="S417"/>
      <c r="T417" s="86"/>
      <c r="AA417" t="s">
        <v>123</v>
      </c>
      <c r="AB417" t="s">
        <v>978</v>
      </c>
      <c r="AC417" t="s">
        <v>164</v>
      </c>
      <c r="AD417" t="s">
        <v>979</v>
      </c>
    </row>
    <row r="418" spans="1:30" ht="12.75" customHeight="1" x14ac:dyDescent="0.2">
      <c r="A418" s="70"/>
      <c r="B418" s="70"/>
      <c r="C418" s="100" t="s">
        <v>116</v>
      </c>
      <c r="D418" s="101" t="s">
        <v>28</v>
      </c>
      <c r="E418" s="102">
        <v>45383</v>
      </c>
      <c r="F418" s="71">
        <v>100</v>
      </c>
      <c r="G418" s="72">
        <f ca="1">Таблица_основная[[#This Row],[Рейтинг расчет]]</f>
        <v>1</v>
      </c>
      <c r="H418" s="41" t="s">
        <v>160</v>
      </c>
      <c r="I418" s="71">
        <v>100</v>
      </c>
      <c r="J418" s="41" t="s">
        <v>161</v>
      </c>
      <c r="K418" s="73"/>
      <c r="L418" s="73" t="s">
        <v>162</v>
      </c>
      <c r="M418" s="73"/>
      <c r="N41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418" s="41" t="str">
        <f>CONCATENATE("F","$",Таблица_основная[[#This Row],[Первая строка массива]])</f>
        <v>F$387</v>
      </c>
      <c r="P418" s="41" t="str">
        <f>CONCATENATE("F","$",Таблица_основная[[#This Row],[Первая строка массива]],":","F","$",Таблица_основная[[#This Row],[Последняя строка моссива]])</f>
        <v>F$387:F$441</v>
      </c>
      <c r="Q418" s="70">
        <f t="shared" si="7"/>
        <v>387</v>
      </c>
      <c r="R418" s="70">
        <f>Таблица_основная[[#This Row],[Первая строка массива]]+54</f>
        <v>441</v>
      </c>
      <c r="S418"/>
      <c r="T418" s="86"/>
      <c r="AA418" t="s">
        <v>135</v>
      </c>
      <c r="AB418" t="s">
        <v>980</v>
      </c>
      <c r="AC418" t="s">
        <v>164</v>
      </c>
      <c r="AD418" t="s">
        <v>981</v>
      </c>
    </row>
    <row r="419" spans="1:30" ht="12.75" customHeight="1" x14ac:dyDescent="0.2">
      <c r="A419" s="70"/>
      <c r="B419" s="70"/>
      <c r="C419" s="100" t="s">
        <v>101</v>
      </c>
      <c r="D419" s="101" t="s">
        <v>28</v>
      </c>
      <c r="E419" s="102">
        <v>45383</v>
      </c>
      <c r="F419" s="71">
        <v>100</v>
      </c>
      <c r="G419" s="72">
        <f ca="1">Таблица_основная[[#This Row],[Рейтинг расчет]]</f>
        <v>1</v>
      </c>
      <c r="H419" s="41" t="s">
        <v>160</v>
      </c>
      <c r="I419" s="71">
        <v>100</v>
      </c>
      <c r="J419" s="41" t="s">
        <v>161</v>
      </c>
      <c r="K419" s="73"/>
      <c r="L419" s="73" t="s">
        <v>162</v>
      </c>
      <c r="M419" s="73"/>
      <c r="N41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419" s="41" t="str">
        <f>CONCATENATE("F","$",Таблица_основная[[#This Row],[Первая строка массива]])</f>
        <v>F$387</v>
      </c>
      <c r="P419" s="41" t="str">
        <f>CONCATENATE("F","$",Таблица_основная[[#This Row],[Первая строка массива]],":","F","$",Таблица_основная[[#This Row],[Последняя строка моссива]])</f>
        <v>F$387:F$441</v>
      </c>
      <c r="Q419" s="70">
        <f t="shared" si="7"/>
        <v>387</v>
      </c>
      <c r="R419" s="70">
        <f>Таблица_основная[[#This Row],[Первая строка массива]]+54</f>
        <v>441</v>
      </c>
      <c r="S419"/>
      <c r="T419" s="86"/>
      <c r="AA419" t="s">
        <v>117</v>
      </c>
      <c r="AB419" t="s">
        <v>982</v>
      </c>
      <c r="AC419" t="s">
        <v>164</v>
      </c>
      <c r="AD419" t="s">
        <v>983</v>
      </c>
    </row>
    <row r="420" spans="1:30" ht="12.75" customHeight="1" x14ac:dyDescent="0.2">
      <c r="A420" s="70"/>
      <c r="B420" s="70"/>
      <c r="C420" s="100" t="s">
        <v>102</v>
      </c>
      <c r="D420" s="101" t="s">
        <v>28</v>
      </c>
      <c r="E420" s="102">
        <v>45383</v>
      </c>
      <c r="F420" s="71">
        <v>100</v>
      </c>
      <c r="G420" s="72">
        <f ca="1">Таблица_основная[[#This Row],[Рейтинг расчет]]</f>
        <v>1</v>
      </c>
      <c r="H420" s="41" t="s">
        <v>160</v>
      </c>
      <c r="I420" s="71">
        <v>100</v>
      </c>
      <c r="J420" s="41" t="s">
        <v>161</v>
      </c>
      <c r="K420" s="73"/>
      <c r="L420" s="73" t="s">
        <v>162</v>
      </c>
      <c r="M420" s="73"/>
      <c r="N42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420" s="41" t="str">
        <f>CONCATENATE("F","$",Таблица_основная[[#This Row],[Первая строка массива]])</f>
        <v>F$387</v>
      </c>
      <c r="P420" s="41" t="str">
        <f>CONCATENATE("F","$",Таблица_основная[[#This Row],[Первая строка массива]],":","F","$",Таблица_основная[[#This Row],[Последняя строка моссива]])</f>
        <v>F$387:F$441</v>
      </c>
      <c r="Q420" s="70">
        <f t="shared" si="7"/>
        <v>387</v>
      </c>
      <c r="R420" s="70">
        <f>Таблица_основная[[#This Row],[Первая строка массива]]+54</f>
        <v>441</v>
      </c>
      <c r="S420"/>
      <c r="T420" s="86"/>
      <c r="AA420" t="s">
        <v>135</v>
      </c>
      <c r="AB420" t="s">
        <v>984</v>
      </c>
      <c r="AC420" t="s">
        <v>164</v>
      </c>
      <c r="AD420" t="s">
        <v>985</v>
      </c>
    </row>
    <row r="421" spans="1:30" ht="12.75" customHeight="1" x14ac:dyDescent="0.2">
      <c r="A421" s="70"/>
      <c r="B421" s="70"/>
      <c r="C421" s="100" t="s">
        <v>103</v>
      </c>
      <c r="D421" s="101" t="s">
        <v>28</v>
      </c>
      <c r="E421" s="102">
        <v>45383</v>
      </c>
      <c r="F421" s="71">
        <v>100</v>
      </c>
      <c r="G421" s="72">
        <f ca="1">Таблица_основная[[#This Row],[Рейтинг расчет]]</f>
        <v>1</v>
      </c>
      <c r="H421" s="41" t="s">
        <v>160</v>
      </c>
      <c r="I421" s="71">
        <v>100</v>
      </c>
      <c r="J421" s="41" t="s">
        <v>161</v>
      </c>
      <c r="K421" s="73"/>
      <c r="L421" s="73" t="s">
        <v>162</v>
      </c>
      <c r="M421" s="73"/>
      <c r="N42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421" s="41" t="str">
        <f>CONCATENATE("F","$",Таблица_основная[[#This Row],[Первая строка массива]])</f>
        <v>F$387</v>
      </c>
      <c r="P421" s="41" t="str">
        <f>CONCATENATE("F","$",Таблица_основная[[#This Row],[Первая строка массива]],":","F","$",Таблица_основная[[#This Row],[Последняя строка моссива]])</f>
        <v>F$387:F$441</v>
      </c>
      <c r="Q421" s="70">
        <f t="shared" si="7"/>
        <v>387</v>
      </c>
      <c r="R421" s="70">
        <f>Таблица_основная[[#This Row],[Первая строка массива]]+54</f>
        <v>441</v>
      </c>
      <c r="S421"/>
      <c r="T421" s="86"/>
      <c r="AA421" t="s">
        <v>111</v>
      </c>
      <c r="AB421" t="s">
        <v>986</v>
      </c>
      <c r="AC421" t="s">
        <v>164</v>
      </c>
      <c r="AD421" t="s">
        <v>987</v>
      </c>
    </row>
    <row r="422" spans="1:30" ht="12.75" customHeight="1" x14ac:dyDescent="0.2">
      <c r="A422" s="70"/>
      <c r="B422" s="70"/>
      <c r="C422" s="100" t="s">
        <v>104</v>
      </c>
      <c r="D422" s="101" t="s">
        <v>28</v>
      </c>
      <c r="E422" s="102">
        <v>45383</v>
      </c>
      <c r="F422" s="71">
        <v>100</v>
      </c>
      <c r="G422" s="72">
        <f ca="1">Таблица_основная[[#This Row],[Рейтинг расчет]]</f>
        <v>1</v>
      </c>
      <c r="H422" s="41" t="s">
        <v>160</v>
      </c>
      <c r="I422" s="71">
        <v>100</v>
      </c>
      <c r="J422" s="41" t="s">
        <v>161</v>
      </c>
      <c r="K422" s="73"/>
      <c r="L422" s="73" t="s">
        <v>162</v>
      </c>
      <c r="M422" s="73"/>
      <c r="N42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422" s="41" t="str">
        <f>CONCATENATE("F","$",Таблица_основная[[#This Row],[Первая строка массива]])</f>
        <v>F$387</v>
      </c>
      <c r="P422" s="41" t="str">
        <f>CONCATENATE("F","$",Таблица_основная[[#This Row],[Первая строка массива]],":","F","$",Таблица_основная[[#This Row],[Последняя строка моссива]])</f>
        <v>F$387:F$441</v>
      </c>
      <c r="Q422" s="70">
        <f t="shared" si="7"/>
        <v>387</v>
      </c>
      <c r="R422" s="70">
        <f>Таблица_основная[[#This Row],[Первая строка массива]]+54</f>
        <v>441</v>
      </c>
      <c r="S422"/>
      <c r="T422" s="86"/>
      <c r="AA422" t="s">
        <v>144</v>
      </c>
      <c r="AB422" t="s">
        <v>988</v>
      </c>
      <c r="AC422" t="s">
        <v>164</v>
      </c>
      <c r="AD422" t="s">
        <v>989</v>
      </c>
    </row>
    <row r="423" spans="1:30" ht="12.75" customHeight="1" x14ac:dyDescent="0.2">
      <c r="A423" s="70"/>
      <c r="B423" s="70"/>
      <c r="C423" s="100" t="s">
        <v>128</v>
      </c>
      <c r="D423" s="101" t="s">
        <v>28</v>
      </c>
      <c r="E423" s="102">
        <v>45383</v>
      </c>
      <c r="F423" s="71">
        <v>100</v>
      </c>
      <c r="G423" s="72">
        <f ca="1">Таблица_основная[[#This Row],[Рейтинг расчет]]</f>
        <v>1</v>
      </c>
      <c r="H423" s="41" t="s">
        <v>160</v>
      </c>
      <c r="I423" s="71">
        <v>100</v>
      </c>
      <c r="J423" s="41" t="s">
        <v>161</v>
      </c>
      <c r="K423" s="73"/>
      <c r="L423" s="73" t="s">
        <v>162</v>
      </c>
      <c r="M423" s="73"/>
      <c r="N42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423" s="41" t="str">
        <f>CONCATENATE("F","$",Таблица_основная[[#This Row],[Первая строка массива]])</f>
        <v>F$387</v>
      </c>
      <c r="P423" s="41" t="str">
        <f>CONCATENATE("F","$",Таблица_основная[[#This Row],[Первая строка массива]],":","F","$",Таблица_основная[[#This Row],[Последняя строка моссива]])</f>
        <v>F$387:F$441</v>
      </c>
      <c r="Q423" s="70">
        <f t="shared" si="7"/>
        <v>387</v>
      </c>
      <c r="R423" s="70">
        <f>Таблица_основная[[#This Row],[Первая строка массива]]+54</f>
        <v>441</v>
      </c>
      <c r="S423"/>
      <c r="T423" s="86"/>
      <c r="AA423" t="s">
        <v>145</v>
      </c>
      <c r="AB423" t="s">
        <v>990</v>
      </c>
      <c r="AC423" t="s">
        <v>164</v>
      </c>
      <c r="AD423" t="s">
        <v>991</v>
      </c>
    </row>
    <row r="424" spans="1:30" ht="12.75" customHeight="1" x14ac:dyDescent="0.2">
      <c r="A424" s="70"/>
      <c r="B424" s="70"/>
      <c r="C424" s="100" t="s">
        <v>117</v>
      </c>
      <c r="D424" s="101" t="s">
        <v>28</v>
      </c>
      <c r="E424" s="102">
        <v>45383</v>
      </c>
      <c r="F424" s="71">
        <v>100</v>
      </c>
      <c r="G424" s="72">
        <f ca="1">Таблица_основная[[#This Row],[Рейтинг расчет]]</f>
        <v>1</v>
      </c>
      <c r="H424" s="41" t="s">
        <v>160</v>
      </c>
      <c r="I424" s="71">
        <v>100</v>
      </c>
      <c r="J424" s="41" t="s">
        <v>161</v>
      </c>
      <c r="K424" s="73"/>
      <c r="L424" s="73" t="s">
        <v>162</v>
      </c>
      <c r="M424" s="73"/>
      <c r="N42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424" s="41" t="str">
        <f>CONCATENATE("F","$",Таблица_основная[[#This Row],[Первая строка массива]])</f>
        <v>F$387</v>
      </c>
      <c r="P424" s="41" t="str">
        <f>CONCATENATE("F","$",Таблица_основная[[#This Row],[Первая строка массива]],":","F","$",Таблица_основная[[#This Row],[Последняя строка моссива]])</f>
        <v>F$387:F$441</v>
      </c>
      <c r="Q424" s="70">
        <f t="shared" si="7"/>
        <v>387</v>
      </c>
      <c r="R424" s="70">
        <f>Таблица_основная[[#This Row],[Первая строка массива]]+54</f>
        <v>441</v>
      </c>
      <c r="S424"/>
      <c r="T424" s="86"/>
      <c r="AA424" t="s">
        <v>136</v>
      </c>
      <c r="AB424" t="s">
        <v>163</v>
      </c>
      <c r="AC424" t="s">
        <v>164</v>
      </c>
      <c r="AD424" t="s">
        <v>992</v>
      </c>
    </row>
    <row r="425" spans="1:30" ht="12.75" customHeight="1" x14ac:dyDescent="0.2">
      <c r="A425" s="70"/>
      <c r="B425" s="70"/>
      <c r="C425" s="100" t="s">
        <v>118</v>
      </c>
      <c r="D425" s="101" t="s">
        <v>28</v>
      </c>
      <c r="E425" s="102">
        <v>45383</v>
      </c>
      <c r="F425" s="71">
        <v>100</v>
      </c>
      <c r="G425" s="72">
        <f ca="1">Таблица_основная[[#This Row],[Рейтинг расчет]]</f>
        <v>1</v>
      </c>
      <c r="H425" s="41" t="s">
        <v>160</v>
      </c>
      <c r="I425" s="71">
        <v>100</v>
      </c>
      <c r="J425" s="41" t="s">
        <v>161</v>
      </c>
      <c r="K425" s="73"/>
      <c r="L425" s="73" t="s">
        <v>162</v>
      </c>
      <c r="M425" s="73"/>
      <c r="N42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425" s="41" t="str">
        <f>CONCATENATE("F","$",Таблица_основная[[#This Row],[Первая строка массива]])</f>
        <v>F$387</v>
      </c>
      <c r="P425" s="41" t="str">
        <f>CONCATENATE("F","$",Таблица_основная[[#This Row],[Первая строка массива]],":","F","$",Таблица_основная[[#This Row],[Последняя строка моссива]])</f>
        <v>F$387:F$441</v>
      </c>
      <c r="Q425" s="70">
        <f t="shared" si="7"/>
        <v>387</v>
      </c>
      <c r="R425" s="70">
        <f>Таблица_основная[[#This Row],[Первая строка массива]]+54</f>
        <v>441</v>
      </c>
      <c r="S425"/>
      <c r="T425" s="86"/>
      <c r="AA425" t="s">
        <v>102</v>
      </c>
      <c r="AB425" t="s">
        <v>993</v>
      </c>
      <c r="AC425" t="s">
        <v>164</v>
      </c>
      <c r="AD425" t="s">
        <v>994</v>
      </c>
    </row>
    <row r="426" spans="1:30" ht="12.75" customHeight="1" x14ac:dyDescent="0.2">
      <c r="A426" s="70"/>
      <c r="B426" s="70"/>
      <c r="C426" s="100" t="s">
        <v>105</v>
      </c>
      <c r="D426" s="101" t="s">
        <v>28</v>
      </c>
      <c r="E426" s="102">
        <v>45383</v>
      </c>
      <c r="F426" s="71">
        <v>100</v>
      </c>
      <c r="G426" s="72">
        <f ca="1">Таблица_основная[[#This Row],[Рейтинг расчет]]</f>
        <v>1</v>
      </c>
      <c r="H426" s="41" t="s">
        <v>160</v>
      </c>
      <c r="I426" s="71">
        <v>100</v>
      </c>
      <c r="J426" s="41" t="s">
        <v>161</v>
      </c>
      <c r="K426" s="73"/>
      <c r="L426" s="73" t="s">
        <v>162</v>
      </c>
      <c r="M426" s="73"/>
      <c r="N42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426" s="41" t="str">
        <f>CONCATENATE("F","$",Таблица_основная[[#This Row],[Первая строка массива]])</f>
        <v>F$387</v>
      </c>
      <c r="P426" s="41" t="str">
        <f>CONCATENATE("F","$",Таблица_основная[[#This Row],[Первая строка массива]],":","F","$",Таблица_основная[[#This Row],[Последняя строка моссива]])</f>
        <v>F$387:F$441</v>
      </c>
      <c r="Q426" s="70">
        <f t="shared" si="7"/>
        <v>387</v>
      </c>
      <c r="R426" s="70">
        <f>Таблица_основная[[#This Row],[Первая строка массива]]+54</f>
        <v>441</v>
      </c>
      <c r="S426"/>
      <c r="T426" s="86"/>
      <c r="AA426" t="s">
        <v>117</v>
      </c>
      <c r="AB426" t="s">
        <v>995</v>
      </c>
      <c r="AC426" t="s">
        <v>164</v>
      </c>
      <c r="AD426" t="s">
        <v>996</v>
      </c>
    </row>
    <row r="427" spans="1:30" ht="12.75" customHeight="1" x14ac:dyDescent="0.2">
      <c r="A427" s="70"/>
      <c r="B427" s="70"/>
      <c r="C427" s="100" t="s">
        <v>119</v>
      </c>
      <c r="D427" s="101" t="s">
        <v>28</v>
      </c>
      <c r="E427" s="102">
        <v>45383</v>
      </c>
      <c r="F427" s="71">
        <v>100</v>
      </c>
      <c r="G427" s="72">
        <f ca="1">Таблица_основная[[#This Row],[Рейтинг расчет]]</f>
        <v>1</v>
      </c>
      <c r="H427" s="41" t="s">
        <v>160</v>
      </c>
      <c r="I427" s="71">
        <v>100</v>
      </c>
      <c r="J427" s="41" t="s">
        <v>161</v>
      </c>
      <c r="K427" s="73"/>
      <c r="L427" s="73" t="s">
        <v>162</v>
      </c>
      <c r="M427" s="73"/>
      <c r="N42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427" s="41" t="str">
        <f>CONCATENATE("F","$",Таблица_основная[[#This Row],[Первая строка массива]])</f>
        <v>F$387</v>
      </c>
      <c r="P427" s="41" t="str">
        <f>CONCATENATE("F","$",Таблица_основная[[#This Row],[Первая строка массива]],":","F","$",Таблица_основная[[#This Row],[Последняя строка моссива]])</f>
        <v>F$387:F$441</v>
      </c>
      <c r="Q427" s="70">
        <f t="shared" si="7"/>
        <v>387</v>
      </c>
      <c r="R427" s="70">
        <f>Таблица_основная[[#This Row],[Первая строка массива]]+54</f>
        <v>441</v>
      </c>
      <c r="S427"/>
      <c r="T427" s="86"/>
      <c r="AA427" t="s">
        <v>117</v>
      </c>
      <c r="AB427" t="s">
        <v>997</v>
      </c>
      <c r="AC427" t="s">
        <v>164</v>
      </c>
      <c r="AD427" t="s">
        <v>998</v>
      </c>
    </row>
    <row r="428" spans="1:30" ht="12.75" customHeight="1" x14ac:dyDescent="0.2">
      <c r="A428" s="70"/>
      <c r="B428" s="70"/>
      <c r="C428" s="100" t="s">
        <v>106</v>
      </c>
      <c r="D428" s="101" t="s">
        <v>28</v>
      </c>
      <c r="E428" s="102">
        <v>45383</v>
      </c>
      <c r="F428" s="71">
        <v>100</v>
      </c>
      <c r="G428" s="72">
        <f ca="1">Таблица_основная[[#This Row],[Рейтинг расчет]]</f>
        <v>1</v>
      </c>
      <c r="H428" s="41" t="s">
        <v>160</v>
      </c>
      <c r="I428" s="71">
        <v>100</v>
      </c>
      <c r="J428" s="41" t="s">
        <v>161</v>
      </c>
      <c r="K428" s="73"/>
      <c r="L428" s="73" t="s">
        <v>162</v>
      </c>
      <c r="M428" s="73"/>
      <c r="N42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428" s="41" t="str">
        <f>CONCATENATE("F","$",Таблица_основная[[#This Row],[Первая строка массива]])</f>
        <v>F$387</v>
      </c>
      <c r="P428" s="41" t="str">
        <f>CONCATENATE("F","$",Таблица_основная[[#This Row],[Первая строка массива]],":","F","$",Таблица_основная[[#This Row],[Последняя строка моссива]])</f>
        <v>F$387:F$441</v>
      </c>
      <c r="Q428" s="70">
        <f t="shared" si="7"/>
        <v>387</v>
      </c>
      <c r="R428" s="70">
        <f>Таблица_основная[[#This Row],[Первая строка массива]]+54</f>
        <v>441</v>
      </c>
      <c r="S428"/>
      <c r="T428" s="86"/>
      <c r="AA428" t="s">
        <v>117</v>
      </c>
      <c r="AB428" t="s">
        <v>999</v>
      </c>
      <c r="AC428" t="s">
        <v>164</v>
      </c>
      <c r="AD428" t="s">
        <v>1000</v>
      </c>
    </row>
    <row r="429" spans="1:30" ht="12.75" customHeight="1" x14ac:dyDescent="0.2">
      <c r="A429" s="70"/>
      <c r="B429" s="70"/>
      <c r="C429" s="100" t="s">
        <v>107</v>
      </c>
      <c r="D429" s="101" t="s">
        <v>28</v>
      </c>
      <c r="E429" s="102">
        <v>45383</v>
      </c>
      <c r="F429" s="71">
        <v>100</v>
      </c>
      <c r="G429" s="72">
        <f ca="1">Таблица_основная[[#This Row],[Рейтинг расчет]]</f>
        <v>1</v>
      </c>
      <c r="H429" s="41" t="s">
        <v>160</v>
      </c>
      <c r="I429" s="71">
        <v>100</v>
      </c>
      <c r="J429" s="41" t="s">
        <v>161</v>
      </c>
      <c r="K429" s="73"/>
      <c r="L429" s="73" t="s">
        <v>162</v>
      </c>
      <c r="M429" s="73"/>
      <c r="N42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429" s="41" t="str">
        <f>CONCATENATE("F","$",Таблица_основная[[#This Row],[Первая строка массива]])</f>
        <v>F$387</v>
      </c>
      <c r="P429" s="41" t="str">
        <f>CONCATENATE("F","$",Таблица_основная[[#This Row],[Первая строка массива]],":","F","$",Таблица_основная[[#This Row],[Последняя строка моссива]])</f>
        <v>F$387:F$441</v>
      </c>
      <c r="Q429" s="70">
        <f t="shared" si="7"/>
        <v>387</v>
      </c>
      <c r="R429" s="70">
        <f>Таблица_основная[[#This Row],[Первая строка массива]]+54</f>
        <v>441</v>
      </c>
      <c r="S429"/>
      <c r="T429" s="86"/>
      <c r="AA429" t="s">
        <v>117</v>
      </c>
      <c r="AB429" t="s">
        <v>1001</v>
      </c>
      <c r="AC429" t="s">
        <v>164</v>
      </c>
      <c r="AD429" t="s">
        <v>1002</v>
      </c>
    </row>
    <row r="430" spans="1:30" ht="12.75" customHeight="1" x14ac:dyDescent="0.2">
      <c r="A430" s="70"/>
      <c r="B430" s="70"/>
      <c r="C430" s="100" t="s">
        <v>120</v>
      </c>
      <c r="D430" s="101" t="s">
        <v>28</v>
      </c>
      <c r="E430" s="102">
        <v>45383</v>
      </c>
      <c r="F430" s="71">
        <v>100</v>
      </c>
      <c r="G430" s="72">
        <f ca="1">Таблица_основная[[#This Row],[Рейтинг расчет]]</f>
        <v>1</v>
      </c>
      <c r="H430" s="41" t="s">
        <v>160</v>
      </c>
      <c r="I430" s="71">
        <v>100</v>
      </c>
      <c r="J430" s="41" t="s">
        <v>161</v>
      </c>
      <c r="K430" s="73"/>
      <c r="L430" s="73" t="s">
        <v>162</v>
      </c>
      <c r="M430" s="73"/>
      <c r="N43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430" s="41" t="str">
        <f>CONCATENATE("F","$",Таблица_основная[[#This Row],[Первая строка массива]])</f>
        <v>F$387</v>
      </c>
      <c r="P430" s="41" t="str">
        <f>CONCATENATE("F","$",Таблица_основная[[#This Row],[Первая строка массива]],":","F","$",Таблица_основная[[#This Row],[Последняя строка моссива]])</f>
        <v>F$387:F$441</v>
      </c>
      <c r="Q430" s="70">
        <f t="shared" si="7"/>
        <v>387</v>
      </c>
      <c r="R430" s="70">
        <f>Таблица_основная[[#This Row],[Первая строка массива]]+54</f>
        <v>441</v>
      </c>
      <c r="S430"/>
      <c r="T430" s="86"/>
      <c r="AA430" t="s">
        <v>90</v>
      </c>
      <c r="AB430" t="s">
        <v>1003</v>
      </c>
      <c r="AC430" t="s">
        <v>164</v>
      </c>
      <c r="AD430" t="s">
        <v>1004</v>
      </c>
    </row>
    <row r="431" spans="1:30" ht="12.75" customHeight="1" x14ac:dyDescent="0.2">
      <c r="A431" s="70"/>
      <c r="B431" s="70"/>
      <c r="C431" s="100" t="s">
        <v>126</v>
      </c>
      <c r="D431" s="101" t="s">
        <v>28</v>
      </c>
      <c r="E431" s="102">
        <v>45383</v>
      </c>
      <c r="F431" s="71">
        <v>100</v>
      </c>
      <c r="G431" s="72">
        <f ca="1">Таблица_основная[[#This Row],[Рейтинг расчет]]</f>
        <v>1</v>
      </c>
      <c r="H431" s="41" t="s">
        <v>160</v>
      </c>
      <c r="I431" s="71">
        <v>100</v>
      </c>
      <c r="J431" s="41" t="s">
        <v>161</v>
      </c>
      <c r="K431" s="73"/>
      <c r="L431" s="73" t="s">
        <v>162</v>
      </c>
      <c r="M431" s="73"/>
      <c r="N43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431" s="41" t="str">
        <f>CONCATENATE("F","$",Таблица_основная[[#This Row],[Первая строка массива]])</f>
        <v>F$387</v>
      </c>
      <c r="P431" s="41" t="str">
        <f>CONCATENATE("F","$",Таблица_основная[[#This Row],[Первая строка массива]],":","F","$",Таблица_основная[[#This Row],[Последняя строка моссива]])</f>
        <v>F$387:F$441</v>
      </c>
      <c r="Q431" s="70">
        <f t="shared" si="7"/>
        <v>387</v>
      </c>
      <c r="R431" s="70">
        <f>Таблица_основная[[#This Row],[Первая строка массива]]+54</f>
        <v>441</v>
      </c>
      <c r="S431"/>
      <c r="T431" s="86"/>
      <c r="AA431" t="s">
        <v>102</v>
      </c>
      <c r="AB431" t="s">
        <v>1005</v>
      </c>
      <c r="AC431" t="s">
        <v>164</v>
      </c>
      <c r="AD431" t="s">
        <v>1006</v>
      </c>
    </row>
    <row r="432" spans="1:30" ht="12.75" customHeight="1" x14ac:dyDescent="0.2">
      <c r="A432" s="70"/>
      <c r="B432" s="70"/>
      <c r="C432" s="100" t="s">
        <v>108</v>
      </c>
      <c r="D432" s="101" t="s">
        <v>28</v>
      </c>
      <c r="E432" s="102">
        <v>45383</v>
      </c>
      <c r="F432" s="71">
        <v>100</v>
      </c>
      <c r="G432" s="72">
        <f ca="1">Таблица_основная[[#This Row],[Рейтинг расчет]]</f>
        <v>1</v>
      </c>
      <c r="H432" s="41" t="s">
        <v>160</v>
      </c>
      <c r="I432" s="71">
        <v>100</v>
      </c>
      <c r="J432" s="41" t="s">
        <v>161</v>
      </c>
      <c r="K432" s="73"/>
      <c r="L432" s="73" t="s">
        <v>162</v>
      </c>
      <c r="M432" s="73"/>
      <c r="N43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432" s="41" t="str">
        <f>CONCATENATE("F","$",Таблица_основная[[#This Row],[Первая строка массива]])</f>
        <v>F$387</v>
      </c>
      <c r="P432" s="41" t="str">
        <f>CONCATENATE("F","$",Таблица_основная[[#This Row],[Первая строка массива]],":","F","$",Таблица_основная[[#This Row],[Последняя строка моссива]])</f>
        <v>F$387:F$441</v>
      </c>
      <c r="Q432" s="70">
        <f t="shared" si="7"/>
        <v>387</v>
      </c>
      <c r="R432" s="70">
        <f>Таблица_основная[[#This Row],[Первая строка массива]]+54</f>
        <v>441</v>
      </c>
      <c r="S432"/>
      <c r="T432" s="86"/>
      <c r="AA432" t="s">
        <v>135</v>
      </c>
      <c r="AB432" t="s">
        <v>1007</v>
      </c>
      <c r="AC432" t="s">
        <v>164</v>
      </c>
      <c r="AD432" t="s">
        <v>1008</v>
      </c>
    </row>
    <row r="433" spans="1:30" ht="12.75" customHeight="1" x14ac:dyDescent="0.2">
      <c r="A433" s="70"/>
      <c r="B433" s="70"/>
      <c r="C433" s="100" t="s">
        <v>121</v>
      </c>
      <c r="D433" s="101" t="s">
        <v>28</v>
      </c>
      <c r="E433" s="102">
        <v>45383</v>
      </c>
      <c r="F433" s="71">
        <v>100</v>
      </c>
      <c r="G433" s="72">
        <f ca="1">Таблица_основная[[#This Row],[Рейтинг расчет]]</f>
        <v>1</v>
      </c>
      <c r="H433" s="41" t="s">
        <v>160</v>
      </c>
      <c r="I433" s="71">
        <v>100</v>
      </c>
      <c r="J433" s="41" t="s">
        <v>161</v>
      </c>
      <c r="K433" s="73"/>
      <c r="L433" s="73" t="s">
        <v>162</v>
      </c>
      <c r="M433" s="73"/>
      <c r="N43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433" s="41" t="str">
        <f>CONCATENATE("F","$",Таблица_основная[[#This Row],[Первая строка массива]])</f>
        <v>F$387</v>
      </c>
      <c r="P433" s="41" t="str">
        <f>CONCATENATE("F","$",Таблица_основная[[#This Row],[Первая строка массива]],":","F","$",Таблица_основная[[#This Row],[Последняя строка моссива]])</f>
        <v>F$387:F$441</v>
      </c>
      <c r="Q433" s="70">
        <f t="shared" si="7"/>
        <v>387</v>
      </c>
      <c r="R433" s="70">
        <f>Таблица_основная[[#This Row],[Первая строка массива]]+54</f>
        <v>441</v>
      </c>
      <c r="S433"/>
      <c r="T433" s="86"/>
      <c r="AA433" t="s">
        <v>145</v>
      </c>
      <c r="AB433" t="s">
        <v>1009</v>
      </c>
      <c r="AC433" t="s">
        <v>164</v>
      </c>
      <c r="AD433" t="s">
        <v>1010</v>
      </c>
    </row>
    <row r="434" spans="1:30" ht="12.75" customHeight="1" x14ac:dyDescent="0.2">
      <c r="A434" s="70"/>
      <c r="B434" s="70"/>
      <c r="C434" s="100" t="s">
        <v>129</v>
      </c>
      <c r="D434" s="101" t="s">
        <v>28</v>
      </c>
      <c r="E434" s="102">
        <v>45383</v>
      </c>
      <c r="F434" s="71">
        <v>100</v>
      </c>
      <c r="G434" s="72">
        <f ca="1">Таблица_основная[[#This Row],[Рейтинг расчет]]</f>
        <v>1</v>
      </c>
      <c r="H434" s="41" t="s">
        <v>160</v>
      </c>
      <c r="I434" s="71">
        <v>100</v>
      </c>
      <c r="J434" s="41" t="s">
        <v>161</v>
      </c>
      <c r="K434" s="73"/>
      <c r="L434" s="73" t="s">
        <v>162</v>
      </c>
      <c r="M434" s="73"/>
      <c r="N43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434" s="41" t="str">
        <f>CONCATENATE("F","$",Таблица_основная[[#This Row],[Первая строка массива]])</f>
        <v>F$387</v>
      </c>
      <c r="P434" s="41" t="str">
        <f>CONCATENATE("F","$",Таблица_основная[[#This Row],[Первая строка массива]],":","F","$",Таблица_основная[[#This Row],[Последняя строка моссива]])</f>
        <v>F$387:F$441</v>
      </c>
      <c r="Q434" s="70">
        <f t="shared" si="7"/>
        <v>387</v>
      </c>
      <c r="R434" s="70">
        <f>Таблица_основная[[#This Row],[Первая строка массива]]+54</f>
        <v>441</v>
      </c>
      <c r="S434"/>
      <c r="T434" s="86"/>
      <c r="AA434" t="s">
        <v>100</v>
      </c>
      <c r="AB434" t="s">
        <v>1011</v>
      </c>
      <c r="AC434" t="s">
        <v>164</v>
      </c>
      <c r="AD434" t="s">
        <v>1012</v>
      </c>
    </row>
    <row r="435" spans="1:30" ht="12.75" customHeight="1" x14ac:dyDescent="0.2">
      <c r="A435" s="70"/>
      <c r="B435" s="70"/>
      <c r="C435" s="100" t="s">
        <v>122</v>
      </c>
      <c r="D435" s="101" t="s">
        <v>28</v>
      </c>
      <c r="E435" s="102">
        <v>45383</v>
      </c>
      <c r="F435" s="71">
        <v>100</v>
      </c>
      <c r="G435" s="72">
        <f ca="1">Таблица_основная[[#This Row],[Рейтинг расчет]]</f>
        <v>1</v>
      </c>
      <c r="H435" s="41" t="s">
        <v>160</v>
      </c>
      <c r="I435" s="71">
        <v>100</v>
      </c>
      <c r="J435" s="41" t="s">
        <v>161</v>
      </c>
      <c r="K435" s="73"/>
      <c r="L435" s="73" t="s">
        <v>162</v>
      </c>
      <c r="M435" s="73"/>
      <c r="N43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435" s="41" t="str">
        <f>CONCATENATE("F","$",Таблица_основная[[#This Row],[Первая строка массива]])</f>
        <v>F$387</v>
      </c>
      <c r="P435" s="41" t="str">
        <f>CONCATENATE("F","$",Таблица_основная[[#This Row],[Первая строка массива]],":","F","$",Таблица_основная[[#This Row],[Последняя строка моссива]])</f>
        <v>F$387:F$441</v>
      </c>
      <c r="Q435" s="70">
        <f t="shared" si="7"/>
        <v>387</v>
      </c>
      <c r="R435" s="70">
        <f>Таблица_основная[[#This Row],[Первая строка массива]]+54</f>
        <v>441</v>
      </c>
      <c r="S435"/>
      <c r="T435" s="86"/>
      <c r="AA435" t="s">
        <v>146</v>
      </c>
      <c r="AB435" t="s">
        <v>1013</v>
      </c>
      <c r="AC435" t="s">
        <v>164</v>
      </c>
      <c r="AD435" t="s">
        <v>1014</v>
      </c>
    </row>
    <row r="436" spans="1:30" ht="12.75" customHeight="1" x14ac:dyDescent="0.2">
      <c r="A436" s="70"/>
      <c r="B436" s="70"/>
      <c r="C436" s="100" t="s">
        <v>123</v>
      </c>
      <c r="D436" s="101" t="s">
        <v>28</v>
      </c>
      <c r="E436" s="102">
        <v>45383</v>
      </c>
      <c r="F436" s="71">
        <v>100</v>
      </c>
      <c r="G436" s="72">
        <f ca="1">Таблица_основная[[#This Row],[Рейтинг расчет]]</f>
        <v>1</v>
      </c>
      <c r="H436" s="41" t="s">
        <v>160</v>
      </c>
      <c r="I436" s="71">
        <v>100</v>
      </c>
      <c r="J436" s="41" t="s">
        <v>161</v>
      </c>
      <c r="K436" s="73"/>
      <c r="L436" s="73" t="s">
        <v>162</v>
      </c>
      <c r="M436" s="73"/>
      <c r="N43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436" s="41" t="str">
        <f>CONCATENATE("F","$",Таблица_основная[[#This Row],[Первая строка массива]])</f>
        <v>F$387</v>
      </c>
      <c r="P436" s="41" t="str">
        <f>CONCATENATE("F","$",Таблица_основная[[#This Row],[Первая строка массива]],":","F","$",Таблица_основная[[#This Row],[Последняя строка моссива]])</f>
        <v>F$387:F$441</v>
      </c>
      <c r="Q436" s="70">
        <f t="shared" si="7"/>
        <v>387</v>
      </c>
      <c r="R436" s="70">
        <f>Таблица_основная[[#This Row],[Первая строка массива]]+54</f>
        <v>441</v>
      </c>
      <c r="S436"/>
      <c r="T436" s="86"/>
      <c r="AA436" t="s">
        <v>144</v>
      </c>
      <c r="AB436" t="s">
        <v>1015</v>
      </c>
      <c r="AC436" t="s">
        <v>164</v>
      </c>
      <c r="AD436" t="s">
        <v>1016</v>
      </c>
    </row>
    <row r="437" spans="1:30" ht="12.75" customHeight="1" x14ac:dyDescent="0.2">
      <c r="A437" s="70"/>
      <c r="B437" s="70"/>
      <c r="C437" s="100" t="s">
        <v>124</v>
      </c>
      <c r="D437" s="101" t="s">
        <v>28</v>
      </c>
      <c r="E437" s="102">
        <v>45383</v>
      </c>
      <c r="F437" s="71">
        <v>100</v>
      </c>
      <c r="G437" s="72">
        <f ca="1">Таблица_основная[[#This Row],[Рейтинг расчет]]</f>
        <v>1</v>
      </c>
      <c r="H437" s="41" t="s">
        <v>160</v>
      </c>
      <c r="I437" s="71">
        <v>100</v>
      </c>
      <c r="J437" s="41" t="s">
        <v>161</v>
      </c>
      <c r="K437" s="73"/>
      <c r="L437" s="73" t="s">
        <v>162</v>
      </c>
      <c r="M437" s="73"/>
      <c r="N43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437" s="41" t="str">
        <f>CONCATENATE("F","$",Таблица_основная[[#This Row],[Первая строка массива]])</f>
        <v>F$387</v>
      </c>
      <c r="P437" s="41" t="str">
        <f>CONCATENATE("F","$",Таблица_основная[[#This Row],[Первая строка массива]],":","F","$",Таблица_основная[[#This Row],[Последняя строка моссива]])</f>
        <v>F$387:F$441</v>
      </c>
      <c r="Q437" s="70">
        <f t="shared" si="7"/>
        <v>387</v>
      </c>
      <c r="R437" s="70">
        <f>Таблица_основная[[#This Row],[Первая строка массива]]+54</f>
        <v>441</v>
      </c>
      <c r="S437"/>
      <c r="T437" s="86"/>
      <c r="AA437" t="s">
        <v>144</v>
      </c>
      <c r="AB437" t="s">
        <v>1017</v>
      </c>
      <c r="AC437" t="s">
        <v>164</v>
      </c>
      <c r="AD437" t="s">
        <v>1016</v>
      </c>
    </row>
    <row r="438" spans="1:30" ht="12.75" customHeight="1" x14ac:dyDescent="0.2">
      <c r="A438" s="70"/>
      <c r="B438" s="70"/>
      <c r="C438" s="100" t="s">
        <v>109</v>
      </c>
      <c r="D438" s="101" t="s">
        <v>28</v>
      </c>
      <c r="E438" s="102">
        <v>45383</v>
      </c>
      <c r="F438" s="71">
        <v>100</v>
      </c>
      <c r="G438" s="72">
        <f ca="1">Таблица_основная[[#This Row],[Рейтинг расчет]]</f>
        <v>1</v>
      </c>
      <c r="H438" s="41" t="s">
        <v>160</v>
      </c>
      <c r="I438" s="71">
        <v>100</v>
      </c>
      <c r="J438" s="41" t="s">
        <v>161</v>
      </c>
      <c r="K438" s="73"/>
      <c r="L438" s="73" t="s">
        <v>162</v>
      </c>
      <c r="M438" s="73"/>
      <c r="N43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438" s="41" t="str">
        <f>CONCATENATE("F","$",Таблица_основная[[#This Row],[Первая строка массива]])</f>
        <v>F$387</v>
      </c>
      <c r="P438" s="41" t="str">
        <f>CONCATENATE("F","$",Таблица_основная[[#This Row],[Первая строка массива]],":","F","$",Таблица_основная[[#This Row],[Последняя строка моссива]])</f>
        <v>F$387:F$441</v>
      </c>
      <c r="Q438" s="70">
        <f t="shared" si="7"/>
        <v>387</v>
      </c>
      <c r="R438" s="70">
        <f>Таблица_основная[[#This Row],[Первая строка массива]]+54</f>
        <v>441</v>
      </c>
      <c r="S438"/>
      <c r="T438" s="86"/>
      <c r="AA438" t="s">
        <v>144</v>
      </c>
      <c r="AB438" t="s">
        <v>1018</v>
      </c>
      <c r="AC438" t="s">
        <v>164</v>
      </c>
      <c r="AD438" t="s">
        <v>1019</v>
      </c>
    </row>
    <row r="439" spans="1:30" ht="12.75" customHeight="1" x14ac:dyDescent="0.2">
      <c r="A439" s="70"/>
      <c r="B439" s="70"/>
      <c r="C439" s="100" t="s">
        <v>110</v>
      </c>
      <c r="D439" s="101" t="s">
        <v>28</v>
      </c>
      <c r="E439" s="102">
        <v>45383</v>
      </c>
      <c r="F439" s="71">
        <v>100</v>
      </c>
      <c r="G439" s="72">
        <f ca="1">Таблица_основная[[#This Row],[Рейтинг расчет]]</f>
        <v>1</v>
      </c>
      <c r="H439" s="41" t="s">
        <v>160</v>
      </c>
      <c r="I439" s="71">
        <v>100</v>
      </c>
      <c r="J439" s="41" t="s">
        <v>161</v>
      </c>
      <c r="K439" s="73"/>
      <c r="L439" s="73" t="s">
        <v>162</v>
      </c>
      <c r="M439" s="73"/>
      <c r="N43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439" s="41" t="str">
        <f>CONCATENATE("F","$",Таблица_основная[[#This Row],[Первая строка массива]])</f>
        <v>F$387</v>
      </c>
      <c r="P439" s="41" t="str">
        <f>CONCATENATE("F","$",Таблица_основная[[#This Row],[Первая строка массива]],":","F","$",Таблица_основная[[#This Row],[Последняя строка моссива]])</f>
        <v>F$387:F$441</v>
      </c>
      <c r="Q439" s="70">
        <f t="shared" si="7"/>
        <v>387</v>
      </c>
      <c r="R439" s="70">
        <f>Таблица_основная[[#This Row],[Первая строка массива]]+54</f>
        <v>441</v>
      </c>
      <c r="S439"/>
      <c r="T439" s="86"/>
      <c r="AA439" t="s">
        <v>88</v>
      </c>
      <c r="AB439" t="s">
        <v>1020</v>
      </c>
      <c r="AC439" t="s">
        <v>164</v>
      </c>
      <c r="AD439" t="s">
        <v>1021</v>
      </c>
    </row>
    <row r="440" spans="1:30" ht="12.75" customHeight="1" x14ac:dyDescent="0.2">
      <c r="A440" s="70"/>
      <c r="B440" s="70"/>
      <c r="C440" s="100" t="s">
        <v>111</v>
      </c>
      <c r="D440" s="101" t="s">
        <v>28</v>
      </c>
      <c r="E440" s="102">
        <v>45383</v>
      </c>
      <c r="F440" s="71">
        <v>100</v>
      </c>
      <c r="G440" s="72">
        <f ca="1">Таблица_основная[[#This Row],[Рейтинг расчет]]</f>
        <v>1</v>
      </c>
      <c r="H440" s="41" t="s">
        <v>160</v>
      </c>
      <c r="I440" s="71">
        <v>100</v>
      </c>
      <c r="J440" s="41" t="s">
        <v>161</v>
      </c>
      <c r="K440" s="73"/>
      <c r="L440" s="73" t="s">
        <v>162</v>
      </c>
      <c r="M440" s="73"/>
      <c r="N44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440" s="41" t="str">
        <f>CONCATENATE("F","$",Таблица_основная[[#This Row],[Первая строка массива]])</f>
        <v>F$387</v>
      </c>
      <c r="P440" s="41" t="str">
        <f>CONCATENATE("F","$",Таблица_основная[[#This Row],[Первая строка массива]],":","F","$",Таблица_основная[[#This Row],[Последняя строка моссива]])</f>
        <v>F$387:F$441</v>
      </c>
      <c r="Q440" s="70">
        <f t="shared" si="7"/>
        <v>387</v>
      </c>
      <c r="R440" s="70">
        <f>Таблица_основная[[#This Row],[Первая строка массива]]+54</f>
        <v>441</v>
      </c>
      <c r="S440"/>
      <c r="T440" s="86"/>
      <c r="AA440" t="s">
        <v>145</v>
      </c>
      <c r="AB440" t="s">
        <v>1022</v>
      </c>
      <c r="AC440" t="s">
        <v>164</v>
      </c>
      <c r="AD440" t="s">
        <v>1023</v>
      </c>
    </row>
    <row r="441" spans="1:30" ht="12.75" customHeight="1" x14ac:dyDescent="0.2">
      <c r="A441" s="70"/>
      <c r="B441" s="70"/>
      <c r="C441" s="100" t="s">
        <v>125</v>
      </c>
      <c r="D441" s="101" t="s">
        <v>28</v>
      </c>
      <c r="E441" s="102">
        <v>45383</v>
      </c>
      <c r="F441" s="71">
        <v>100</v>
      </c>
      <c r="G441" s="72">
        <f ca="1">Таблица_основная[[#This Row],[Рейтинг расчет]]</f>
        <v>1</v>
      </c>
      <c r="H441" s="41" t="s">
        <v>160</v>
      </c>
      <c r="I441" s="71">
        <v>100</v>
      </c>
      <c r="J441" s="41" t="s">
        <v>161</v>
      </c>
      <c r="K441" s="73"/>
      <c r="L441" s="73" t="s">
        <v>162</v>
      </c>
      <c r="M441" s="73"/>
      <c r="N44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441" s="41" t="str">
        <f>CONCATENATE("F","$",Таблица_основная[[#This Row],[Первая строка массива]])</f>
        <v>F$387</v>
      </c>
      <c r="P441" s="41" t="str">
        <f>CONCATENATE("F","$",Таблица_основная[[#This Row],[Первая строка массива]],":","F","$",Таблица_основная[[#This Row],[Последняя строка моссива]])</f>
        <v>F$387:F$441</v>
      </c>
      <c r="Q441" s="70">
        <f t="shared" si="7"/>
        <v>387</v>
      </c>
      <c r="R441" s="70">
        <f>Таблица_основная[[#This Row],[Первая строка массива]]+54</f>
        <v>441</v>
      </c>
      <c r="S441"/>
      <c r="T441" s="86"/>
      <c r="AA441" t="s">
        <v>90</v>
      </c>
      <c r="AB441" t="s">
        <v>1024</v>
      </c>
      <c r="AC441" t="s">
        <v>164</v>
      </c>
      <c r="AD441" t="s">
        <v>1025</v>
      </c>
    </row>
    <row r="442" spans="1:30" ht="12.75" customHeight="1" x14ac:dyDescent="0.2">
      <c r="A442" s="70"/>
      <c r="B442" s="70"/>
      <c r="C442" s="100" t="s">
        <v>87</v>
      </c>
      <c r="D442" s="101" t="s">
        <v>2262</v>
      </c>
      <c r="E442" s="102">
        <v>45017</v>
      </c>
      <c r="F442" s="71">
        <v>12</v>
      </c>
      <c r="G442" s="72">
        <f ca="1">Таблица_основная[[#This Row],[Рейтинг расчет]]</f>
        <v>15</v>
      </c>
      <c r="H442" s="41" t="s">
        <v>156</v>
      </c>
      <c r="I442" s="71">
        <v>24.88</v>
      </c>
      <c r="J442" s="41" t="s">
        <v>157</v>
      </c>
      <c r="K442" s="73"/>
      <c r="L442" s="73" t="s">
        <v>158</v>
      </c>
      <c r="M442" s="73"/>
      <c r="N44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O442" s="41" t="str">
        <f>CONCATENATE("F","$",Таблица_основная[[#This Row],[Первая строка массива]])</f>
        <v>F$442</v>
      </c>
      <c r="P442" s="41" t="str">
        <f>CONCATENATE("F","$",Таблица_основная[[#This Row],[Первая строка массива]],":","F","$",Таблица_основная[[#This Row],[Последняя строка моссива]])</f>
        <v>F$442:F$496</v>
      </c>
      <c r="Q442" s="70">
        <f>ROW()</f>
        <v>442</v>
      </c>
      <c r="R442" s="70">
        <f>Таблица_основная[[#This Row],[Первая строка массива]]+54</f>
        <v>496</v>
      </c>
      <c r="S442"/>
      <c r="T442" s="86"/>
      <c r="AA442" t="s">
        <v>146</v>
      </c>
      <c r="AB442" t="s">
        <v>1026</v>
      </c>
      <c r="AC442" t="s">
        <v>164</v>
      </c>
      <c r="AD442" t="s">
        <v>1027</v>
      </c>
    </row>
    <row r="443" spans="1:30" ht="12.75" customHeight="1" x14ac:dyDescent="0.2">
      <c r="A443" s="70"/>
      <c r="B443" s="70"/>
      <c r="C443" s="100" t="s">
        <v>88</v>
      </c>
      <c r="D443" s="101" t="s">
        <v>2262</v>
      </c>
      <c r="E443" s="102">
        <v>45017</v>
      </c>
      <c r="F443" s="71">
        <v>40</v>
      </c>
      <c r="G443" s="72">
        <f ca="1">Таблица_основная[[#This Row],[Рейтинг расчет]]</f>
        <v>1</v>
      </c>
      <c r="H443" s="41" t="s">
        <v>156</v>
      </c>
      <c r="I443" s="71">
        <v>24.88</v>
      </c>
      <c r="J443" s="41" t="s">
        <v>157</v>
      </c>
      <c r="K443" s="73"/>
      <c r="L443" s="73" t="s">
        <v>158</v>
      </c>
      <c r="M443" s="73"/>
      <c r="N44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443" s="41" t="str">
        <f>CONCATENATE("F","$",Таблица_основная[[#This Row],[Первая строка массива]])</f>
        <v>F$442</v>
      </c>
      <c r="P443" s="41" t="str">
        <f>CONCATENATE("F","$",Таблица_основная[[#This Row],[Первая строка массива]],":","F","$",Таблица_основная[[#This Row],[Последняя строка моссива]])</f>
        <v>F$442:F$496</v>
      </c>
      <c r="Q443" s="70">
        <f>Q442</f>
        <v>442</v>
      </c>
      <c r="R443" s="70">
        <f>Таблица_основная[[#This Row],[Первая строка массива]]+54</f>
        <v>496</v>
      </c>
      <c r="S443"/>
      <c r="T443" s="86"/>
      <c r="AA443" t="s">
        <v>144</v>
      </c>
      <c r="AB443" t="s">
        <v>1028</v>
      </c>
      <c r="AC443" t="s">
        <v>164</v>
      </c>
      <c r="AD443" t="s">
        <v>1029</v>
      </c>
    </row>
    <row r="444" spans="1:30" ht="12.75" customHeight="1" x14ac:dyDescent="0.2">
      <c r="A444" s="70"/>
      <c r="B444" s="70"/>
      <c r="C444" s="100" t="s">
        <v>89</v>
      </c>
      <c r="D444" s="101" t="s">
        <v>2262</v>
      </c>
      <c r="E444" s="102">
        <v>45017</v>
      </c>
      <c r="F444" s="71">
        <v>13</v>
      </c>
      <c r="G444" s="72">
        <f ca="1">Таблица_основная[[#This Row],[Рейтинг расчет]]</f>
        <v>14</v>
      </c>
      <c r="H444" s="41" t="s">
        <v>156</v>
      </c>
      <c r="I444" s="71">
        <v>24.88</v>
      </c>
      <c r="J444" s="41" t="s">
        <v>157</v>
      </c>
      <c r="K444" s="73"/>
      <c r="L444" s="73" t="s">
        <v>158</v>
      </c>
      <c r="M444" s="73"/>
      <c r="N44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O444" s="41" t="str">
        <f>CONCATENATE("F","$",Таблица_основная[[#This Row],[Первая строка массива]])</f>
        <v>F$442</v>
      </c>
      <c r="P444" s="41" t="str">
        <f>CONCATENATE("F","$",Таблица_основная[[#This Row],[Первая строка массива]],":","F","$",Таблица_основная[[#This Row],[Последняя строка моссива]])</f>
        <v>F$442:F$496</v>
      </c>
      <c r="Q444" s="70">
        <f t="shared" ref="Q444:Q496" si="8">Q443</f>
        <v>442</v>
      </c>
      <c r="R444" s="70">
        <f>Таблица_основная[[#This Row],[Первая строка массива]]+54</f>
        <v>496</v>
      </c>
      <c r="S444"/>
      <c r="T444" s="86"/>
      <c r="AA444" t="s">
        <v>135</v>
      </c>
      <c r="AB444" t="s">
        <v>1030</v>
      </c>
      <c r="AC444" t="s">
        <v>164</v>
      </c>
      <c r="AD444" t="s">
        <v>1031</v>
      </c>
    </row>
    <row r="445" spans="1:30" ht="12.75" customHeight="1" x14ac:dyDescent="0.2">
      <c r="A445" s="70"/>
      <c r="B445" s="70"/>
      <c r="C445" s="100" t="s">
        <v>90</v>
      </c>
      <c r="D445" s="101" t="s">
        <v>2262</v>
      </c>
      <c r="E445" s="102">
        <v>45017</v>
      </c>
      <c r="F445" s="71">
        <v>18</v>
      </c>
      <c r="G445" s="72">
        <f ca="1">Таблица_основная[[#This Row],[Рейтинг расчет]]</f>
        <v>9</v>
      </c>
      <c r="H445" s="41" t="s">
        <v>156</v>
      </c>
      <c r="I445" s="71">
        <v>24.88</v>
      </c>
      <c r="J445" s="41" t="s">
        <v>157</v>
      </c>
      <c r="K445" s="73"/>
      <c r="L445" s="73" t="s">
        <v>158</v>
      </c>
      <c r="M445" s="73"/>
      <c r="N44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9</v>
      </c>
      <c r="O445" s="41" t="str">
        <f>CONCATENATE("F","$",Таблица_основная[[#This Row],[Первая строка массива]])</f>
        <v>F$442</v>
      </c>
      <c r="P445" s="41" t="str">
        <f>CONCATENATE("F","$",Таблица_основная[[#This Row],[Первая строка массива]],":","F","$",Таблица_основная[[#This Row],[Последняя строка моссива]])</f>
        <v>F$442:F$496</v>
      </c>
      <c r="Q445" s="70">
        <f t="shared" si="8"/>
        <v>442</v>
      </c>
      <c r="R445" s="70">
        <f>Таблица_основная[[#This Row],[Первая строка массива]]+54</f>
        <v>496</v>
      </c>
      <c r="S445"/>
      <c r="T445" s="86"/>
      <c r="AA445" t="s">
        <v>105</v>
      </c>
      <c r="AB445" t="s">
        <v>1032</v>
      </c>
      <c r="AC445" t="s">
        <v>164</v>
      </c>
      <c r="AD445" t="s">
        <v>1033</v>
      </c>
    </row>
    <row r="446" spans="1:30" ht="12.75" customHeight="1" x14ac:dyDescent="0.2">
      <c r="A446" s="70"/>
      <c r="B446" s="70"/>
      <c r="C446" s="100" t="s">
        <v>112</v>
      </c>
      <c r="D446" s="101" t="s">
        <v>2262</v>
      </c>
      <c r="E446" s="102">
        <v>45017</v>
      </c>
      <c r="F446" s="71">
        <v>15</v>
      </c>
      <c r="G446" s="72">
        <f ca="1">Таблица_основная[[#This Row],[Рейтинг расчет]]</f>
        <v>12</v>
      </c>
      <c r="H446" s="41" t="s">
        <v>156</v>
      </c>
      <c r="I446" s="71">
        <v>24.88</v>
      </c>
      <c r="J446" s="41" t="s">
        <v>157</v>
      </c>
      <c r="K446" s="73"/>
      <c r="L446" s="73" t="s">
        <v>158</v>
      </c>
      <c r="M446" s="73"/>
      <c r="N44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O446" s="41" t="str">
        <f>CONCATENATE("F","$",Таблица_основная[[#This Row],[Первая строка массива]])</f>
        <v>F$442</v>
      </c>
      <c r="P446" s="41" t="str">
        <f>CONCATENATE("F","$",Таблица_основная[[#This Row],[Первая строка массива]],":","F","$",Таблица_основная[[#This Row],[Последняя строка моссива]])</f>
        <v>F$442:F$496</v>
      </c>
      <c r="Q446" s="70">
        <f t="shared" si="8"/>
        <v>442</v>
      </c>
      <c r="R446" s="70">
        <f>Таблица_основная[[#This Row],[Первая строка массива]]+54</f>
        <v>496</v>
      </c>
      <c r="S446"/>
      <c r="T446" s="86"/>
      <c r="AA446" t="s">
        <v>105</v>
      </c>
      <c r="AB446" t="s">
        <v>1034</v>
      </c>
      <c r="AC446" t="s">
        <v>164</v>
      </c>
      <c r="AD446" t="s">
        <v>1035</v>
      </c>
    </row>
    <row r="447" spans="1:30" ht="12.75" customHeight="1" x14ac:dyDescent="0.2">
      <c r="A447" s="70"/>
      <c r="B447" s="70"/>
      <c r="C447" s="100" t="s">
        <v>91</v>
      </c>
      <c r="D447" s="101" t="s">
        <v>2262</v>
      </c>
      <c r="E447" s="102">
        <v>45017</v>
      </c>
      <c r="F447" s="71">
        <v>12</v>
      </c>
      <c r="G447" s="72">
        <f ca="1">Таблица_основная[[#This Row],[Рейтинг расчет]]</f>
        <v>15</v>
      </c>
      <c r="H447" s="41" t="s">
        <v>156</v>
      </c>
      <c r="I447" s="71">
        <v>24.88</v>
      </c>
      <c r="J447" s="41" t="s">
        <v>157</v>
      </c>
      <c r="K447" s="73"/>
      <c r="L447" s="73" t="s">
        <v>158</v>
      </c>
      <c r="M447" s="73"/>
      <c r="N44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O447" s="41" t="str">
        <f>CONCATENATE("F","$",Таблица_основная[[#This Row],[Первая строка массива]])</f>
        <v>F$442</v>
      </c>
      <c r="P447" s="41" t="str">
        <f>CONCATENATE("F","$",Таблица_основная[[#This Row],[Первая строка массива]],":","F","$",Таблица_основная[[#This Row],[Последняя строка моссива]])</f>
        <v>F$442:F$496</v>
      </c>
      <c r="Q447" s="70">
        <f t="shared" si="8"/>
        <v>442</v>
      </c>
      <c r="R447" s="70">
        <f>Таблица_основная[[#This Row],[Первая строка массива]]+54</f>
        <v>496</v>
      </c>
      <c r="S447"/>
      <c r="T447" s="86"/>
      <c r="AA447" t="s">
        <v>107</v>
      </c>
      <c r="AB447" t="s">
        <v>1036</v>
      </c>
      <c r="AC447" t="s">
        <v>164</v>
      </c>
      <c r="AD447" t="s">
        <v>1037</v>
      </c>
    </row>
    <row r="448" spans="1:30" ht="12.75" customHeight="1" x14ac:dyDescent="0.2">
      <c r="A448" s="70"/>
      <c r="B448" s="70"/>
      <c r="C448" s="100" t="s">
        <v>92</v>
      </c>
      <c r="D448" s="101" t="s">
        <v>2262</v>
      </c>
      <c r="E448" s="102">
        <v>45017</v>
      </c>
      <c r="F448" s="71">
        <v>14</v>
      </c>
      <c r="G448" s="72">
        <f ca="1">Таблица_основная[[#This Row],[Рейтинг расчет]]</f>
        <v>13</v>
      </c>
      <c r="H448" s="41" t="s">
        <v>156</v>
      </c>
      <c r="I448" s="71">
        <v>24.88</v>
      </c>
      <c r="J448" s="41" t="s">
        <v>157</v>
      </c>
      <c r="K448" s="73"/>
      <c r="L448" s="73" t="s">
        <v>158</v>
      </c>
      <c r="M448" s="73"/>
      <c r="N44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O448" s="41" t="str">
        <f>CONCATENATE("F","$",Таблица_основная[[#This Row],[Первая строка массива]])</f>
        <v>F$442</v>
      </c>
      <c r="P448" s="41" t="str">
        <f>CONCATENATE("F","$",Таблица_основная[[#This Row],[Первая строка массива]],":","F","$",Таблица_основная[[#This Row],[Последняя строка моссива]])</f>
        <v>F$442:F$496</v>
      </c>
      <c r="Q448" s="70">
        <f t="shared" si="8"/>
        <v>442</v>
      </c>
      <c r="R448" s="70">
        <f>Таблица_основная[[#This Row],[Первая строка массива]]+54</f>
        <v>496</v>
      </c>
      <c r="S448"/>
      <c r="T448" s="86"/>
      <c r="AA448" t="s">
        <v>93</v>
      </c>
      <c r="AB448" t="s">
        <v>1038</v>
      </c>
      <c r="AC448" t="s">
        <v>164</v>
      </c>
      <c r="AD448" t="s">
        <v>1039</v>
      </c>
    </row>
    <row r="449" spans="1:30" ht="12.75" customHeight="1" x14ac:dyDescent="0.2">
      <c r="A449" s="70"/>
      <c r="B449" s="70"/>
      <c r="C449" s="100" t="s">
        <v>113</v>
      </c>
      <c r="D449" s="101" t="s">
        <v>2262</v>
      </c>
      <c r="E449" s="102">
        <v>45017</v>
      </c>
      <c r="F449" s="71">
        <v>8</v>
      </c>
      <c r="G449" s="72">
        <f ca="1">Таблица_основная[[#This Row],[Рейтинг расчет]]</f>
        <v>19</v>
      </c>
      <c r="H449" s="41" t="s">
        <v>156</v>
      </c>
      <c r="I449" s="71">
        <v>24.88</v>
      </c>
      <c r="J449" s="41" t="s">
        <v>157</v>
      </c>
      <c r="K449" s="73"/>
      <c r="L449" s="73" t="s">
        <v>158</v>
      </c>
      <c r="M449" s="73"/>
      <c r="N44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O449" s="41" t="str">
        <f>CONCATENATE("F","$",Таблица_основная[[#This Row],[Первая строка массива]])</f>
        <v>F$442</v>
      </c>
      <c r="P449" s="41" t="str">
        <f>CONCATENATE("F","$",Таблица_основная[[#This Row],[Первая строка массива]],":","F","$",Таблица_основная[[#This Row],[Последняя строка моссива]])</f>
        <v>F$442:F$496</v>
      </c>
      <c r="Q449" s="70">
        <f t="shared" si="8"/>
        <v>442</v>
      </c>
      <c r="R449" s="70">
        <f>Таблица_основная[[#This Row],[Первая строка массива]]+54</f>
        <v>496</v>
      </c>
      <c r="S449"/>
      <c r="T449" s="86"/>
      <c r="AA449" t="s">
        <v>108</v>
      </c>
      <c r="AB449" t="s">
        <v>1040</v>
      </c>
      <c r="AC449" t="s">
        <v>164</v>
      </c>
      <c r="AD449" t="s">
        <v>1041</v>
      </c>
    </row>
    <row r="450" spans="1:30" ht="12.75" customHeight="1" x14ac:dyDescent="0.2">
      <c r="A450" s="70"/>
      <c r="B450" s="70"/>
      <c r="C450" s="100" t="s">
        <v>135</v>
      </c>
      <c r="D450" s="101" t="s">
        <v>2262</v>
      </c>
      <c r="E450" s="102">
        <v>45017</v>
      </c>
      <c r="F450" s="71">
        <v>27</v>
      </c>
      <c r="G450" s="72">
        <f ca="1">Таблица_основная[[#This Row],[Рейтинг расчет]]</f>
        <v>3</v>
      </c>
      <c r="H450" s="41" t="s">
        <v>156</v>
      </c>
      <c r="I450" s="71">
        <v>24.88</v>
      </c>
      <c r="J450" s="41" t="s">
        <v>157</v>
      </c>
      <c r="K450" s="73"/>
      <c r="L450" s="73" t="s">
        <v>158</v>
      </c>
      <c r="M450" s="73"/>
      <c r="N45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</v>
      </c>
      <c r="O450" s="41" t="str">
        <f>CONCATENATE("F","$",Таблица_основная[[#This Row],[Первая строка массива]])</f>
        <v>F$442</v>
      </c>
      <c r="P450" s="41" t="str">
        <f>CONCATENATE("F","$",Таблица_основная[[#This Row],[Первая строка массива]],":","F","$",Таблица_основная[[#This Row],[Последняя строка моссива]])</f>
        <v>F$442:F$496</v>
      </c>
      <c r="Q450" s="70">
        <f t="shared" si="8"/>
        <v>442</v>
      </c>
      <c r="R450" s="70">
        <f>Таблица_основная[[#This Row],[Первая строка массива]]+54</f>
        <v>496</v>
      </c>
      <c r="S450"/>
      <c r="T450" s="86"/>
      <c r="AA450" t="s">
        <v>144</v>
      </c>
      <c r="AB450" t="s">
        <v>1042</v>
      </c>
      <c r="AC450" t="s">
        <v>164</v>
      </c>
      <c r="AD450" t="s">
        <v>1043</v>
      </c>
    </row>
    <row r="451" spans="1:30" ht="12.75" customHeight="1" x14ac:dyDescent="0.2">
      <c r="A451" s="70"/>
      <c r="B451" s="70"/>
      <c r="C451" s="100" t="s">
        <v>136</v>
      </c>
      <c r="D451" s="101" t="s">
        <v>2262</v>
      </c>
      <c r="E451" s="102">
        <v>45017</v>
      </c>
      <c r="F451" s="71">
        <v>27</v>
      </c>
      <c r="G451" s="72">
        <f ca="1">Таблица_основная[[#This Row],[Рейтинг расчет]]</f>
        <v>3</v>
      </c>
      <c r="H451" s="41" t="s">
        <v>156</v>
      </c>
      <c r="I451" s="71">
        <v>24.88</v>
      </c>
      <c r="J451" s="41" t="s">
        <v>157</v>
      </c>
      <c r="K451" s="73"/>
      <c r="L451" s="73" t="s">
        <v>158</v>
      </c>
      <c r="M451" s="73"/>
      <c r="N45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</v>
      </c>
      <c r="O451" s="41" t="str">
        <f>CONCATENATE("F","$",Таблица_основная[[#This Row],[Первая строка массива]])</f>
        <v>F$442</v>
      </c>
      <c r="P451" s="41" t="str">
        <f>CONCATENATE("F","$",Таблица_основная[[#This Row],[Первая строка массива]],":","F","$",Таблица_основная[[#This Row],[Последняя строка моссива]])</f>
        <v>F$442:F$496</v>
      </c>
      <c r="Q451" s="70">
        <f t="shared" si="8"/>
        <v>442</v>
      </c>
      <c r="R451" s="70">
        <f>Таблица_основная[[#This Row],[Первая строка массива]]+54</f>
        <v>496</v>
      </c>
      <c r="S451"/>
      <c r="T451" s="86"/>
      <c r="AA451" t="s">
        <v>146</v>
      </c>
      <c r="AB451" t="s">
        <v>1044</v>
      </c>
      <c r="AC451" t="s">
        <v>164</v>
      </c>
      <c r="AD451" t="s">
        <v>1045</v>
      </c>
    </row>
    <row r="452" spans="1:30" ht="12.75" customHeight="1" x14ac:dyDescent="0.2">
      <c r="A452" s="70"/>
      <c r="B452" s="70"/>
      <c r="C452" s="100" t="s">
        <v>137</v>
      </c>
      <c r="D452" s="101" t="s">
        <v>2262</v>
      </c>
      <c r="E452" s="102">
        <v>45017</v>
      </c>
      <c r="F452" s="71">
        <v>25</v>
      </c>
      <c r="G452" s="72">
        <f ca="1">Таблица_основная[[#This Row],[Рейтинг расчет]]</f>
        <v>4</v>
      </c>
      <c r="H452" s="41" t="s">
        <v>156</v>
      </c>
      <c r="I452" s="71">
        <v>24.88</v>
      </c>
      <c r="J452" s="41" t="s">
        <v>157</v>
      </c>
      <c r="K452" s="73"/>
      <c r="L452" s="73" t="s">
        <v>158</v>
      </c>
      <c r="M452" s="73"/>
      <c r="N45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</v>
      </c>
      <c r="O452" s="41" t="str">
        <f>CONCATENATE("F","$",Таблица_основная[[#This Row],[Первая строка массива]])</f>
        <v>F$442</v>
      </c>
      <c r="P452" s="41" t="str">
        <f>CONCATENATE("F","$",Таблица_основная[[#This Row],[Первая строка массива]],":","F","$",Таблица_основная[[#This Row],[Последняя строка моссива]])</f>
        <v>F$442:F$496</v>
      </c>
      <c r="Q452" s="70">
        <f t="shared" si="8"/>
        <v>442</v>
      </c>
      <c r="R452" s="70">
        <f>Таблица_основная[[#This Row],[Первая строка массива]]+54</f>
        <v>496</v>
      </c>
      <c r="S452"/>
      <c r="T452" s="86"/>
      <c r="AA452" t="s">
        <v>88</v>
      </c>
      <c r="AB452" t="s">
        <v>960</v>
      </c>
      <c r="AC452" t="s">
        <v>164</v>
      </c>
      <c r="AD452" t="s">
        <v>1046</v>
      </c>
    </row>
    <row r="453" spans="1:30" ht="12.75" customHeight="1" x14ac:dyDescent="0.2">
      <c r="A453" s="70"/>
      <c r="B453" s="70"/>
      <c r="C453" s="100" t="s">
        <v>138</v>
      </c>
      <c r="D453" s="101" t="s">
        <v>2262</v>
      </c>
      <c r="E453" s="102">
        <v>45017</v>
      </c>
      <c r="F453" s="71">
        <v>17</v>
      </c>
      <c r="G453" s="72">
        <f ca="1">Таблица_основная[[#This Row],[Рейтинг расчет]]</f>
        <v>10</v>
      </c>
      <c r="H453" s="41" t="s">
        <v>156</v>
      </c>
      <c r="I453" s="71">
        <v>24.88</v>
      </c>
      <c r="J453" s="41" t="s">
        <v>157</v>
      </c>
      <c r="K453" s="73"/>
      <c r="L453" s="73" t="s">
        <v>158</v>
      </c>
      <c r="M453" s="73"/>
      <c r="N45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10</v>
      </c>
      <c r="O453" s="41" t="str">
        <f>CONCATENATE("F","$",Таблица_основная[[#This Row],[Первая строка массива]])</f>
        <v>F$442</v>
      </c>
      <c r="P453" s="41" t="str">
        <f>CONCATENATE("F","$",Таблица_основная[[#This Row],[Первая строка массива]],":","F","$",Таблица_основная[[#This Row],[Последняя строка моссива]])</f>
        <v>F$442:F$496</v>
      </c>
      <c r="Q453" s="70">
        <f t="shared" si="8"/>
        <v>442</v>
      </c>
      <c r="R453" s="70">
        <f>Таблица_основная[[#This Row],[Первая строка массива]]+54</f>
        <v>496</v>
      </c>
      <c r="S453"/>
      <c r="T453" s="86"/>
      <c r="AA453" t="s">
        <v>88</v>
      </c>
      <c r="AB453" t="s">
        <v>960</v>
      </c>
      <c r="AC453" t="s">
        <v>164</v>
      </c>
      <c r="AD453" t="s">
        <v>1047</v>
      </c>
    </row>
    <row r="454" spans="1:30" ht="12.75" customHeight="1" x14ac:dyDescent="0.2">
      <c r="A454" s="70"/>
      <c r="B454" s="70"/>
      <c r="C454" s="100" t="s">
        <v>139</v>
      </c>
      <c r="D454" s="101" t="s">
        <v>2262</v>
      </c>
      <c r="E454" s="102">
        <v>45017</v>
      </c>
      <c r="F454" s="71">
        <v>14</v>
      </c>
      <c r="G454" s="72">
        <f ca="1">Таблица_основная[[#This Row],[Рейтинг расчет]]</f>
        <v>13</v>
      </c>
      <c r="H454" s="41" t="s">
        <v>156</v>
      </c>
      <c r="I454" s="71">
        <v>24.88</v>
      </c>
      <c r="J454" s="41" t="s">
        <v>157</v>
      </c>
      <c r="K454" s="73"/>
      <c r="L454" s="73" t="s">
        <v>158</v>
      </c>
      <c r="M454" s="73"/>
      <c r="N45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O454" s="41" t="str">
        <f>CONCATENATE("F","$",Таблица_основная[[#This Row],[Первая строка массива]])</f>
        <v>F$442</v>
      </c>
      <c r="P454" s="41" t="str">
        <f>CONCATENATE("F","$",Таблица_основная[[#This Row],[Первая строка массива]],":","F","$",Таблица_основная[[#This Row],[Последняя строка моссива]])</f>
        <v>F$442:F$496</v>
      </c>
      <c r="Q454" s="70">
        <f t="shared" si="8"/>
        <v>442</v>
      </c>
      <c r="R454" s="70">
        <f>Таблица_основная[[#This Row],[Первая строка массива]]+54</f>
        <v>496</v>
      </c>
      <c r="S454"/>
      <c r="T454" s="86"/>
      <c r="AA454" t="s">
        <v>125</v>
      </c>
      <c r="AB454" t="s">
        <v>1048</v>
      </c>
      <c r="AC454" t="s">
        <v>164</v>
      </c>
      <c r="AD454" t="s">
        <v>1049</v>
      </c>
    </row>
    <row r="455" spans="1:30" ht="12.75" customHeight="1" x14ac:dyDescent="0.2">
      <c r="A455" s="70"/>
      <c r="B455" s="70"/>
      <c r="C455" s="100" t="s">
        <v>140</v>
      </c>
      <c r="D455" s="101" t="s">
        <v>2262</v>
      </c>
      <c r="E455" s="102">
        <v>45017</v>
      </c>
      <c r="F455" s="71">
        <v>16</v>
      </c>
      <c r="G455" s="72">
        <f ca="1">Таблица_основная[[#This Row],[Рейтинг расчет]]</f>
        <v>11</v>
      </c>
      <c r="H455" s="41" t="s">
        <v>156</v>
      </c>
      <c r="I455" s="71">
        <v>24.88</v>
      </c>
      <c r="J455" s="41" t="s">
        <v>157</v>
      </c>
      <c r="K455" s="73"/>
      <c r="L455" s="73" t="s">
        <v>158</v>
      </c>
      <c r="M455" s="73"/>
      <c r="N45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O455" s="41" t="str">
        <f>CONCATENATE("F","$",Таблица_основная[[#This Row],[Первая строка массива]])</f>
        <v>F$442</v>
      </c>
      <c r="P455" s="41" t="str">
        <f>CONCATENATE("F","$",Таблица_основная[[#This Row],[Первая строка массива]],":","F","$",Таблица_основная[[#This Row],[Последняя строка моссива]])</f>
        <v>F$442:F$496</v>
      </c>
      <c r="Q455" s="70">
        <f t="shared" si="8"/>
        <v>442</v>
      </c>
      <c r="R455" s="70">
        <f>Таблица_основная[[#This Row],[Первая строка массива]]+54</f>
        <v>496</v>
      </c>
      <c r="S455"/>
      <c r="T455" s="86"/>
      <c r="AA455" t="s">
        <v>144</v>
      </c>
      <c r="AB455" t="s">
        <v>1050</v>
      </c>
      <c r="AC455" t="s">
        <v>164</v>
      </c>
      <c r="AD455" t="s">
        <v>1051</v>
      </c>
    </row>
    <row r="456" spans="1:30" ht="12.75" customHeight="1" x14ac:dyDescent="0.2">
      <c r="A456" s="70"/>
      <c r="B456" s="70"/>
      <c r="C456" s="100" t="s">
        <v>141</v>
      </c>
      <c r="D456" s="101" t="s">
        <v>2262</v>
      </c>
      <c r="E456" s="102">
        <v>45017</v>
      </c>
      <c r="F456" s="71">
        <v>24</v>
      </c>
      <c r="G456" s="72">
        <f ca="1">Таблица_основная[[#This Row],[Рейтинг расчет]]</f>
        <v>5</v>
      </c>
      <c r="H456" s="41" t="s">
        <v>156</v>
      </c>
      <c r="I456" s="71">
        <v>24.88</v>
      </c>
      <c r="J456" s="41" t="s">
        <v>157</v>
      </c>
      <c r="K456" s="73"/>
      <c r="L456" s="73" t="s">
        <v>158</v>
      </c>
      <c r="M456" s="73"/>
      <c r="N45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</v>
      </c>
      <c r="O456" s="41" t="str">
        <f>CONCATENATE("F","$",Таблица_основная[[#This Row],[Первая строка массива]])</f>
        <v>F$442</v>
      </c>
      <c r="P456" s="41" t="str">
        <f>CONCATENATE("F","$",Таблица_основная[[#This Row],[Первая строка массива]],":","F","$",Таблица_основная[[#This Row],[Последняя строка моссива]])</f>
        <v>F$442:F$496</v>
      </c>
      <c r="Q456" s="70">
        <f t="shared" si="8"/>
        <v>442</v>
      </c>
      <c r="R456" s="70">
        <f>Таблица_основная[[#This Row],[Первая строка массива]]+54</f>
        <v>496</v>
      </c>
      <c r="S456"/>
      <c r="T456" s="86"/>
      <c r="AA456" t="s">
        <v>128</v>
      </c>
      <c r="AB456" t="s">
        <v>1052</v>
      </c>
      <c r="AC456" t="s">
        <v>164</v>
      </c>
      <c r="AD456" t="s">
        <v>1053</v>
      </c>
    </row>
    <row r="457" spans="1:30" ht="12.75" customHeight="1" x14ac:dyDescent="0.2">
      <c r="A457" s="70"/>
      <c r="B457" s="70"/>
      <c r="C457" s="100" t="s">
        <v>142</v>
      </c>
      <c r="D457" s="101" t="s">
        <v>2262</v>
      </c>
      <c r="E457" s="102">
        <v>45017</v>
      </c>
      <c r="F457" s="71">
        <v>24</v>
      </c>
      <c r="G457" s="72">
        <f ca="1">Таблица_основная[[#This Row],[Рейтинг расчет]]</f>
        <v>5</v>
      </c>
      <c r="H457" s="41" t="s">
        <v>156</v>
      </c>
      <c r="I457" s="71">
        <v>24.88</v>
      </c>
      <c r="J457" s="41" t="s">
        <v>157</v>
      </c>
      <c r="K457" s="73"/>
      <c r="L457" s="73" t="s">
        <v>158</v>
      </c>
      <c r="M457" s="73"/>
      <c r="N45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</v>
      </c>
      <c r="O457" s="41" t="str">
        <f>CONCATENATE("F","$",Таблица_основная[[#This Row],[Первая строка массива]])</f>
        <v>F$442</v>
      </c>
      <c r="P457" s="41" t="str">
        <f>CONCATENATE("F","$",Таблица_основная[[#This Row],[Первая строка массива]],":","F","$",Таблица_основная[[#This Row],[Последняя строка моссива]])</f>
        <v>F$442:F$496</v>
      </c>
      <c r="Q457" s="70">
        <f t="shared" si="8"/>
        <v>442</v>
      </c>
      <c r="R457" s="70">
        <f>Таблица_основная[[#This Row],[Первая строка массива]]+54</f>
        <v>496</v>
      </c>
      <c r="S457"/>
      <c r="T457" s="86"/>
      <c r="AA457" t="s">
        <v>88</v>
      </c>
      <c r="AB457" t="s">
        <v>1054</v>
      </c>
      <c r="AC457" t="s">
        <v>164</v>
      </c>
      <c r="AD457" t="s">
        <v>1055</v>
      </c>
    </row>
    <row r="458" spans="1:30" ht="12.75" customHeight="1" x14ac:dyDescent="0.2">
      <c r="A458" s="70"/>
      <c r="B458" s="70"/>
      <c r="C458" s="100" t="s">
        <v>143</v>
      </c>
      <c r="D458" s="101" t="s">
        <v>2262</v>
      </c>
      <c r="E458" s="102">
        <v>45017</v>
      </c>
      <c r="F458" s="71">
        <v>14</v>
      </c>
      <c r="G458" s="72">
        <f ca="1">Таблица_основная[[#This Row],[Рейтинг расчет]]</f>
        <v>13</v>
      </c>
      <c r="H458" s="41" t="s">
        <v>156</v>
      </c>
      <c r="I458" s="71">
        <v>24.88</v>
      </c>
      <c r="J458" s="41" t="s">
        <v>157</v>
      </c>
      <c r="K458" s="73"/>
      <c r="L458" s="73" t="s">
        <v>158</v>
      </c>
      <c r="M458" s="73"/>
      <c r="N45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O458" s="41" t="str">
        <f>CONCATENATE("F","$",Таблица_основная[[#This Row],[Первая строка массива]])</f>
        <v>F$442</v>
      </c>
      <c r="P458" s="41" t="str">
        <f>CONCATENATE("F","$",Таблица_основная[[#This Row],[Первая строка массива]],":","F","$",Таблица_основная[[#This Row],[Последняя строка моссива]])</f>
        <v>F$442:F$496</v>
      </c>
      <c r="Q458" s="70">
        <f t="shared" si="8"/>
        <v>442</v>
      </c>
      <c r="R458" s="70">
        <f>Таблица_основная[[#This Row],[Первая строка массива]]+54</f>
        <v>496</v>
      </c>
      <c r="S458"/>
      <c r="T458" s="86"/>
      <c r="AA458" t="s">
        <v>88</v>
      </c>
      <c r="AB458" t="s">
        <v>1056</v>
      </c>
      <c r="AC458" t="s">
        <v>164</v>
      </c>
      <c r="AD458" t="s">
        <v>1057</v>
      </c>
    </row>
    <row r="459" spans="1:30" ht="12.75" customHeight="1" x14ac:dyDescent="0.2">
      <c r="A459" s="70"/>
      <c r="B459" s="70"/>
      <c r="C459" s="100" t="s">
        <v>144</v>
      </c>
      <c r="D459" s="101" t="s">
        <v>2262</v>
      </c>
      <c r="E459" s="102">
        <v>45017</v>
      </c>
      <c r="F459" s="71">
        <v>40</v>
      </c>
      <c r="G459" s="72">
        <f ca="1">Таблица_основная[[#This Row],[Рейтинг расчет]]</f>
        <v>1</v>
      </c>
      <c r="H459" s="41" t="s">
        <v>156</v>
      </c>
      <c r="I459" s="71">
        <v>24.88</v>
      </c>
      <c r="J459" s="41" t="s">
        <v>157</v>
      </c>
      <c r="K459" s="73"/>
      <c r="L459" s="73" t="s">
        <v>158</v>
      </c>
      <c r="M459" s="73"/>
      <c r="N45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459" s="41" t="str">
        <f>CONCATENATE("F","$",Таблица_основная[[#This Row],[Первая строка массива]])</f>
        <v>F$442</v>
      </c>
      <c r="P459" s="41" t="str">
        <f>CONCATENATE("F","$",Таблица_основная[[#This Row],[Первая строка массива]],":","F","$",Таблица_основная[[#This Row],[Последняя строка моссива]])</f>
        <v>F$442:F$496</v>
      </c>
      <c r="Q459" s="70">
        <f t="shared" si="8"/>
        <v>442</v>
      </c>
      <c r="R459" s="70">
        <f>Таблица_основная[[#This Row],[Первая строка массива]]+54</f>
        <v>496</v>
      </c>
      <c r="S459"/>
      <c r="T459" s="86"/>
      <c r="AA459" t="s">
        <v>144</v>
      </c>
      <c r="AB459" t="s">
        <v>1058</v>
      </c>
      <c r="AC459" t="s">
        <v>164</v>
      </c>
      <c r="AD459" t="s">
        <v>1059</v>
      </c>
    </row>
    <row r="460" spans="1:30" ht="12.75" customHeight="1" x14ac:dyDescent="0.2">
      <c r="A460" s="70"/>
      <c r="B460" s="70"/>
      <c r="C460" s="100" t="s">
        <v>145</v>
      </c>
      <c r="D460" s="101" t="s">
        <v>2262</v>
      </c>
      <c r="E460" s="102">
        <v>45017</v>
      </c>
      <c r="F460" s="71">
        <v>32</v>
      </c>
      <c r="G460" s="72">
        <f ca="1">Таблица_основная[[#This Row],[Рейтинг расчет]]</f>
        <v>2</v>
      </c>
      <c r="H460" s="41" t="s">
        <v>156</v>
      </c>
      <c r="I460" s="71">
        <v>24.88</v>
      </c>
      <c r="J460" s="41" t="s">
        <v>157</v>
      </c>
      <c r="K460" s="73"/>
      <c r="L460" s="73" t="s">
        <v>158</v>
      </c>
      <c r="M460" s="73"/>
      <c r="N46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</v>
      </c>
      <c r="O460" s="41" t="str">
        <f>CONCATENATE("F","$",Таблица_основная[[#This Row],[Первая строка массива]])</f>
        <v>F$442</v>
      </c>
      <c r="P460" s="41" t="str">
        <f>CONCATENATE("F","$",Таблица_основная[[#This Row],[Первая строка массива]],":","F","$",Таблица_основная[[#This Row],[Последняя строка моссива]])</f>
        <v>F$442:F$496</v>
      </c>
      <c r="Q460" s="70">
        <f t="shared" si="8"/>
        <v>442</v>
      </c>
      <c r="R460" s="70">
        <f>Таблица_основная[[#This Row],[Первая строка массива]]+54</f>
        <v>496</v>
      </c>
      <c r="S460"/>
      <c r="T460" s="86"/>
      <c r="AA460" t="s">
        <v>146</v>
      </c>
      <c r="AB460" t="s">
        <v>1060</v>
      </c>
      <c r="AC460" t="s">
        <v>164</v>
      </c>
      <c r="AD460" t="s">
        <v>1061</v>
      </c>
    </row>
    <row r="461" spans="1:30" ht="12.75" customHeight="1" x14ac:dyDescent="0.2">
      <c r="A461" s="70"/>
      <c r="B461" s="70"/>
      <c r="C461" s="100" t="s">
        <v>146</v>
      </c>
      <c r="D461" s="101" t="s">
        <v>2262</v>
      </c>
      <c r="E461" s="102">
        <v>45017</v>
      </c>
      <c r="F461" s="71">
        <v>20</v>
      </c>
      <c r="G461" s="72">
        <f ca="1">Таблица_основная[[#This Row],[Рейтинг расчет]]</f>
        <v>7</v>
      </c>
      <c r="H461" s="41" t="s">
        <v>156</v>
      </c>
      <c r="I461" s="71">
        <v>24.88</v>
      </c>
      <c r="J461" s="41" t="s">
        <v>157</v>
      </c>
      <c r="K461" s="73"/>
      <c r="L461" s="73" t="s">
        <v>158</v>
      </c>
      <c r="M461" s="73"/>
      <c r="N46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O461" s="41" t="str">
        <f>CONCATENATE("F","$",Таблица_основная[[#This Row],[Первая строка массива]])</f>
        <v>F$442</v>
      </c>
      <c r="P461" s="41" t="str">
        <f>CONCATENATE("F","$",Таблица_основная[[#This Row],[Первая строка массива]],":","F","$",Таблица_основная[[#This Row],[Последняя строка моссива]])</f>
        <v>F$442:F$496</v>
      </c>
      <c r="Q461" s="70">
        <f t="shared" si="8"/>
        <v>442</v>
      </c>
      <c r="R461" s="70">
        <f>Таблица_основная[[#This Row],[Первая строка массива]]+54</f>
        <v>496</v>
      </c>
      <c r="S461"/>
      <c r="T461" s="86"/>
      <c r="AA461" t="s">
        <v>144</v>
      </c>
      <c r="AB461" t="s">
        <v>1062</v>
      </c>
      <c r="AC461" t="s">
        <v>164</v>
      </c>
      <c r="AD461" t="s">
        <v>1063</v>
      </c>
    </row>
    <row r="462" spans="1:30" ht="12.75" customHeight="1" x14ac:dyDescent="0.2">
      <c r="A462" s="70"/>
      <c r="B462" s="70"/>
      <c r="C462" s="100" t="s">
        <v>93</v>
      </c>
      <c r="D462" s="101" t="s">
        <v>2262</v>
      </c>
      <c r="E462" s="102">
        <v>45017</v>
      </c>
      <c r="F462" s="71">
        <v>8</v>
      </c>
      <c r="G462" s="72">
        <f ca="1">Таблица_основная[[#This Row],[Рейтинг расчет]]</f>
        <v>19</v>
      </c>
      <c r="H462" s="41" t="s">
        <v>156</v>
      </c>
      <c r="I462" s="71">
        <v>24.88</v>
      </c>
      <c r="J462" s="41" t="s">
        <v>157</v>
      </c>
      <c r="K462" s="73"/>
      <c r="L462" s="73" t="s">
        <v>158</v>
      </c>
      <c r="M462" s="73"/>
      <c r="N46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O462" s="41" t="str">
        <f>CONCATENATE("F","$",Таблица_основная[[#This Row],[Первая строка массива]])</f>
        <v>F$442</v>
      </c>
      <c r="P462" s="41" t="str">
        <f>CONCATENATE("F","$",Таблица_основная[[#This Row],[Первая строка массива]],":","F","$",Таблица_основная[[#This Row],[Последняя строка моссива]])</f>
        <v>F$442:F$496</v>
      </c>
      <c r="Q462" s="70">
        <f t="shared" si="8"/>
        <v>442</v>
      </c>
      <c r="R462" s="70">
        <f>Таблица_основная[[#This Row],[Первая строка массива]]+54</f>
        <v>496</v>
      </c>
      <c r="S462"/>
      <c r="T462" s="86"/>
      <c r="AA462" t="s">
        <v>146</v>
      </c>
      <c r="AB462" t="s">
        <v>1064</v>
      </c>
      <c r="AC462" t="s">
        <v>164</v>
      </c>
      <c r="AD462" t="s">
        <v>1065</v>
      </c>
    </row>
    <row r="463" spans="1:30" ht="12.75" customHeight="1" x14ac:dyDescent="0.2">
      <c r="A463" s="70"/>
      <c r="B463" s="70"/>
      <c r="C463" s="100" t="s">
        <v>127</v>
      </c>
      <c r="D463" s="101" t="s">
        <v>2262</v>
      </c>
      <c r="E463" s="102">
        <v>45017</v>
      </c>
      <c r="F463" s="71">
        <v>17</v>
      </c>
      <c r="G463" s="72">
        <f ca="1">Таблица_основная[[#This Row],[Рейтинг расчет]]</f>
        <v>10</v>
      </c>
      <c r="H463" s="41" t="s">
        <v>156</v>
      </c>
      <c r="I463" s="71">
        <v>24.88</v>
      </c>
      <c r="J463" s="41" t="s">
        <v>157</v>
      </c>
      <c r="K463" s="73"/>
      <c r="L463" s="73" t="s">
        <v>158</v>
      </c>
      <c r="M463" s="73"/>
      <c r="N46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10</v>
      </c>
      <c r="O463" s="41" t="str">
        <f>CONCATENATE("F","$",Таблица_основная[[#This Row],[Первая строка массива]])</f>
        <v>F$442</v>
      </c>
      <c r="P463" s="41" t="str">
        <f>CONCATENATE("F","$",Таблица_основная[[#This Row],[Первая строка массива]],":","F","$",Таблица_основная[[#This Row],[Последняя строка моссива]])</f>
        <v>F$442:F$496</v>
      </c>
      <c r="Q463" s="70">
        <f t="shared" si="8"/>
        <v>442</v>
      </c>
      <c r="R463" s="70">
        <f>Таблица_основная[[#This Row],[Первая строка массива]]+54</f>
        <v>496</v>
      </c>
      <c r="S463"/>
      <c r="T463" s="86"/>
      <c r="AA463" t="s">
        <v>144</v>
      </c>
      <c r="AB463" t="s">
        <v>1066</v>
      </c>
      <c r="AC463" t="s">
        <v>164</v>
      </c>
      <c r="AD463" t="s">
        <v>1067</v>
      </c>
    </row>
    <row r="464" spans="1:30" ht="12.75" customHeight="1" x14ac:dyDescent="0.2">
      <c r="A464" s="70"/>
      <c r="B464" s="70"/>
      <c r="C464" s="100" t="s">
        <v>114</v>
      </c>
      <c r="D464" s="101" t="s">
        <v>2262</v>
      </c>
      <c r="E464" s="102">
        <v>45017</v>
      </c>
      <c r="F464" s="71">
        <v>8</v>
      </c>
      <c r="G464" s="72">
        <f ca="1">Таблица_основная[[#This Row],[Рейтинг расчет]]</f>
        <v>19</v>
      </c>
      <c r="H464" s="41" t="s">
        <v>156</v>
      </c>
      <c r="I464" s="71">
        <v>24.88</v>
      </c>
      <c r="J464" s="41" t="s">
        <v>157</v>
      </c>
      <c r="K464" s="73"/>
      <c r="L464" s="73" t="s">
        <v>158</v>
      </c>
      <c r="M464" s="73"/>
      <c r="N46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O464" s="41" t="str">
        <f>CONCATENATE("F","$",Таблица_основная[[#This Row],[Первая строка массива]])</f>
        <v>F$442</v>
      </c>
      <c r="P464" s="41" t="str">
        <f>CONCATENATE("F","$",Таблица_основная[[#This Row],[Первая строка массива]],":","F","$",Таблица_основная[[#This Row],[Последняя строка моссива]])</f>
        <v>F$442:F$496</v>
      </c>
      <c r="Q464" s="70">
        <f t="shared" si="8"/>
        <v>442</v>
      </c>
      <c r="R464" s="70">
        <f>Таблица_основная[[#This Row],[Первая строка массива]]+54</f>
        <v>496</v>
      </c>
      <c r="S464"/>
      <c r="T464" s="86"/>
      <c r="AA464" t="s">
        <v>144</v>
      </c>
      <c r="AB464" t="s">
        <v>1068</v>
      </c>
      <c r="AC464" t="s">
        <v>164</v>
      </c>
      <c r="AD464" t="s">
        <v>1067</v>
      </c>
    </row>
    <row r="465" spans="1:30" ht="12.75" customHeight="1" x14ac:dyDescent="0.2">
      <c r="A465" s="70"/>
      <c r="B465" s="70"/>
      <c r="C465" s="100" t="s">
        <v>94</v>
      </c>
      <c r="D465" s="101" t="s">
        <v>2262</v>
      </c>
      <c r="E465" s="102">
        <v>45017</v>
      </c>
      <c r="F465" s="71">
        <v>19</v>
      </c>
      <c r="G465" s="72">
        <f ca="1">Таблица_основная[[#This Row],[Рейтинг расчет]]</f>
        <v>8</v>
      </c>
      <c r="H465" s="41" t="s">
        <v>156</v>
      </c>
      <c r="I465" s="71">
        <v>24.88</v>
      </c>
      <c r="J465" s="41" t="s">
        <v>157</v>
      </c>
      <c r="K465" s="73"/>
      <c r="L465" s="73" t="s">
        <v>158</v>
      </c>
      <c r="M465" s="73"/>
      <c r="N46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O465" s="41" t="str">
        <f>CONCATENATE("F","$",Таблица_основная[[#This Row],[Первая строка массива]])</f>
        <v>F$442</v>
      </c>
      <c r="P465" s="41" t="str">
        <f>CONCATENATE("F","$",Таблица_основная[[#This Row],[Первая строка массива]],":","F","$",Таблица_основная[[#This Row],[Последняя строка моссива]])</f>
        <v>F$442:F$496</v>
      </c>
      <c r="Q465" s="70">
        <f t="shared" si="8"/>
        <v>442</v>
      </c>
      <c r="R465" s="70">
        <f>Таблица_основная[[#This Row],[Первая строка массива]]+54</f>
        <v>496</v>
      </c>
      <c r="S465"/>
      <c r="T465" s="86"/>
      <c r="AA465" t="s">
        <v>91</v>
      </c>
      <c r="AB465" t="s">
        <v>1069</v>
      </c>
      <c r="AC465" t="s">
        <v>164</v>
      </c>
      <c r="AD465" t="s">
        <v>1070</v>
      </c>
    </row>
    <row r="466" spans="1:30" ht="12.75" customHeight="1" x14ac:dyDescent="0.2">
      <c r="A466" s="70"/>
      <c r="B466" s="70"/>
      <c r="C466" s="100" t="s">
        <v>95</v>
      </c>
      <c r="D466" s="101" t="s">
        <v>2262</v>
      </c>
      <c r="E466" s="102">
        <v>45017</v>
      </c>
      <c r="F466" s="71">
        <v>12</v>
      </c>
      <c r="G466" s="72">
        <f ca="1">Таблица_основная[[#This Row],[Рейтинг расчет]]</f>
        <v>15</v>
      </c>
      <c r="H466" s="41" t="s">
        <v>156</v>
      </c>
      <c r="I466" s="71">
        <v>24.88</v>
      </c>
      <c r="J466" s="41" t="s">
        <v>157</v>
      </c>
      <c r="K466" s="73"/>
      <c r="L466" s="73" t="s">
        <v>158</v>
      </c>
      <c r="M466" s="73"/>
      <c r="N46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O466" s="41" t="str">
        <f>CONCATENATE("F","$",Таблица_основная[[#This Row],[Первая строка массива]])</f>
        <v>F$442</v>
      </c>
      <c r="P466" s="41" t="str">
        <f>CONCATENATE("F","$",Таблица_основная[[#This Row],[Первая строка массива]],":","F","$",Таблица_основная[[#This Row],[Последняя строка моссива]])</f>
        <v>F$442:F$496</v>
      </c>
      <c r="Q466" s="70">
        <f t="shared" si="8"/>
        <v>442</v>
      </c>
      <c r="R466" s="70">
        <f>Таблица_основная[[#This Row],[Первая строка массива]]+54</f>
        <v>496</v>
      </c>
      <c r="S466"/>
      <c r="T466" s="86"/>
      <c r="AA466" t="s">
        <v>144</v>
      </c>
      <c r="AB466" t="s">
        <v>1071</v>
      </c>
      <c r="AC466" t="s">
        <v>164</v>
      </c>
      <c r="AD466" t="s">
        <v>1072</v>
      </c>
    </row>
    <row r="467" spans="1:30" ht="12.75" customHeight="1" x14ac:dyDescent="0.2">
      <c r="A467" s="70"/>
      <c r="B467" s="70"/>
      <c r="C467" s="100" t="s">
        <v>96</v>
      </c>
      <c r="D467" s="101" t="s">
        <v>2262</v>
      </c>
      <c r="E467" s="102">
        <v>45017</v>
      </c>
      <c r="F467" s="71">
        <v>17</v>
      </c>
      <c r="G467" s="72">
        <f ca="1">Таблица_основная[[#This Row],[Рейтинг расчет]]</f>
        <v>10</v>
      </c>
      <c r="H467" s="41" t="s">
        <v>156</v>
      </c>
      <c r="I467" s="71">
        <v>24.88</v>
      </c>
      <c r="J467" s="41" t="s">
        <v>157</v>
      </c>
      <c r="K467" s="73"/>
      <c r="L467" s="73" t="s">
        <v>158</v>
      </c>
      <c r="M467" s="73"/>
      <c r="N46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10</v>
      </c>
      <c r="O467" s="41" t="str">
        <f>CONCATENATE("F","$",Таблица_основная[[#This Row],[Первая строка массива]])</f>
        <v>F$442</v>
      </c>
      <c r="P467" s="41" t="str">
        <f>CONCATENATE("F","$",Таблица_основная[[#This Row],[Первая строка массива]],":","F","$",Таблица_основная[[#This Row],[Последняя строка моссива]])</f>
        <v>F$442:F$496</v>
      </c>
      <c r="Q467" s="70">
        <f t="shared" si="8"/>
        <v>442</v>
      </c>
      <c r="R467" s="70">
        <f>Таблица_основная[[#This Row],[Первая строка массива]]+54</f>
        <v>496</v>
      </c>
      <c r="S467"/>
      <c r="T467" s="86"/>
      <c r="AA467" t="s">
        <v>144</v>
      </c>
      <c r="AB467" t="s">
        <v>1073</v>
      </c>
      <c r="AC467" t="s">
        <v>164</v>
      </c>
      <c r="AD467" t="s">
        <v>1074</v>
      </c>
    </row>
    <row r="468" spans="1:30" ht="12.75" customHeight="1" x14ac:dyDescent="0.2">
      <c r="A468" s="70"/>
      <c r="B468" s="70"/>
      <c r="C468" s="100" t="s">
        <v>97</v>
      </c>
      <c r="D468" s="101" t="s">
        <v>2262</v>
      </c>
      <c r="E468" s="102">
        <v>45017</v>
      </c>
      <c r="F468" s="71">
        <v>12</v>
      </c>
      <c r="G468" s="72">
        <f ca="1">Таблица_основная[[#This Row],[Рейтинг расчет]]</f>
        <v>15</v>
      </c>
      <c r="H468" s="41" t="s">
        <v>156</v>
      </c>
      <c r="I468" s="71">
        <v>24.88</v>
      </c>
      <c r="J468" s="41" t="s">
        <v>157</v>
      </c>
      <c r="K468" s="73"/>
      <c r="L468" s="73" t="s">
        <v>158</v>
      </c>
      <c r="M468" s="73"/>
      <c r="N46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O468" s="41" t="str">
        <f>CONCATENATE("F","$",Таблица_основная[[#This Row],[Первая строка массива]])</f>
        <v>F$442</v>
      </c>
      <c r="P468" s="41" t="str">
        <f>CONCATENATE("F","$",Таблица_основная[[#This Row],[Первая строка массива]],":","F","$",Таблица_основная[[#This Row],[Последняя строка моссива]])</f>
        <v>F$442:F$496</v>
      </c>
      <c r="Q468" s="70">
        <f t="shared" si="8"/>
        <v>442</v>
      </c>
      <c r="R468" s="70">
        <f>Таблица_основная[[#This Row],[Первая строка массива]]+54</f>
        <v>496</v>
      </c>
      <c r="S468"/>
      <c r="T468" s="86"/>
      <c r="AA468" t="s">
        <v>146</v>
      </c>
      <c r="AB468" t="s">
        <v>1075</v>
      </c>
      <c r="AC468" t="s">
        <v>164</v>
      </c>
      <c r="AD468" t="s">
        <v>1076</v>
      </c>
    </row>
    <row r="469" spans="1:30" ht="12.75" customHeight="1" x14ac:dyDescent="0.2">
      <c r="A469" s="70"/>
      <c r="B469" s="70"/>
      <c r="C469" s="100" t="s">
        <v>98</v>
      </c>
      <c r="D469" s="101" t="s">
        <v>2262</v>
      </c>
      <c r="E469" s="102">
        <v>45017</v>
      </c>
      <c r="F469" s="71">
        <v>9</v>
      </c>
      <c r="G469" s="72">
        <f ca="1">Таблица_основная[[#This Row],[Рейтинг расчет]]</f>
        <v>18</v>
      </c>
      <c r="H469" s="41" t="s">
        <v>156</v>
      </c>
      <c r="I469" s="71">
        <v>24.88</v>
      </c>
      <c r="J469" s="41" t="s">
        <v>157</v>
      </c>
      <c r="K469" s="73"/>
      <c r="L469" s="73" t="s">
        <v>158</v>
      </c>
      <c r="M469" s="73"/>
      <c r="N46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O469" s="41" t="str">
        <f>CONCATENATE("F","$",Таблица_основная[[#This Row],[Первая строка массива]])</f>
        <v>F$442</v>
      </c>
      <c r="P469" s="41" t="str">
        <f>CONCATENATE("F","$",Таблица_основная[[#This Row],[Первая строка массива]],":","F","$",Таблица_основная[[#This Row],[Последняя строка моссива]])</f>
        <v>F$442:F$496</v>
      </c>
      <c r="Q469" s="70">
        <f t="shared" si="8"/>
        <v>442</v>
      </c>
      <c r="R469" s="70">
        <f>Таблица_основная[[#This Row],[Первая строка массива]]+54</f>
        <v>496</v>
      </c>
      <c r="S469"/>
      <c r="T469" s="86"/>
      <c r="AA469" t="s">
        <v>145</v>
      </c>
      <c r="AB469" t="s">
        <v>1077</v>
      </c>
      <c r="AC469" t="s">
        <v>164</v>
      </c>
      <c r="AD469" t="s">
        <v>1078</v>
      </c>
    </row>
    <row r="470" spans="1:30" ht="12.75" customHeight="1" x14ac:dyDescent="0.2">
      <c r="A470" s="70"/>
      <c r="B470" s="70"/>
      <c r="C470" s="100" t="s">
        <v>99</v>
      </c>
      <c r="D470" s="101" t="s">
        <v>2262</v>
      </c>
      <c r="E470" s="102">
        <v>45017</v>
      </c>
      <c r="F470" s="71">
        <v>15</v>
      </c>
      <c r="G470" s="72">
        <f ca="1">Таблица_основная[[#This Row],[Рейтинг расчет]]</f>
        <v>12</v>
      </c>
      <c r="H470" s="41" t="s">
        <v>156</v>
      </c>
      <c r="I470" s="71">
        <v>24.88</v>
      </c>
      <c r="J470" s="41" t="s">
        <v>157</v>
      </c>
      <c r="K470" s="73"/>
      <c r="L470" s="73" t="s">
        <v>158</v>
      </c>
      <c r="M470" s="73"/>
      <c r="N47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O470" s="41" t="str">
        <f>CONCATENATE("F","$",Таблица_основная[[#This Row],[Первая строка массива]])</f>
        <v>F$442</v>
      </c>
      <c r="P470" s="41" t="str">
        <f>CONCATENATE("F","$",Таблица_основная[[#This Row],[Первая строка массива]],":","F","$",Таблица_основная[[#This Row],[Последняя строка моссива]])</f>
        <v>F$442:F$496</v>
      </c>
      <c r="Q470" s="70">
        <f t="shared" si="8"/>
        <v>442</v>
      </c>
      <c r="R470" s="70">
        <f>Таблица_основная[[#This Row],[Первая строка массива]]+54</f>
        <v>496</v>
      </c>
      <c r="S470"/>
      <c r="T470" s="86"/>
      <c r="AA470" t="s">
        <v>102</v>
      </c>
      <c r="AB470" t="s">
        <v>1079</v>
      </c>
      <c r="AC470" t="s">
        <v>164</v>
      </c>
      <c r="AD470" t="s">
        <v>1080</v>
      </c>
    </row>
    <row r="471" spans="1:30" ht="12.75" customHeight="1" x14ac:dyDescent="0.2">
      <c r="A471" s="70"/>
      <c r="B471" s="70"/>
      <c r="C471" s="100" t="s">
        <v>100</v>
      </c>
      <c r="D471" s="101" t="s">
        <v>2262</v>
      </c>
      <c r="E471" s="102">
        <v>45017</v>
      </c>
      <c r="F471" s="71">
        <v>13</v>
      </c>
      <c r="G471" s="72">
        <f ca="1">Таблица_основная[[#This Row],[Рейтинг расчет]]</f>
        <v>14</v>
      </c>
      <c r="H471" s="41" t="s">
        <v>156</v>
      </c>
      <c r="I471" s="71">
        <v>24.88</v>
      </c>
      <c r="J471" s="41" t="s">
        <v>157</v>
      </c>
      <c r="K471" s="73"/>
      <c r="L471" s="73" t="s">
        <v>158</v>
      </c>
      <c r="M471" s="73"/>
      <c r="N47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O471" s="41" t="str">
        <f>CONCATENATE("F","$",Таблица_основная[[#This Row],[Первая строка массива]])</f>
        <v>F$442</v>
      </c>
      <c r="P471" s="41" t="str">
        <f>CONCATENATE("F","$",Таблица_основная[[#This Row],[Первая строка массива]],":","F","$",Таблица_основная[[#This Row],[Последняя строка моссива]])</f>
        <v>F$442:F$496</v>
      </c>
      <c r="Q471" s="70">
        <f t="shared" si="8"/>
        <v>442</v>
      </c>
      <c r="R471" s="70">
        <f>Таблица_основная[[#This Row],[Первая строка массива]]+54</f>
        <v>496</v>
      </c>
      <c r="S471"/>
      <c r="T471" s="86"/>
      <c r="AA471" t="s">
        <v>136</v>
      </c>
      <c r="AB471" t="s">
        <v>1081</v>
      </c>
      <c r="AC471" t="s">
        <v>164</v>
      </c>
      <c r="AD471" t="s">
        <v>1082</v>
      </c>
    </row>
    <row r="472" spans="1:30" ht="12.75" customHeight="1" x14ac:dyDescent="0.2">
      <c r="A472" s="70"/>
      <c r="B472" s="70"/>
      <c r="C472" s="100" t="s">
        <v>115</v>
      </c>
      <c r="D472" s="101" t="s">
        <v>2262</v>
      </c>
      <c r="E472" s="102">
        <v>45017</v>
      </c>
      <c r="F472" s="71">
        <v>9</v>
      </c>
      <c r="G472" s="72">
        <f ca="1">Таблица_основная[[#This Row],[Рейтинг расчет]]</f>
        <v>18</v>
      </c>
      <c r="H472" s="41" t="s">
        <v>156</v>
      </c>
      <c r="I472" s="71">
        <v>24.88</v>
      </c>
      <c r="J472" s="41" t="s">
        <v>157</v>
      </c>
      <c r="K472" s="73"/>
      <c r="L472" s="73" t="s">
        <v>158</v>
      </c>
      <c r="M472" s="73"/>
      <c r="N47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O472" s="41" t="str">
        <f>CONCATENATE("F","$",Таблица_основная[[#This Row],[Первая строка массива]])</f>
        <v>F$442</v>
      </c>
      <c r="P472" s="41" t="str">
        <f>CONCATENATE("F","$",Таблица_основная[[#This Row],[Первая строка массива]],":","F","$",Таблица_основная[[#This Row],[Последняя строка моссива]])</f>
        <v>F$442:F$496</v>
      </c>
      <c r="Q472" s="70">
        <f t="shared" si="8"/>
        <v>442</v>
      </c>
      <c r="R472" s="70">
        <f>Таблица_основная[[#This Row],[Первая строка массива]]+54</f>
        <v>496</v>
      </c>
      <c r="S472"/>
      <c r="T472" s="86"/>
      <c r="AA472" t="s">
        <v>100</v>
      </c>
      <c r="AB472" t="s">
        <v>1083</v>
      </c>
      <c r="AC472" t="s">
        <v>164</v>
      </c>
      <c r="AD472" t="s">
        <v>1084</v>
      </c>
    </row>
    <row r="473" spans="1:30" ht="12.75" customHeight="1" x14ac:dyDescent="0.2">
      <c r="A473" s="70"/>
      <c r="B473" s="70"/>
      <c r="C473" s="100" t="s">
        <v>116</v>
      </c>
      <c r="D473" s="101" t="s">
        <v>2262</v>
      </c>
      <c r="E473" s="102">
        <v>45017</v>
      </c>
      <c r="F473" s="71">
        <v>11</v>
      </c>
      <c r="G473" s="72">
        <f ca="1">Таблица_основная[[#This Row],[Рейтинг расчет]]</f>
        <v>16</v>
      </c>
      <c r="H473" s="41" t="s">
        <v>156</v>
      </c>
      <c r="I473" s="71">
        <v>24.88</v>
      </c>
      <c r="J473" s="41" t="s">
        <v>157</v>
      </c>
      <c r="K473" s="73"/>
      <c r="L473" s="73" t="s">
        <v>158</v>
      </c>
      <c r="M473" s="73"/>
      <c r="N47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O473" s="41" t="str">
        <f>CONCATENATE("F","$",Таблица_основная[[#This Row],[Первая строка массива]])</f>
        <v>F$442</v>
      </c>
      <c r="P473" s="41" t="str">
        <f>CONCATENATE("F","$",Таблица_основная[[#This Row],[Первая строка массива]],":","F","$",Таблица_основная[[#This Row],[Последняя строка моссива]])</f>
        <v>F$442:F$496</v>
      </c>
      <c r="Q473" s="70">
        <f t="shared" si="8"/>
        <v>442</v>
      </c>
      <c r="R473" s="70">
        <f>Таблица_основная[[#This Row],[Первая строка массива]]+54</f>
        <v>496</v>
      </c>
      <c r="S473"/>
      <c r="T473" s="86"/>
      <c r="AA473" t="s">
        <v>144</v>
      </c>
      <c r="AB473" t="s">
        <v>1085</v>
      </c>
      <c r="AC473" t="s">
        <v>164</v>
      </c>
      <c r="AD473" t="s">
        <v>1086</v>
      </c>
    </row>
    <row r="474" spans="1:30" ht="12.75" customHeight="1" x14ac:dyDescent="0.2">
      <c r="A474" s="70"/>
      <c r="B474" s="70"/>
      <c r="C474" s="100" t="s">
        <v>101</v>
      </c>
      <c r="D474" s="101" t="s">
        <v>2262</v>
      </c>
      <c r="E474" s="102">
        <v>45017</v>
      </c>
      <c r="F474" s="71">
        <v>14</v>
      </c>
      <c r="G474" s="72">
        <f ca="1">Таблица_основная[[#This Row],[Рейтинг расчет]]</f>
        <v>13</v>
      </c>
      <c r="H474" s="41" t="s">
        <v>156</v>
      </c>
      <c r="I474" s="71">
        <v>24.88</v>
      </c>
      <c r="J474" s="41" t="s">
        <v>157</v>
      </c>
      <c r="K474" s="73"/>
      <c r="L474" s="73" t="s">
        <v>158</v>
      </c>
      <c r="M474" s="73"/>
      <c r="N47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O474" s="41" t="str">
        <f>CONCATENATE("F","$",Таблица_основная[[#This Row],[Первая строка массива]])</f>
        <v>F$442</v>
      </c>
      <c r="P474" s="41" t="str">
        <f>CONCATENATE("F","$",Таблица_основная[[#This Row],[Первая строка массива]],":","F","$",Таблица_основная[[#This Row],[Последняя строка моссива]])</f>
        <v>F$442:F$496</v>
      </c>
      <c r="Q474" s="70">
        <f t="shared" si="8"/>
        <v>442</v>
      </c>
      <c r="R474" s="70">
        <f>Таблица_основная[[#This Row],[Первая строка массива]]+54</f>
        <v>496</v>
      </c>
      <c r="S474"/>
      <c r="T474" s="86"/>
      <c r="AA474" t="s">
        <v>125</v>
      </c>
      <c r="AB474" t="s">
        <v>1087</v>
      </c>
      <c r="AC474" t="s">
        <v>164</v>
      </c>
      <c r="AD474" t="s">
        <v>1088</v>
      </c>
    </row>
    <row r="475" spans="1:30" ht="12.75" customHeight="1" x14ac:dyDescent="0.2">
      <c r="A475" s="70"/>
      <c r="B475" s="70"/>
      <c r="C475" s="100" t="s">
        <v>102</v>
      </c>
      <c r="D475" s="101" t="s">
        <v>2262</v>
      </c>
      <c r="E475" s="102">
        <v>45017</v>
      </c>
      <c r="F475" s="71">
        <v>19</v>
      </c>
      <c r="G475" s="72">
        <f ca="1">Таблица_основная[[#This Row],[Рейтинг расчет]]</f>
        <v>8</v>
      </c>
      <c r="H475" s="41" t="s">
        <v>156</v>
      </c>
      <c r="I475" s="71">
        <v>24.88</v>
      </c>
      <c r="J475" s="41" t="s">
        <v>157</v>
      </c>
      <c r="K475" s="73"/>
      <c r="L475" s="73" t="s">
        <v>158</v>
      </c>
      <c r="M475" s="73"/>
      <c r="N47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O475" s="41" t="str">
        <f>CONCATENATE("F","$",Таблица_основная[[#This Row],[Первая строка массива]])</f>
        <v>F$442</v>
      </c>
      <c r="P475" s="41" t="str">
        <f>CONCATENATE("F","$",Таблица_основная[[#This Row],[Первая строка массива]],":","F","$",Таблица_основная[[#This Row],[Последняя строка моссива]])</f>
        <v>F$442:F$496</v>
      </c>
      <c r="Q475" s="70">
        <f t="shared" si="8"/>
        <v>442</v>
      </c>
      <c r="R475" s="70">
        <f>Таблица_основная[[#This Row],[Первая строка массива]]+54</f>
        <v>496</v>
      </c>
      <c r="S475"/>
      <c r="T475" s="86"/>
      <c r="AA475" t="s">
        <v>141</v>
      </c>
      <c r="AB475" t="s">
        <v>1089</v>
      </c>
      <c r="AC475" t="s">
        <v>164</v>
      </c>
      <c r="AD475" t="s">
        <v>1090</v>
      </c>
    </row>
    <row r="476" spans="1:30" ht="12.75" customHeight="1" x14ac:dyDescent="0.2">
      <c r="A476" s="70"/>
      <c r="B476" s="70"/>
      <c r="C476" s="100" t="s">
        <v>103</v>
      </c>
      <c r="D476" s="101" t="s">
        <v>2262</v>
      </c>
      <c r="E476" s="102">
        <v>45017</v>
      </c>
      <c r="F476" s="71">
        <v>9</v>
      </c>
      <c r="G476" s="72">
        <f ca="1">Таблица_основная[[#This Row],[Рейтинг расчет]]</f>
        <v>18</v>
      </c>
      <c r="H476" s="41" t="s">
        <v>156</v>
      </c>
      <c r="I476" s="71">
        <v>24.88</v>
      </c>
      <c r="J476" s="41" t="s">
        <v>157</v>
      </c>
      <c r="K476" s="73"/>
      <c r="L476" s="73" t="s">
        <v>158</v>
      </c>
      <c r="M476" s="73"/>
      <c r="N47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O476" s="41" t="str">
        <f>CONCATENATE("F","$",Таблица_основная[[#This Row],[Первая строка массива]])</f>
        <v>F$442</v>
      </c>
      <c r="P476" s="41" t="str">
        <f>CONCATENATE("F","$",Таблица_основная[[#This Row],[Первая строка массива]],":","F","$",Таблица_основная[[#This Row],[Последняя строка моссива]])</f>
        <v>F$442:F$496</v>
      </c>
      <c r="Q476" s="70">
        <f t="shared" si="8"/>
        <v>442</v>
      </c>
      <c r="R476" s="70">
        <f>Таблица_основная[[#This Row],[Первая строка массива]]+54</f>
        <v>496</v>
      </c>
      <c r="S476"/>
      <c r="T476" s="86"/>
      <c r="AA476" t="s">
        <v>108</v>
      </c>
      <c r="AB476" t="s">
        <v>1091</v>
      </c>
      <c r="AC476" t="s">
        <v>164</v>
      </c>
      <c r="AD476" t="s">
        <v>1092</v>
      </c>
    </row>
    <row r="477" spans="1:30" ht="12.75" customHeight="1" x14ac:dyDescent="0.2">
      <c r="A477" s="70"/>
      <c r="B477" s="70"/>
      <c r="C477" s="100" t="s">
        <v>104</v>
      </c>
      <c r="D477" s="101" t="s">
        <v>2262</v>
      </c>
      <c r="E477" s="102">
        <v>45017</v>
      </c>
      <c r="F477" s="71">
        <v>18</v>
      </c>
      <c r="G477" s="72">
        <f ca="1">Таблица_основная[[#This Row],[Рейтинг расчет]]</f>
        <v>9</v>
      </c>
      <c r="H477" s="41" t="s">
        <v>156</v>
      </c>
      <c r="I477" s="71">
        <v>24.88</v>
      </c>
      <c r="J477" s="41" t="s">
        <v>157</v>
      </c>
      <c r="K477" s="73"/>
      <c r="L477" s="73" t="s">
        <v>158</v>
      </c>
      <c r="M477" s="73"/>
      <c r="N47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9</v>
      </c>
      <c r="O477" s="41" t="str">
        <f>CONCATENATE("F","$",Таблица_основная[[#This Row],[Первая строка массива]])</f>
        <v>F$442</v>
      </c>
      <c r="P477" s="41" t="str">
        <f>CONCATENATE("F","$",Таблица_основная[[#This Row],[Первая строка массива]],":","F","$",Таблица_основная[[#This Row],[Последняя строка моссива]])</f>
        <v>F$442:F$496</v>
      </c>
      <c r="Q477" s="70">
        <f t="shared" si="8"/>
        <v>442</v>
      </c>
      <c r="R477" s="70">
        <f>Таблица_основная[[#This Row],[Первая строка массива]]+54</f>
        <v>496</v>
      </c>
      <c r="S477"/>
      <c r="T477" s="86"/>
      <c r="AA477" t="s">
        <v>108</v>
      </c>
      <c r="AB477" t="s">
        <v>1093</v>
      </c>
      <c r="AC477" t="s">
        <v>164</v>
      </c>
      <c r="AD477" t="s">
        <v>1094</v>
      </c>
    </row>
    <row r="478" spans="1:30" ht="12.75" customHeight="1" x14ac:dyDescent="0.2">
      <c r="A478" s="70"/>
      <c r="B478" s="70"/>
      <c r="C478" s="100" t="s">
        <v>128</v>
      </c>
      <c r="D478" s="101" t="s">
        <v>2262</v>
      </c>
      <c r="E478" s="102">
        <v>45017</v>
      </c>
      <c r="F478" s="71">
        <v>22</v>
      </c>
      <c r="G478" s="72">
        <f ca="1">Таблица_основная[[#This Row],[Рейтинг расчет]]</f>
        <v>6</v>
      </c>
      <c r="H478" s="41" t="s">
        <v>156</v>
      </c>
      <c r="I478" s="71">
        <v>24.88</v>
      </c>
      <c r="J478" s="41" t="s">
        <v>157</v>
      </c>
      <c r="K478" s="73"/>
      <c r="L478" s="73" t="s">
        <v>158</v>
      </c>
      <c r="M478" s="73"/>
      <c r="N47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6</v>
      </c>
      <c r="O478" s="41" t="str">
        <f>CONCATENATE("F","$",Таблица_основная[[#This Row],[Первая строка массива]])</f>
        <v>F$442</v>
      </c>
      <c r="P478" s="41" t="str">
        <f>CONCATENATE("F","$",Таблица_основная[[#This Row],[Первая строка массива]],":","F","$",Таблица_основная[[#This Row],[Последняя строка моссива]])</f>
        <v>F$442:F$496</v>
      </c>
      <c r="Q478" s="70">
        <f t="shared" si="8"/>
        <v>442</v>
      </c>
      <c r="R478" s="70">
        <f>Таблица_основная[[#This Row],[Первая строка массива]]+54</f>
        <v>496</v>
      </c>
      <c r="S478"/>
      <c r="T478" s="86"/>
      <c r="AA478" t="s">
        <v>144</v>
      </c>
      <c r="AB478" t="s">
        <v>1095</v>
      </c>
      <c r="AC478" t="s">
        <v>164</v>
      </c>
      <c r="AD478" t="s">
        <v>1096</v>
      </c>
    </row>
    <row r="479" spans="1:30" ht="12.75" customHeight="1" x14ac:dyDescent="0.2">
      <c r="A479" s="70"/>
      <c r="B479" s="70"/>
      <c r="C479" s="100" t="s">
        <v>117</v>
      </c>
      <c r="D479" s="101" t="s">
        <v>2262</v>
      </c>
      <c r="E479" s="102">
        <v>45017</v>
      </c>
      <c r="F479" s="71">
        <v>11</v>
      </c>
      <c r="G479" s="72">
        <f ca="1">Таблица_основная[[#This Row],[Рейтинг расчет]]</f>
        <v>16</v>
      </c>
      <c r="H479" s="41" t="s">
        <v>156</v>
      </c>
      <c r="I479" s="71">
        <v>24.88</v>
      </c>
      <c r="J479" s="41" t="s">
        <v>157</v>
      </c>
      <c r="K479" s="73"/>
      <c r="L479" s="73" t="s">
        <v>158</v>
      </c>
      <c r="M479" s="73"/>
      <c r="N47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O479" s="41" t="str">
        <f>CONCATENATE("F","$",Таблица_основная[[#This Row],[Первая строка массива]])</f>
        <v>F$442</v>
      </c>
      <c r="P479" s="41" t="str">
        <f>CONCATENATE("F","$",Таблица_основная[[#This Row],[Первая строка массива]],":","F","$",Таблица_основная[[#This Row],[Последняя строка моссива]])</f>
        <v>F$442:F$496</v>
      </c>
      <c r="Q479" s="70">
        <f t="shared" si="8"/>
        <v>442</v>
      </c>
      <c r="R479" s="70">
        <f>Таблица_основная[[#This Row],[Первая строка массива]]+54</f>
        <v>496</v>
      </c>
      <c r="S479"/>
      <c r="T479" s="86"/>
      <c r="AA479" t="s">
        <v>144</v>
      </c>
      <c r="AB479" t="s">
        <v>1097</v>
      </c>
      <c r="AC479" t="s">
        <v>164</v>
      </c>
      <c r="AD479" t="s">
        <v>1096</v>
      </c>
    </row>
    <row r="480" spans="1:30" ht="12.75" customHeight="1" x14ac:dyDescent="0.2">
      <c r="A480" s="70"/>
      <c r="B480" s="70"/>
      <c r="C480" s="100" t="s">
        <v>118</v>
      </c>
      <c r="D480" s="101" t="s">
        <v>2262</v>
      </c>
      <c r="E480" s="102">
        <v>45017</v>
      </c>
      <c r="F480" s="71">
        <v>13</v>
      </c>
      <c r="G480" s="72">
        <f ca="1">Таблица_основная[[#This Row],[Рейтинг расчет]]</f>
        <v>14</v>
      </c>
      <c r="H480" s="41" t="s">
        <v>156</v>
      </c>
      <c r="I480" s="71">
        <v>24.88</v>
      </c>
      <c r="J480" s="41" t="s">
        <v>157</v>
      </c>
      <c r="K480" s="73"/>
      <c r="L480" s="73" t="s">
        <v>158</v>
      </c>
      <c r="M480" s="73"/>
      <c r="N48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O480" s="41" t="str">
        <f>CONCATENATE("F","$",Таблица_основная[[#This Row],[Первая строка массива]])</f>
        <v>F$442</v>
      </c>
      <c r="P480" s="41" t="str">
        <f>CONCATENATE("F","$",Таблица_основная[[#This Row],[Первая строка массива]],":","F","$",Таблица_основная[[#This Row],[Последняя строка моссива]])</f>
        <v>F$442:F$496</v>
      </c>
      <c r="Q480" s="70">
        <f t="shared" si="8"/>
        <v>442</v>
      </c>
      <c r="R480" s="70">
        <f>Таблица_основная[[#This Row],[Первая строка массива]]+54</f>
        <v>496</v>
      </c>
      <c r="S480"/>
      <c r="T480" s="86"/>
      <c r="AA480" t="s">
        <v>142</v>
      </c>
      <c r="AB480" t="s">
        <v>1098</v>
      </c>
      <c r="AC480" t="s">
        <v>164</v>
      </c>
      <c r="AD480" t="s">
        <v>1099</v>
      </c>
    </row>
    <row r="481" spans="1:30" ht="12.75" customHeight="1" x14ac:dyDescent="0.2">
      <c r="A481" s="70"/>
      <c r="B481" s="70"/>
      <c r="C481" s="100" t="s">
        <v>105</v>
      </c>
      <c r="D481" s="101" t="s">
        <v>2262</v>
      </c>
      <c r="E481" s="102">
        <v>45017</v>
      </c>
      <c r="F481" s="71">
        <v>10</v>
      </c>
      <c r="G481" s="72">
        <f ca="1">Таблица_основная[[#This Row],[Рейтинг расчет]]</f>
        <v>17</v>
      </c>
      <c r="H481" s="41" t="s">
        <v>156</v>
      </c>
      <c r="I481" s="71">
        <v>24.88</v>
      </c>
      <c r="J481" s="41" t="s">
        <v>157</v>
      </c>
      <c r="K481" s="73"/>
      <c r="L481" s="73" t="s">
        <v>158</v>
      </c>
      <c r="M481" s="73"/>
      <c r="N48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O481" s="41" t="str">
        <f>CONCATENATE("F","$",Таблица_основная[[#This Row],[Первая строка массива]])</f>
        <v>F$442</v>
      </c>
      <c r="P481" s="41" t="str">
        <f>CONCATENATE("F","$",Таблица_основная[[#This Row],[Первая строка массива]],":","F","$",Таблица_основная[[#This Row],[Последняя строка моссива]])</f>
        <v>F$442:F$496</v>
      </c>
      <c r="Q481" s="70">
        <f t="shared" si="8"/>
        <v>442</v>
      </c>
      <c r="R481" s="70">
        <f>Таблица_основная[[#This Row],[Первая строка массива]]+54</f>
        <v>496</v>
      </c>
      <c r="S481"/>
      <c r="T481" s="86"/>
      <c r="AA481" t="s">
        <v>144</v>
      </c>
      <c r="AB481" t="s">
        <v>1100</v>
      </c>
      <c r="AC481" t="s">
        <v>164</v>
      </c>
      <c r="AD481" t="s">
        <v>1101</v>
      </c>
    </row>
    <row r="482" spans="1:30" ht="12.75" customHeight="1" x14ac:dyDescent="0.2">
      <c r="A482" s="70"/>
      <c r="B482" s="70"/>
      <c r="C482" s="100" t="s">
        <v>119</v>
      </c>
      <c r="D482" s="101" t="s">
        <v>2262</v>
      </c>
      <c r="E482" s="102">
        <v>45017</v>
      </c>
      <c r="F482" s="71">
        <v>13</v>
      </c>
      <c r="G482" s="72">
        <f ca="1">Таблица_основная[[#This Row],[Рейтинг расчет]]</f>
        <v>14</v>
      </c>
      <c r="H482" s="41" t="s">
        <v>156</v>
      </c>
      <c r="I482" s="71">
        <v>24.88</v>
      </c>
      <c r="J482" s="41" t="s">
        <v>157</v>
      </c>
      <c r="K482" s="73"/>
      <c r="L482" s="73" t="s">
        <v>158</v>
      </c>
      <c r="M482" s="73"/>
      <c r="N48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O482" s="41" t="str">
        <f>CONCATENATE("F","$",Таблица_основная[[#This Row],[Первая строка массива]])</f>
        <v>F$442</v>
      </c>
      <c r="P482" s="41" t="str">
        <f>CONCATENATE("F","$",Таблица_основная[[#This Row],[Первая строка массива]],":","F","$",Таблица_основная[[#This Row],[Последняя строка моссива]])</f>
        <v>F$442:F$496</v>
      </c>
      <c r="Q482" s="70">
        <f t="shared" si="8"/>
        <v>442</v>
      </c>
      <c r="R482" s="70">
        <f>Таблица_основная[[#This Row],[Первая строка массива]]+54</f>
        <v>496</v>
      </c>
      <c r="S482"/>
      <c r="T482" s="86"/>
      <c r="AA482" t="s">
        <v>145</v>
      </c>
      <c r="AB482" t="s">
        <v>1102</v>
      </c>
      <c r="AC482" t="s">
        <v>164</v>
      </c>
      <c r="AD482" t="s">
        <v>1103</v>
      </c>
    </row>
    <row r="483" spans="1:30" ht="12.75" customHeight="1" x14ac:dyDescent="0.2">
      <c r="A483" s="70"/>
      <c r="B483" s="70"/>
      <c r="C483" s="100" t="s">
        <v>106</v>
      </c>
      <c r="D483" s="101" t="s">
        <v>2262</v>
      </c>
      <c r="E483" s="102">
        <v>45017</v>
      </c>
      <c r="F483" s="71">
        <v>12</v>
      </c>
      <c r="G483" s="72">
        <f ca="1">Таблица_основная[[#This Row],[Рейтинг расчет]]</f>
        <v>15</v>
      </c>
      <c r="H483" s="41" t="s">
        <v>156</v>
      </c>
      <c r="I483" s="71">
        <v>24.88</v>
      </c>
      <c r="J483" s="41" t="s">
        <v>157</v>
      </c>
      <c r="K483" s="73"/>
      <c r="L483" s="73" t="s">
        <v>158</v>
      </c>
      <c r="M483" s="73"/>
      <c r="N48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O483" s="41" t="str">
        <f>CONCATENATE("F","$",Таблица_основная[[#This Row],[Первая строка массива]])</f>
        <v>F$442</v>
      </c>
      <c r="P483" s="41" t="str">
        <f>CONCATENATE("F","$",Таблица_основная[[#This Row],[Первая строка массива]],":","F","$",Таблица_основная[[#This Row],[Последняя строка моссива]])</f>
        <v>F$442:F$496</v>
      </c>
      <c r="Q483" s="70">
        <f t="shared" si="8"/>
        <v>442</v>
      </c>
      <c r="R483" s="70">
        <f>Таблица_основная[[#This Row],[Первая строка массива]]+54</f>
        <v>496</v>
      </c>
      <c r="S483"/>
      <c r="T483" s="86"/>
      <c r="AA483" t="s">
        <v>136</v>
      </c>
      <c r="AB483" t="s">
        <v>1104</v>
      </c>
      <c r="AC483" t="s">
        <v>164</v>
      </c>
      <c r="AD483" t="s">
        <v>1105</v>
      </c>
    </row>
    <row r="484" spans="1:30" ht="12.75" customHeight="1" x14ac:dyDescent="0.2">
      <c r="A484" s="70"/>
      <c r="B484" s="70"/>
      <c r="C484" s="100" t="s">
        <v>107</v>
      </c>
      <c r="D484" s="101" t="s">
        <v>2262</v>
      </c>
      <c r="E484" s="102">
        <v>45017</v>
      </c>
      <c r="F484" s="71">
        <v>11</v>
      </c>
      <c r="G484" s="72">
        <f ca="1">Таблица_основная[[#This Row],[Рейтинг расчет]]</f>
        <v>16</v>
      </c>
      <c r="H484" s="41" t="s">
        <v>156</v>
      </c>
      <c r="I484" s="71">
        <v>24.88</v>
      </c>
      <c r="J484" s="41" t="s">
        <v>157</v>
      </c>
      <c r="K484" s="73"/>
      <c r="L484" s="73" t="s">
        <v>158</v>
      </c>
      <c r="M484" s="73"/>
      <c r="N48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O484" s="41" t="str">
        <f>CONCATENATE("F","$",Таблица_основная[[#This Row],[Первая строка массива]])</f>
        <v>F$442</v>
      </c>
      <c r="P484" s="41" t="str">
        <f>CONCATENATE("F","$",Таблица_основная[[#This Row],[Первая строка массива]],":","F","$",Таблица_основная[[#This Row],[Последняя строка моссива]])</f>
        <v>F$442:F$496</v>
      </c>
      <c r="Q484" s="70">
        <f t="shared" si="8"/>
        <v>442</v>
      </c>
      <c r="R484" s="70">
        <f>Таблица_основная[[#This Row],[Первая строка массива]]+54</f>
        <v>496</v>
      </c>
      <c r="S484"/>
      <c r="T484" s="86"/>
      <c r="AA484" t="s">
        <v>146</v>
      </c>
      <c r="AB484" t="s">
        <v>1106</v>
      </c>
      <c r="AC484" t="s">
        <v>164</v>
      </c>
      <c r="AD484" t="s">
        <v>1107</v>
      </c>
    </row>
    <row r="485" spans="1:30" ht="12.75" customHeight="1" x14ac:dyDescent="0.2">
      <c r="A485" s="70"/>
      <c r="B485" s="70"/>
      <c r="C485" s="100" t="s">
        <v>120</v>
      </c>
      <c r="D485" s="101" t="s">
        <v>2262</v>
      </c>
      <c r="E485" s="102">
        <v>45017</v>
      </c>
      <c r="F485" s="71">
        <v>8</v>
      </c>
      <c r="G485" s="72">
        <f ca="1">Таблица_основная[[#This Row],[Рейтинг расчет]]</f>
        <v>19</v>
      </c>
      <c r="H485" s="41" t="s">
        <v>156</v>
      </c>
      <c r="I485" s="71">
        <v>24.88</v>
      </c>
      <c r="J485" s="41" t="s">
        <v>157</v>
      </c>
      <c r="K485" s="73"/>
      <c r="L485" s="73" t="s">
        <v>158</v>
      </c>
      <c r="M485" s="73"/>
      <c r="N48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O485" s="41" t="str">
        <f>CONCATENATE("F","$",Таблица_основная[[#This Row],[Первая строка массива]])</f>
        <v>F$442</v>
      </c>
      <c r="P485" s="41" t="str">
        <f>CONCATENATE("F","$",Таблица_основная[[#This Row],[Первая строка массива]],":","F","$",Таблица_основная[[#This Row],[Последняя строка моссива]])</f>
        <v>F$442:F$496</v>
      </c>
      <c r="Q485" s="70">
        <f t="shared" si="8"/>
        <v>442</v>
      </c>
      <c r="R485" s="70">
        <f>Таблица_основная[[#This Row],[Первая строка массива]]+54</f>
        <v>496</v>
      </c>
      <c r="S485"/>
      <c r="T485" s="86"/>
      <c r="AA485" t="s">
        <v>145</v>
      </c>
      <c r="AB485" t="s">
        <v>1108</v>
      </c>
      <c r="AC485" t="s">
        <v>164</v>
      </c>
      <c r="AD485" t="s">
        <v>1109</v>
      </c>
    </row>
    <row r="486" spans="1:30" ht="12.75" customHeight="1" x14ac:dyDescent="0.2">
      <c r="A486" s="70"/>
      <c r="B486" s="70"/>
      <c r="C486" s="100" t="s">
        <v>126</v>
      </c>
      <c r="D486" s="101" t="s">
        <v>2262</v>
      </c>
      <c r="E486" s="102">
        <v>45017</v>
      </c>
      <c r="F486" s="71">
        <v>12</v>
      </c>
      <c r="G486" s="72">
        <f ca="1">Таблица_основная[[#This Row],[Рейтинг расчет]]</f>
        <v>15</v>
      </c>
      <c r="H486" s="41" t="s">
        <v>156</v>
      </c>
      <c r="I486" s="71">
        <v>24.88</v>
      </c>
      <c r="J486" s="41" t="s">
        <v>157</v>
      </c>
      <c r="K486" s="73"/>
      <c r="L486" s="73" t="s">
        <v>158</v>
      </c>
      <c r="M486" s="73"/>
      <c r="N48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O486" s="41" t="str">
        <f>CONCATENATE("F","$",Таблица_основная[[#This Row],[Первая строка массива]])</f>
        <v>F$442</v>
      </c>
      <c r="P486" s="41" t="str">
        <f>CONCATENATE("F","$",Таблица_основная[[#This Row],[Первая строка массива]],":","F","$",Таблица_основная[[#This Row],[Последняя строка моссива]])</f>
        <v>F$442:F$496</v>
      </c>
      <c r="Q486" s="70">
        <f t="shared" si="8"/>
        <v>442</v>
      </c>
      <c r="R486" s="70">
        <f>Таблица_основная[[#This Row],[Первая строка массива]]+54</f>
        <v>496</v>
      </c>
      <c r="S486"/>
      <c r="T486" s="86"/>
      <c r="AA486" t="s">
        <v>142</v>
      </c>
      <c r="AB486" t="s">
        <v>1110</v>
      </c>
      <c r="AC486" t="s">
        <v>164</v>
      </c>
      <c r="AD486" t="s">
        <v>1111</v>
      </c>
    </row>
    <row r="487" spans="1:30" ht="12.75" customHeight="1" x14ac:dyDescent="0.2">
      <c r="A487" s="70"/>
      <c r="B487" s="70"/>
      <c r="C487" s="100" t="s">
        <v>108</v>
      </c>
      <c r="D487" s="101" t="s">
        <v>2262</v>
      </c>
      <c r="E487" s="102">
        <v>45017</v>
      </c>
      <c r="F487" s="71">
        <v>15</v>
      </c>
      <c r="G487" s="72">
        <f ca="1">Таблица_основная[[#This Row],[Рейтинг расчет]]</f>
        <v>12</v>
      </c>
      <c r="H487" s="41" t="s">
        <v>156</v>
      </c>
      <c r="I487" s="71">
        <v>24.88</v>
      </c>
      <c r="J487" s="41" t="s">
        <v>157</v>
      </c>
      <c r="K487" s="73"/>
      <c r="L487" s="73" t="s">
        <v>158</v>
      </c>
      <c r="M487" s="73"/>
      <c r="N48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O487" s="41" t="str">
        <f>CONCATENATE("F","$",Таблица_основная[[#This Row],[Первая строка массива]])</f>
        <v>F$442</v>
      </c>
      <c r="P487" s="41" t="str">
        <f>CONCATENATE("F","$",Таблица_основная[[#This Row],[Первая строка массива]],":","F","$",Таблица_основная[[#This Row],[Последняя строка моссива]])</f>
        <v>F$442:F$496</v>
      </c>
      <c r="Q487" s="70">
        <f t="shared" si="8"/>
        <v>442</v>
      </c>
      <c r="R487" s="70">
        <f>Таблица_основная[[#This Row],[Первая строка массива]]+54</f>
        <v>496</v>
      </c>
      <c r="S487"/>
      <c r="T487" s="86"/>
      <c r="AA487" t="s">
        <v>128</v>
      </c>
      <c r="AB487" t="s">
        <v>1112</v>
      </c>
      <c r="AC487" t="s">
        <v>164</v>
      </c>
      <c r="AD487" t="s">
        <v>1113</v>
      </c>
    </row>
    <row r="488" spans="1:30" ht="12.75" customHeight="1" x14ac:dyDescent="0.2">
      <c r="A488" s="70"/>
      <c r="B488" s="70"/>
      <c r="C488" s="100" t="s">
        <v>121</v>
      </c>
      <c r="D488" s="101" t="s">
        <v>2262</v>
      </c>
      <c r="E488" s="102">
        <v>45017</v>
      </c>
      <c r="F488" s="71">
        <v>16</v>
      </c>
      <c r="G488" s="72">
        <f ca="1">Таблица_основная[[#This Row],[Рейтинг расчет]]</f>
        <v>11</v>
      </c>
      <c r="H488" s="41" t="s">
        <v>156</v>
      </c>
      <c r="I488" s="71">
        <v>24.88</v>
      </c>
      <c r="J488" s="41" t="s">
        <v>157</v>
      </c>
      <c r="K488" s="73"/>
      <c r="L488" s="73" t="s">
        <v>158</v>
      </c>
      <c r="M488" s="73"/>
      <c r="N48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O488" s="41" t="str">
        <f>CONCATENATE("F","$",Таблица_основная[[#This Row],[Первая строка массива]])</f>
        <v>F$442</v>
      </c>
      <c r="P488" s="41" t="str">
        <f>CONCATENATE("F","$",Таблица_основная[[#This Row],[Первая строка массива]],":","F","$",Таблица_основная[[#This Row],[Последняя строка моссива]])</f>
        <v>F$442:F$496</v>
      </c>
      <c r="Q488" s="70">
        <f t="shared" si="8"/>
        <v>442</v>
      </c>
      <c r="R488" s="70">
        <f>Таблица_основная[[#This Row],[Первая строка массива]]+54</f>
        <v>496</v>
      </c>
      <c r="S488"/>
      <c r="T488" s="86"/>
      <c r="AA488" t="s">
        <v>91</v>
      </c>
      <c r="AB488" t="s">
        <v>1114</v>
      </c>
      <c r="AC488" t="s">
        <v>164</v>
      </c>
      <c r="AD488" t="s">
        <v>1115</v>
      </c>
    </row>
    <row r="489" spans="1:30" ht="12.75" customHeight="1" x14ac:dyDescent="0.2">
      <c r="A489" s="70"/>
      <c r="B489" s="70"/>
      <c r="C489" s="100" t="s">
        <v>129</v>
      </c>
      <c r="D489" s="101" t="s">
        <v>2262</v>
      </c>
      <c r="E489" s="102">
        <v>45017</v>
      </c>
      <c r="F489" s="71">
        <v>8</v>
      </c>
      <c r="G489" s="72">
        <f ca="1">Таблица_основная[[#This Row],[Рейтинг расчет]]</f>
        <v>19</v>
      </c>
      <c r="H489" s="41" t="s">
        <v>156</v>
      </c>
      <c r="I489" s="71">
        <v>24.88</v>
      </c>
      <c r="J489" s="41" t="s">
        <v>157</v>
      </c>
      <c r="K489" s="73"/>
      <c r="L489" s="73" t="s">
        <v>158</v>
      </c>
      <c r="M489" s="73"/>
      <c r="N48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O489" s="41" t="str">
        <f>CONCATENATE("F","$",Таблица_основная[[#This Row],[Первая строка массива]])</f>
        <v>F$442</v>
      </c>
      <c r="P489" s="41" t="str">
        <f>CONCATENATE("F","$",Таблица_основная[[#This Row],[Первая строка массива]],":","F","$",Таблица_основная[[#This Row],[Последняя строка моссива]])</f>
        <v>F$442:F$496</v>
      </c>
      <c r="Q489" s="70">
        <f t="shared" si="8"/>
        <v>442</v>
      </c>
      <c r="R489" s="70">
        <f>Таблица_основная[[#This Row],[Первая строка массива]]+54</f>
        <v>496</v>
      </c>
      <c r="S489"/>
      <c r="T489" s="86"/>
      <c r="AA489" t="s">
        <v>144</v>
      </c>
      <c r="AB489" t="s">
        <v>163</v>
      </c>
      <c r="AC489" t="s">
        <v>164</v>
      </c>
      <c r="AD489" t="s">
        <v>1116</v>
      </c>
    </row>
    <row r="490" spans="1:30" ht="12.75" customHeight="1" x14ac:dyDescent="0.2">
      <c r="A490" s="70"/>
      <c r="B490" s="70"/>
      <c r="C490" s="100" t="s">
        <v>122</v>
      </c>
      <c r="D490" s="101" t="s">
        <v>2262</v>
      </c>
      <c r="E490" s="102">
        <v>45017</v>
      </c>
      <c r="F490" s="71">
        <v>12</v>
      </c>
      <c r="G490" s="72">
        <f ca="1">Таблица_основная[[#This Row],[Рейтинг расчет]]</f>
        <v>15</v>
      </c>
      <c r="H490" s="41" t="s">
        <v>156</v>
      </c>
      <c r="I490" s="71">
        <v>24.88</v>
      </c>
      <c r="J490" s="41" t="s">
        <v>157</v>
      </c>
      <c r="K490" s="73"/>
      <c r="L490" s="73" t="s">
        <v>158</v>
      </c>
      <c r="M490" s="73"/>
      <c r="N49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O490" s="41" t="str">
        <f>CONCATENATE("F","$",Таблица_основная[[#This Row],[Первая строка массива]])</f>
        <v>F$442</v>
      </c>
      <c r="P490" s="41" t="str">
        <f>CONCATENATE("F","$",Таблица_основная[[#This Row],[Первая строка массива]],":","F","$",Таблица_основная[[#This Row],[Последняя строка моссива]])</f>
        <v>F$442:F$496</v>
      </c>
      <c r="Q490" s="70">
        <f t="shared" si="8"/>
        <v>442</v>
      </c>
      <c r="R490" s="70">
        <f>Таблица_основная[[#This Row],[Первая строка массива]]+54</f>
        <v>496</v>
      </c>
      <c r="S490"/>
      <c r="T490" s="86"/>
      <c r="AA490" t="s">
        <v>144</v>
      </c>
      <c r="AB490" t="s">
        <v>1117</v>
      </c>
      <c r="AC490" t="s">
        <v>164</v>
      </c>
      <c r="AD490" t="s">
        <v>1118</v>
      </c>
    </row>
    <row r="491" spans="1:30" ht="12.75" customHeight="1" x14ac:dyDescent="0.2">
      <c r="A491" s="70"/>
      <c r="B491" s="70"/>
      <c r="C491" s="100" t="s">
        <v>123</v>
      </c>
      <c r="D491" s="101" t="s">
        <v>2262</v>
      </c>
      <c r="E491" s="102">
        <v>45017</v>
      </c>
      <c r="F491" s="71">
        <v>13</v>
      </c>
      <c r="G491" s="72">
        <f ca="1">Таблица_основная[[#This Row],[Рейтинг расчет]]</f>
        <v>14</v>
      </c>
      <c r="H491" s="41" t="s">
        <v>156</v>
      </c>
      <c r="I491" s="71">
        <v>24.88</v>
      </c>
      <c r="J491" s="41" t="s">
        <v>157</v>
      </c>
      <c r="K491" s="73"/>
      <c r="L491" s="73" t="s">
        <v>158</v>
      </c>
      <c r="M491" s="73"/>
      <c r="N49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O491" s="41" t="str">
        <f>CONCATENATE("F","$",Таблица_основная[[#This Row],[Первая строка массива]])</f>
        <v>F$442</v>
      </c>
      <c r="P491" s="41" t="str">
        <f>CONCATENATE("F","$",Таблица_основная[[#This Row],[Первая строка массива]],":","F","$",Таблица_основная[[#This Row],[Последняя строка моссива]])</f>
        <v>F$442:F$496</v>
      </c>
      <c r="Q491" s="70">
        <f t="shared" si="8"/>
        <v>442</v>
      </c>
      <c r="R491" s="70">
        <f>Таблица_основная[[#This Row],[Первая строка массива]]+54</f>
        <v>496</v>
      </c>
      <c r="S491"/>
      <c r="T491" s="86"/>
      <c r="AA491" t="s">
        <v>144</v>
      </c>
      <c r="AB491" t="s">
        <v>163</v>
      </c>
      <c r="AC491" t="s">
        <v>164</v>
      </c>
      <c r="AD491" t="s">
        <v>1119</v>
      </c>
    </row>
    <row r="492" spans="1:30" ht="12.75" customHeight="1" x14ac:dyDescent="0.2">
      <c r="A492" s="70"/>
      <c r="B492" s="70"/>
      <c r="C492" s="100" t="s">
        <v>124</v>
      </c>
      <c r="D492" s="101" t="s">
        <v>2262</v>
      </c>
      <c r="E492" s="102">
        <v>45017</v>
      </c>
      <c r="F492" s="71">
        <v>12</v>
      </c>
      <c r="G492" s="72">
        <f ca="1">Таблица_основная[[#This Row],[Рейтинг расчет]]</f>
        <v>15</v>
      </c>
      <c r="H492" s="41" t="s">
        <v>156</v>
      </c>
      <c r="I492" s="71">
        <v>24.88</v>
      </c>
      <c r="J492" s="41" t="s">
        <v>157</v>
      </c>
      <c r="K492" s="73"/>
      <c r="L492" s="73" t="s">
        <v>158</v>
      </c>
      <c r="M492" s="73"/>
      <c r="N49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O492" s="41" t="str">
        <f>CONCATENATE("F","$",Таблица_основная[[#This Row],[Первая строка массива]])</f>
        <v>F$442</v>
      </c>
      <c r="P492" s="41" t="str">
        <f>CONCATENATE("F","$",Таблица_основная[[#This Row],[Первая строка массива]],":","F","$",Таблица_основная[[#This Row],[Последняя строка моссива]])</f>
        <v>F$442:F$496</v>
      </c>
      <c r="Q492" s="70">
        <f t="shared" si="8"/>
        <v>442</v>
      </c>
      <c r="R492" s="70">
        <f>Таблица_основная[[#This Row],[Первая строка массива]]+54</f>
        <v>496</v>
      </c>
      <c r="S492"/>
      <c r="T492" s="86"/>
      <c r="AA492" t="s">
        <v>144</v>
      </c>
      <c r="AB492" t="s">
        <v>163</v>
      </c>
      <c r="AC492" t="s">
        <v>164</v>
      </c>
      <c r="AD492" t="s">
        <v>1120</v>
      </c>
    </row>
    <row r="493" spans="1:30" ht="12.75" customHeight="1" x14ac:dyDescent="0.2">
      <c r="A493" s="70"/>
      <c r="B493" s="70"/>
      <c r="C493" s="100" t="s">
        <v>109</v>
      </c>
      <c r="D493" s="101" t="s">
        <v>2262</v>
      </c>
      <c r="E493" s="102">
        <v>45017</v>
      </c>
      <c r="F493" s="71">
        <v>13</v>
      </c>
      <c r="G493" s="72">
        <f ca="1">Таблица_основная[[#This Row],[Рейтинг расчет]]</f>
        <v>14</v>
      </c>
      <c r="H493" s="41" t="s">
        <v>156</v>
      </c>
      <c r="I493" s="71">
        <v>24.88</v>
      </c>
      <c r="J493" s="41" t="s">
        <v>157</v>
      </c>
      <c r="K493" s="73"/>
      <c r="L493" s="73" t="s">
        <v>158</v>
      </c>
      <c r="M493" s="73"/>
      <c r="N49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O493" s="41" t="str">
        <f>CONCATENATE("F","$",Таблица_основная[[#This Row],[Первая строка массива]])</f>
        <v>F$442</v>
      </c>
      <c r="P493" s="41" t="str">
        <f>CONCATENATE("F","$",Таблица_основная[[#This Row],[Первая строка массива]],":","F","$",Таблица_основная[[#This Row],[Последняя строка моссива]])</f>
        <v>F$442:F$496</v>
      </c>
      <c r="Q493" s="70">
        <f t="shared" si="8"/>
        <v>442</v>
      </c>
      <c r="R493" s="70">
        <f>Таблица_основная[[#This Row],[Первая строка массива]]+54</f>
        <v>496</v>
      </c>
      <c r="S493"/>
      <c r="T493" s="86"/>
      <c r="AA493" t="s">
        <v>144</v>
      </c>
      <c r="AB493" t="s">
        <v>163</v>
      </c>
      <c r="AC493" t="s">
        <v>164</v>
      </c>
      <c r="AD493" t="s">
        <v>1121</v>
      </c>
    </row>
    <row r="494" spans="1:30" ht="12.75" customHeight="1" x14ac:dyDescent="0.2">
      <c r="A494" s="70"/>
      <c r="B494" s="70"/>
      <c r="C494" s="100" t="s">
        <v>110</v>
      </c>
      <c r="D494" s="101" t="s">
        <v>2262</v>
      </c>
      <c r="E494" s="102">
        <v>45017</v>
      </c>
      <c r="F494" s="71">
        <v>17</v>
      </c>
      <c r="G494" s="72">
        <f ca="1">Таблица_основная[[#This Row],[Рейтинг расчет]]</f>
        <v>10</v>
      </c>
      <c r="H494" s="41" t="s">
        <v>156</v>
      </c>
      <c r="I494" s="71">
        <v>24.88</v>
      </c>
      <c r="J494" s="41" t="s">
        <v>157</v>
      </c>
      <c r="K494" s="73"/>
      <c r="L494" s="73" t="s">
        <v>158</v>
      </c>
      <c r="M494" s="73"/>
      <c r="N49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10</v>
      </c>
      <c r="O494" s="41" t="str">
        <f>CONCATENATE("F","$",Таблица_основная[[#This Row],[Первая строка массива]])</f>
        <v>F$442</v>
      </c>
      <c r="P494" s="41" t="str">
        <f>CONCATENATE("F","$",Таблица_основная[[#This Row],[Первая строка массива]],":","F","$",Таблица_основная[[#This Row],[Последняя строка моссива]])</f>
        <v>F$442:F$496</v>
      </c>
      <c r="Q494" s="70">
        <f t="shared" si="8"/>
        <v>442</v>
      </c>
      <c r="R494" s="70">
        <f>Таблица_основная[[#This Row],[Первая строка массива]]+54</f>
        <v>496</v>
      </c>
      <c r="S494"/>
      <c r="T494" s="86"/>
      <c r="AA494" t="s">
        <v>125</v>
      </c>
      <c r="AB494" t="s">
        <v>1122</v>
      </c>
      <c r="AC494" t="s">
        <v>164</v>
      </c>
      <c r="AD494" t="s">
        <v>1123</v>
      </c>
    </row>
    <row r="495" spans="1:30" ht="12.75" customHeight="1" x14ac:dyDescent="0.2">
      <c r="A495" s="70"/>
      <c r="B495" s="70"/>
      <c r="C495" s="100" t="s">
        <v>111</v>
      </c>
      <c r="D495" s="101" t="s">
        <v>2262</v>
      </c>
      <c r="E495" s="102">
        <v>45017</v>
      </c>
      <c r="F495" s="71">
        <v>10</v>
      </c>
      <c r="G495" s="72">
        <f ca="1">Таблица_основная[[#This Row],[Рейтинг расчет]]</f>
        <v>17</v>
      </c>
      <c r="H495" s="41" t="s">
        <v>156</v>
      </c>
      <c r="I495" s="71">
        <v>24.88</v>
      </c>
      <c r="J495" s="41" t="s">
        <v>157</v>
      </c>
      <c r="K495" s="73"/>
      <c r="L495" s="73" t="s">
        <v>158</v>
      </c>
      <c r="M495" s="73"/>
      <c r="N49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O495" s="41" t="str">
        <f>CONCATENATE("F","$",Таблица_основная[[#This Row],[Первая строка массива]])</f>
        <v>F$442</v>
      </c>
      <c r="P495" s="41" t="str">
        <f>CONCATENATE("F","$",Таблица_основная[[#This Row],[Первая строка массива]],":","F","$",Таблица_основная[[#This Row],[Последняя строка моссива]])</f>
        <v>F$442:F$496</v>
      </c>
      <c r="Q495" s="70">
        <f t="shared" si="8"/>
        <v>442</v>
      </c>
      <c r="R495" s="70">
        <f>Таблица_основная[[#This Row],[Первая строка массива]]+54</f>
        <v>496</v>
      </c>
      <c r="S495"/>
      <c r="T495" s="86"/>
      <c r="AA495" t="s">
        <v>145</v>
      </c>
      <c r="AB495" t="s">
        <v>163</v>
      </c>
      <c r="AC495" t="s">
        <v>164</v>
      </c>
      <c r="AD495" t="s">
        <v>1124</v>
      </c>
    </row>
    <row r="496" spans="1:30" ht="12.75" customHeight="1" x14ac:dyDescent="0.2">
      <c r="A496" s="70"/>
      <c r="B496" s="70"/>
      <c r="C496" s="100" t="s">
        <v>125</v>
      </c>
      <c r="D496" s="101" t="s">
        <v>2262</v>
      </c>
      <c r="E496" s="102">
        <v>45017</v>
      </c>
      <c r="F496" s="71">
        <v>16</v>
      </c>
      <c r="G496" s="72">
        <f ca="1">Таблица_основная[[#This Row],[Рейтинг расчет]]</f>
        <v>11</v>
      </c>
      <c r="H496" s="41" t="s">
        <v>156</v>
      </c>
      <c r="I496" s="71">
        <v>24.88</v>
      </c>
      <c r="J496" s="41" t="s">
        <v>157</v>
      </c>
      <c r="K496" s="73"/>
      <c r="L496" s="73" t="s">
        <v>158</v>
      </c>
      <c r="M496" s="73"/>
      <c r="N49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O496" s="41" t="str">
        <f>CONCATENATE("F","$",Таблица_основная[[#This Row],[Первая строка массива]])</f>
        <v>F$442</v>
      </c>
      <c r="P496" s="41" t="str">
        <f>CONCATENATE("F","$",Таблица_основная[[#This Row],[Первая строка массива]],":","F","$",Таблица_основная[[#This Row],[Последняя строка моссива]])</f>
        <v>F$442:F$496</v>
      </c>
      <c r="Q496" s="70">
        <f t="shared" si="8"/>
        <v>442</v>
      </c>
      <c r="R496" s="70">
        <f>Таблица_основная[[#This Row],[Первая строка массива]]+54</f>
        <v>496</v>
      </c>
      <c r="S496"/>
      <c r="T496" s="86"/>
      <c r="AA496" t="s">
        <v>145</v>
      </c>
      <c r="AB496" t="s">
        <v>163</v>
      </c>
      <c r="AC496" t="s">
        <v>164</v>
      </c>
      <c r="AD496" t="s">
        <v>1125</v>
      </c>
    </row>
    <row r="497" spans="1:30" ht="12.75" customHeight="1" x14ac:dyDescent="0.2">
      <c r="A497" s="70"/>
      <c r="B497" s="70"/>
      <c r="C497" s="100" t="s">
        <v>87</v>
      </c>
      <c r="D497" s="101" t="s">
        <v>2262</v>
      </c>
      <c r="E497" s="102">
        <v>45383</v>
      </c>
      <c r="F497" s="71">
        <v>13</v>
      </c>
      <c r="G497" s="72">
        <f ca="1">Таблица_основная[[#This Row],[Рейтинг расчет]]</f>
        <v>17</v>
      </c>
      <c r="H497" s="41" t="s">
        <v>160</v>
      </c>
      <c r="I497" s="71">
        <v>27.42</v>
      </c>
      <c r="J497" s="41" t="s">
        <v>161</v>
      </c>
      <c r="K497" s="73"/>
      <c r="L497" s="73" t="s">
        <v>162</v>
      </c>
      <c r="M497" s="73"/>
      <c r="N49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O497" s="41" t="str">
        <f>CONCATENATE("F","$",Таблица_основная[[#This Row],[Первая строка массива]])</f>
        <v>F$497</v>
      </c>
      <c r="P497" s="41" t="str">
        <f>CONCATENATE("F","$",Таблица_основная[[#This Row],[Первая строка массива]],":","F","$",Таблица_основная[[#This Row],[Последняя строка моссива]])</f>
        <v>F$497:F$551</v>
      </c>
      <c r="Q497" s="70">
        <f>ROW()</f>
        <v>497</v>
      </c>
      <c r="R497" s="70">
        <f>Таблица_основная[[#This Row],[Первая строка массива]]+54</f>
        <v>551</v>
      </c>
      <c r="S497"/>
      <c r="T497" s="86"/>
      <c r="AA497" t="s">
        <v>92</v>
      </c>
      <c r="AB497" t="s">
        <v>163</v>
      </c>
      <c r="AC497" t="s">
        <v>164</v>
      </c>
      <c r="AD497" t="s">
        <v>1126</v>
      </c>
    </row>
    <row r="498" spans="1:30" ht="12.75" customHeight="1" x14ac:dyDescent="0.2">
      <c r="A498" s="70"/>
      <c r="B498" s="70"/>
      <c r="C498" s="100" t="s">
        <v>88</v>
      </c>
      <c r="D498" s="101" t="s">
        <v>2262</v>
      </c>
      <c r="E498" s="102">
        <v>45383</v>
      </c>
      <c r="F498" s="71">
        <v>42</v>
      </c>
      <c r="G498" s="72">
        <f ca="1">Таблица_основная[[#This Row],[Рейтинг расчет]]</f>
        <v>2</v>
      </c>
      <c r="H498" s="41" t="s">
        <v>160</v>
      </c>
      <c r="I498" s="71">
        <v>27.42</v>
      </c>
      <c r="J498" s="41" t="s">
        <v>161</v>
      </c>
      <c r="K498" s="73"/>
      <c r="L498" s="73" t="s">
        <v>162</v>
      </c>
      <c r="M498" s="73"/>
      <c r="N49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</v>
      </c>
      <c r="O498" s="41" t="str">
        <f>CONCATENATE("F","$",Таблица_основная[[#This Row],[Первая строка массива]])</f>
        <v>F$497</v>
      </c>
      <c r="P498" s="41" t="str">
        <f>CONCATENATE("F","$",Таблица_основная[[#This Row],[Первая строка массива]],":","F","$",Таблица_основная[[#This Row],[Последняя строка моссива]])</f>
        <v>F$497:F$551</v>
      </c>
      <c r="Q498" s="70">
        <f>Q497</f>
        <v>497</v>
      </c>
      <c r="R498" s="70">
        <f>Таблица_основная[[#This Row],[Первая строка массива]]+54</f>
        <v>551</v>
      </c>
      <c r="S498"/>
      <c r="T498" s="86"/>
      <c r="AA498" t="s">
        <v>144</v>
      </c>
      <c r="AB498" t="s">
        <v>163</v>
      </c>
      <c r="AC498" t="s">
        <v>164</v>
      </c>
      <c r="AD498" t="s">
        <v>1127</v>
      </c>
    </row>
    <row r="499" spans="1:30" ht="12.75" customHeight="1" x14ac:dyDescent="0.2">
      <c r="A499" s="70"/>
      <c r="B499" s="70"/>
      <c r="C499" s="100" t="s">
        <v>89</v>
      </c>
      <c r="D499" s="101" t="s">
        <v>2262</v>
      </c>
      <c r="E499" s="102">
        <v>45383</v>
      </c>
      <c r="F499" s="71">
        <v>16</v>
      </c>
      <c r="G499" s="72">
        <f ca="1">Таблица_основная[[#This Row],[Рейтинг расчет]]</f>
        <v>14</v>
      </c>
      <c r="H499" s="41" t="s">
        <v>160</v>
      </c>
      <c r="I499" s="71">
        <v>27.42</v>
      </c>
      <c r="J499" s="41" t="s">
        <v>161</v>
      </c>
      <c r="K499" s="73"/>
      <c r="L499" s="73" t="s">
        <v>162</v>
      </c>
      <c r="M499" s="73"/>
      <c r="N49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O499" s="41" t="str">
        <f>CONCATENATE("F","$",Таблица_основная[[#This Row],[Первая строка массива]])</f>
        <v>F$497</v>
      </c>
      <c r="P499" s="41" t="str">
        <f>CONCATENATE("F","$",Таблица_основная[[#This Row],[Первая строка массива]],":","F","$",Таблица_основная[[#This Row],[Последняя строка моссива]])</f>
        <v>F$497:F$551</v>
      </c>
      <c r="Q499" s="70">
        <f t="shared" ref="Q499:Q551" si="9">Q498</f>
        <v>497</v>
      </c>
      <c r="R499" s="70">
        <f>Таблица_основная[[#This Row],[Первая строка массива]]+54</f>
        <v>551</v>
      </c>
      <c r="S499"/>
      <c r="T499" s="86"/>
      <c r="AA499" t="s">
        <v>144</v>
      </c>
      <c r="AB499" t="s">
        <v>163</v>
      </c>
      <c r="AC499" t="s">
        <v>164</v>
      </c>
      <c r="AD499" t="s">
        <v>1128</v>
      </c>
    </row>
    <row r="500" spans="1:30" ht="12.75" customHeight="1" x14ac:dyDescent="0.2">
      <c r="A500" s="70"/>
      <c r="B500" s="70"/>
      <c r="C500" s="100" t="s">
        <v>90</v>
      </c>
      <c r="D500" s="101" t="s">
        <v>2262</v>
      </c>
      <c r="E500" s="102">
        <v>45383</v>
      </c>
      <c r="F500" s="71">
        <v>18</v>
      </c>
      <c r="G500" s="72">
        <f ca="1">Таблица_основная[[#This Row],[Рейтинг расчет]]</f>
        <v>12</v>
      </c>
      <c r="H500" s="41" t="s">
        <v>160</v>
      </c>
      <c r="I500" s="71">
        <v>27.42</v>
      </c>
      <c r="J500" s="41" t="s">
        <v>161</v>
      </c>
      <c r="K500" s="73"/>
      <c r="L500" s="73" t="s">
        <v>162</v>
      </c>
      <c r="M500" s="73"/>
      <c r="N50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O500" s="41" t="str">
        <f>CONCATENATE("F","$",Таблица_основная[[#This Row],[Первая строка массива]])</f>
        <v>F$497</v>
      </c>
      <c r="P500" s="41" t="str">
        <f>CONCATENATE("F","$",Таблица_основная[[#This Row],[Первая строка массива]],":","F","$",Таблица_основная[[#This Row],[Последняя строка моссива]])</f>
        <v>F$497:F$551</v>
      </c>
      <c r="Q500" s="70">
        <f t="shared" si="9"/>
        <v>497</v>
      </c>
      <c r="R500" s="70">
        <f>Таблица_основная[[#This Row],[Первая строка массива]]+54</f>
        <v>551</v>
      </c>
      <c r="S500"/>
      <c r="T500" s="86"/>
      <c r="AA500" t="s">
        <v>144</v>
      </c>
      <c r="AB500" t="s">
        <v>163</v>
      </c>
      <c r="AC500" t="s">
        <v>164</v>
      </c>
      <c r="AD500" t="s">
        <v>1129</v>
      </c>
    </row>
    <row r="501" spans="1:30" ht="12.75" customHeight="1" x14ac:dyDescent="0.2">
      <c r="A501" s="70"/>
      <c r="B501" s="70"/>
      <c r="C501" s="100" t="s">
        <v>112</v>
      </c>
      <c r="D501" s="101" t="s">
        <v>2262</v>
      </c>
      <c r="E501" s="102">
        <v>45383</v>
      </c>
      <c r="F501" s="71">
        <v>16</v>
      </c>
      <c r="G501" s="72">
        <f ca="1">Таблица_основная[[#This Row],[Рейтинг расчет]]</f>
        <v>14</v>
      </c>
      <c r="H501" s="41" t="s">
        <v>160</v>
      </c>
      <c r="I501" s="71">
        <v>27.42</v>
      </c>
      <c r="J501" s="41" t="s">
        <v>161</v>
      </c>
      <c r="K501" s="73"/>
      <c r="L501" s="73" t="s">
        <v>162</v>
      </c>
      <c r="M501" s="73"/>
      <c r="N50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O501" s="41" t="str">
        <f>CONCATENATE("F","$",Таблица_основная[[#This Row],[Первая строка массива]])</f>
        <v>F$497</v>
      </c>
      <c r="P501" s="41" t="str">
        <f>CONCATENATE("F","$",Таблица_основная[[#This Row],[Первая строка массива]],":","F","$",Таблица_основная[[#This Row],[Последняя строка моссива]])</f>
        <v>F$497:F$551</v>
      </c>
      <c r="Q501" s="70">
        <f t="shared" si="9"/>
        <v>497</v>
      </c>
      <c r="R501" s="70">
        <f>Таблица_основная[[#This Row],[Первая строка массива]]+54</f>
        <v>551</v>
      </c>
      <c r="S501"/>
      <c r="T501" s="86"/>
      <c r="AA501" t="s">
        <v>119</v>
      </c>
      <c r="AB501" t="s">
        <v>1130</v>
      </c>
      <c r="AC501" t="s">
        <v>164</v>
      </c>
      <c r="AD501" t="s">
        <v>1131</v>
      </c>
    </row>
    <row r="502" spans="1:30" ht="12.75" customHeight="1" x14ac:dyDescent="0.2">
      <c r="A502" s="70"/>
      <c r="B502" s="70"/>
      <c r="C502" s="100" t="s">
        <v>91</v>
      </c>
      <c r="D502" s="101" t="s">
        <v>2262</v>
      </c>
      <c r="E502" s="102">
        <v>45383</v>
      </c>
      <c r="F502" s="71">
        <v>12</v>
      </c>
      <c r="G502" s="72">
        <f ca="1">Таблица_основная[[#This Row],[Рейтинг расчет]]</f>
        <v>18</v>
      </c>
      <c r="H502" s="41" t="s">
        <v>160</v>
      </c>
      <c r="I502" s="71">
        <v>27.42</v>
      </c>
      <c r="J502" s="41" t="s">
        <v>161</v>
      </c>
      <c r="K502" s="73"/>
      <c r="L502" s="73" t="s">
        <v>162</v>
      </c>
      <c r="M502" s="73"/>
      <c r="N50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O502" s="41" t="str">
        <f>CONCATENATE("F","$",Таблица_основная[[#This Row],[Первая строка массива]])</f>
        <v>F$497</v>
      </c>
      <c r="P502" s="41" t="str">
        <f>CONCATENATE("F","$",Таблица_основная[[#This Row],[Первая строка массива]],":","F","$",Таблица_основная[[#This Row],[Последняя строка моссива]])</f>
        <v>F$497:F$551</v>
      </c>
      <c r="Q502" s="70">
        <f t="shared" si="9"/>
        <v>497</v>
      </c>
      <c r="R502" s="70">
        <f>Таблица_основная[[#This Row],[Первая строка массива]]+54</f>
        <v>551</v>
      </c>
      <c r="S502"/>
      <c r="T502" s="86"/>
      <c r="AA502" t="s">
        <v>105</v>
      </c>
      <c r="AB502" t="s">
        <v>1132</v>
      </c>
      <c r="AC502" t="s">
        <v>164</v>
      </c>
      <c r="AD502" t="s">
        <v>1133</v>
      </c>
    </row>
    <row r="503" spans="1:30" ht="12.75" customHeight="1" x14ac:dyDescent="0.2">
      <c r="A503" s="70"/>
      <c r="B503" s="70"/>
      <c r="C503" s="100" t="s">
        <v>92</v>
      </c>
      <c r="D503" s="101" t="s">
        <v>2262</v>
      </c>
      <c r="E503" s="102">
        <v>45383</v>
      </c>
      <c r="F503" s="71">
        <v>15</v>
      </c>
      <c r="G503" s="72">
        <f ca="1">Таблица_основная[[#This Row],[Рейтинг расчет]]</f>
        <v>15</v>
      </c>
      <c r="H503" s="41" t="s">
        <v>160</v>
      </c>
      <c r="I503" s="71">
        <v>27.42</v>
      </c>
      <c r="J503" s="41" t="s">
        <v>161</v>
      </c>
      <c r="K503" s="73"/>
      <c r="L503" s="73" t="s">
        <v>162</v>
      </c>
      <c r="M503" s="73"/>
      <c r="N50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O503" s="41" t="str">
        <f>CONCATENATE("F","$",Таблица_основная[[#This Row],[Первая строка массива]])</f>
        <v>F$497</v>
      </c>
      <c r="P503" s="41" t="str">
        <f>CONCATENATE("F","$",Таблица_основная[[#This Row],[Первая строка массива]],":","F","$",Таблица_основная[[#This Row],[Последняя строка моссива]])</f>
        <v>F$497:F$551</v>
      </c>
      <c r="Q503" s="70">
        <f t="shared" si="9"/>
        <v>497</v>
      </c>
      <c r="R503" s="70">
        <f>Таблица_основная[[#This Row],[Первая строка массива]]+54</f>
        <v>551</v>
      </c>
      <c r="S503"/>
      <c r="T503" s="86"/>
      <c r="AA503" t="s">
        <v>144</v>
      </c>
      <c r="AB503" t="s">
        <v>163</v>
      </c>
      <c r="AC503" t="s">
        <v>164</v>
      </c>
      <c r="AD503" t="s">
        <v>1134</v>
      </c>
    </row>
    <row r="504" spans="1:30" ht="12.75" customHeight="1" x14ac:dyDescent="0.2">
      <c r="A504" s="70"/>
      <c r="B504" s="70"/>
      <c r="C504" s="100" t="s">
        <v>113</v>
      </c>
      <c r="D504" s="101" t="s">
        <v>2262</v>
      </c>
      <c r="E504" s="102">
        <v>45383</v>
      </c>
      <c r="F504" s="71">
        <v>8</v>
      </c>
      <c r="G504" s="72">
        <f ca="1">Таблица_основная[[#This Row],[Рейтинг расчет]]</f>
        <v>22</v>
      </c>
      <c r="H504" s="41" t="s">
        <v>160</v>
      </c>
      <c r="I504" s="71">
        <v>27.42</v>
      </c>
      <c r="J504" s="41" t="s">
        <v>161</v>
      </c>
      <c r="K504" s="73"/>
      <c r="L504" s="73" t="s">
        <v>162</v>
      </c>
      <c r="M504" s="73"/>
      <c r="N50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22</v>
      </c>
      <c r="O504" s="41" t="str">
        <f>CONCATENATE("F","$",Таблица_основная[[#This Row],[Первая строка массива]])</f>
        <v>F$497</v>
      </c>
      <c r="P504" s="41" t="str">
        <f>CONCATENATE("F","$",Таблица_основная[[#This Row],[Первая строка массива]],":","F","$",Таблица_основная[[#This Row],[Последняя строка моссива]])</f>
        <v>F$497:F$551</v>
      </c>
      <c r="Q504" s="70">
        <f t="shared" si="9"/>
        <v>497</v>
      </c>
      <c r="R504" s="70">
        <f>Таблица_основная[[#This Row],[Первая строка массива]]+54</f>
        <v>551</v>
      </c>
      <c r="S504"/>
      <c r="T504" s="86"/>
      <c r="AA504" t="s">
        <v>137</v>
      </c>
      <c r="AB504" t="s">
        <v>1135</v>
      </c>
      <c r="AC504" t="s">
        <v>164</v>
      </c>
      <c r="AD504" t="s">
        <v>1136</v>
      </c>
    </row>
    <row r="505" spans="1:30" ht="12.75" customHeight="1" x14ac:dyDescent="0.2">
      <c r="A505" s="70"/>
      <c r="B505" s="70"/>
      <c r="C505" s="100" t="s">
        <v>135</v>
      </c>
      <c r="D505" s="101" t="s">
        <v>2262</v>
      </c>
      <c r="E505" s="102">
        <v>45383</v>
      </c>
      <c r="F505" s="71">
        <v>29</v>
      </c>
      <c r="G505" s="72">
        <f ca="1">Таблица_основная[[#This Row],[Рейтинг расчет]]</f>
        <v>5</v>
      </c>
      <c r="H505" s="41" t="s">
        <v>160</v>
      </c>
      <c r="I505" s="71">
        <v>27.42</v>
      </c>
      <c r="J505" s="41" t="s">
        <v>161</v>
      </c>
      <c r="K505" s="73"/>
      <c r="L505" s="73" t="s">
        <v>162</v>
      </c>
      <c r="M505" s="73"/>
      <c r="N50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</v>
      </c>
      <c r="O505" s="41" t="str">
        <f>CONCATENATE("F","$",Таблица_основная[[#This Row],[Первая строка массива]])</f>
        <v>F$497</v>
      </c>
      <c r="P505" s="41" t="str">
        <f>CONCATENATE("F","$",Таблица_основная[[#This Row],[Первая строка массива]],":","F","$",Таблица_основная[[#This Row],[Последняя строка моссива]])</f>
        <v>F$497:F$551</v>
      </c>
      <c r="Q505" s="70">
        <f t="shared" si="9"/>
        <v>497</v>
      </c>
      <c r="R505" s="70">
        <f>Таблица_основная[[#This Row],[Первая строка массива]]+54</f>
        <v>551</v>
      </c>
      <c r="S505"/>
      <c r="T505" s="86"/>
      <c r="AA505" t="s">
        <v>137</v>
      </c>
      <c r="AB505" t="s">
        <v>1137</v>
      </c>
      <c r="AC505" t="s">
        <v>164</v>
      </c>
      <c r="AD505" t="s">
        <v>1138</v>
      </c>
    </row>
    <row r="506" spans="1:30" ht="12.75" customHeight="1" x14ac:dyDescent="0.2">
      <c r="A506" s="70"/>
      <c r="B506" s="70"/>
      <c r="C506" s="100" t="s">
        <v>136</v>
      </c>
      <c r="D506" s="101" t="s">
        <v>2262</v>
      </c>
      <c r="E506" s="102">
        <v>45383</v>
      </c>
      <c r="F506" s="71">
        <v>31</v>
      </c>
      <c r="G506" s="72">
        <f ca="1">Таблица_основная[[#This Row],[Рейтинг расчет]]</f>
        <v>4</v>
      </c>
      <c r="H506" s="41" t="s">
        <v>160</v>
      </c>
      <c r="I506" s="71">
        <v>27.42</v>
      </c>
      <c r="J506" s="41" t="s">
        <v>161</v>
      </c>
      <c r="K506" s="73"/>
      <c r="L506" s="73" t="s">
        <v>162</v>
      </c>
      <c r="M506" s="73"/>
      <c r="N50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</v>
      </c>
      <c r="O506" s="41" t="str">
        <f>CONCATENATE("F","$",Таблица_основная[[#This Row],[Первая строка массива]])</f>
        <v>F$497</v>
      </c>
      <c r="P506" s="41" t="str">
        <f>CONCATENATE("F","$",Таблица_основная[[#This Row],[Первая строка массива]],":","F","$",Таблица_основная[[#This Row],[Последняя строка моссива]])</f>
        <v>F$497:F$551</v>
      </c>
      <c r="Q506" s="70">
        <f t="shared" si="9"/>
        <v>497</v>
      </c>
      <c r="R506" s="70">
        <f>Таблица_основная[[#This Row],[Первая строка массива]]+54</f>
        <v>551</v>
      </c>
      <c r="S506"/>
      <c r="T506" s="86"/>
      <c r="AA506" t="s">
        <v>87</v>
      </c>
      <c r="AB506" t="s">
        <v>1139</v>
      </c>
      <c r="AC506" t="s">
        <v>164</v>
      </c>
      <c r="AD506" t="s">
        <v>1140</v>
      </c>
    </row>
    <row r="507" spans="1:30" ht="12.75" customHeight="1" x14ac:dyDescent="0.2">
      <c r="A507" s="70"/>
      <c r="B507" s="70"/>
      <c r="C507" s="100" t="s">
        <v>137</v>
      </c>
      <c r="D507" s="101" t="s">
        <v>2262</v>
      </c>
      <c r="E507" s="102">
        <v>45383</v>
      </c>
      <c r="F507" s="71">
        <v>26</v>
      </c>
      <c r="G507" s="72">
        <f ca="1">Таблица_основная[[#This Row],[Рейтинг расчет]]</f>
        <v>6</v>
      </c>
      <c r="H507" s="41" t="s">
        <v>160</v>
      </c>
      <c r="I507" s="71">
        <v>27.42</v>
      </c>
      <c r="J507" s="41" t="s">
        <v>161</v>
      </c>
      <c r="K507" s="73"/>
      <c r="L507" s="73" t="s">
        <v>162</v>
      </c>
      <c r="M507" s="73"/>
      <c r="N50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6</v>
      </c>
      <c r="O507" s="41" t="str">
        <f>CONCATENATE("F","$",Таблица_основная[[#This Row],[Первая строка массива]])</f>
        <v>F$497</v>
      </c>
      <c r="P507" s="41" t="str">
        <f>CONCATENATE("F","$",Таблица_основная[[#This Row],[Первая строка массива]],":","F","$",Таблица_основная[[#This Row],[Последняя строка моссива]])</f>
        <v>F$497:F$551</v>
      </c>
      <c r="Q507" s="70">
        <f t="shared" si="9"/>
        <v>497</v>
      </c>
      <c r="R507" s="70">
        <f>Таблица_основная[[#This Row],[Первая строка массива]]+54</f>
        <v>551</v>
      </c>
      <c r="S507"/>
      <c r="T507" s="86"/>
      <c r="AA507" t="s">
        <v>137</v>
      </c>
      <c r="AB507" t="s">
        <v>1141</v>
      </c>
      <c r="AC507" t="s">
        <v>164</v>
      </c>
      <c r="AD507" t="s">
        <v>1142</v>
      </c>
    </row>
    <row r="508" spans="1:30" ht="12.75" customHeight="1" x14ac:dyDescent="0.2">
      <c r="A508" s="70"/>
      <c r="B508" s="70"/>
      <c r="C508" s="100" t="s">
        <v>138</v>
      </c>
      <c r="D508" s="101" t="s">
        <v>2262</v>
      </c>
      <c r="E508" s="102">
        <v>45383</v>
      </c>
      <c r="F508" s="71">
        <v>17</v>
      </c>
      <c r="G508" s="72">
        <f ca="1">Таблица_основная[[#This Row],[Рейтинг расчет]]</f>
        <v>13</v>
      </c>
      <c r="H508" s="41" t="s">
        <v>160</v>
      </c>
      <c r="I508" s="71">
        <v>27.42</v>
      </c>
      <c r="J508" s="41" t="s">
        <v>161</v>
      </c>
      <c r="K508" s="73"/>
      <c r="L508" s="73" t="s">
        <v>162</v>
      </c>
      <c r="M508" s="73"/>
      <c r="N50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O508" s="41" t="str">
        <f>CONCATENATE("F","$",Таблица_основная[[#This Row],[Первая строка массива]])</f>
        <v>F$497</v>
      </c>
      <c r="P508" s="41" t="str">
        <f>CONCATENATE("F","$",Таблица_основная[[#This Row],[Первая строка массива]],":","F","$",Таблица_основная[[#This Row],[Последняя строка моссива]])</f>
        <v>F$497:F$551</v>
      </c>
      <c r="Q508" s="70">
        <f t="shared" si="9"/>
        <v>497</v>
      </c>
      <c r="R508" s="70">
        <f>Таблица_основная[[#This Row],[Первая строка массива]]+54</f>
        <v>551</v>
      </c>
      <c r="S508"/>
      <c r="T508" s="86"/>
      <c r="AA508" t="s">
        <v>144</v>
      </c>
      <c r="AB508" t="s">
        <v>163</v>
      </c>
      <c r="AC508" t="s">
        <v>164</v>
      </c>
      <c r="AD508" t="s">
        <v>1143</v>
      </c>
    </row>
    <row r="509" spans="1:30" ht="12.75" customHeight="1" x14ac:dyDescent="0.2">
      <c r="A509" s="70"/>
      <c r="B509" s="70"/>
      <c r="C509" s="100" t="s">
        <v>139</v>
      </c>
      <c r="D509" s="101" t="s">
        <v>2262</v>
      </c>
      <c r="E509" s="102">
        <v>45383</v>
      </c>
      <c r="F509" s="71">
        <v>15</v>
      </c>
      <c r="G509" s="72">
        <f ca="1">Таблица_основная[[#This Row],[Рейтинг расчет]]</f>
        <v>15</v>
      </c>
      <c r="H509" s="41" t="s">
        <v>160</v>
      </c>
      <c r="I509" s="71">
        <v>27.42</v>
      </c>
      <c r="J509" s="41" t="s">
        <v>161</v>
      </c>
      <c r="K509" s="73"/>
      <c r="L509" s="73" t="s">
        <v>162</v>
      </c>
      <c r="M509" s="73"/>
      <c r="N50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O509" s="41" t="str">
        <f>CONCATENATE("F","$",Таблица_основная[[#This Row],[Первая строка массива]])</f>
        <v>F$497</v>
      </c>
      <c r="P509" s="41" t="str">
        <f>CONCATENATE("F","$",Таблица_основная[[#This Row],[Первая строка массива]],":","F","$",Таблица_основная[[#This Row],[Последняя строка моссива]])</f>
        <v>F$497:F$551</v>
      </c>
      <c r="Q509" s="70">
        <f t="shared" si="9"/>
        <v>497</v>
      </c>
      <c r="R509" s="70">
        <f>Таблица_основная[[#This Row],[Первая строка массива]]+54</f>
        <v>551</v>
      </c>
      <c r="S509"/>
      <c r="T509" s="86"/>
      <c r="AA509" t="s">
        <v>144</v>
      </c>
      <c r="AB509" t="s">
        <v>163</v>
      </c>
      <c r="AC509" t="s">
        <v>164</v>
      </c>
      <c r="AD509" t="s">
        <v>1144</v>
      </c>
    </row>
    <row r="510" spans="1:30" ht="12.75" customHeight="1" x14ac:dyDescent="0.2">
      <c r="A510" s="70"/>
      <c r="B510" s="70"/>
      <c r="C510" s="100" t="s">
        <v>140</v>
      </c>
      <c r="D510" s="101" t="s">
        <v>2262</v>
      </c>
      <c r="E510" s="102">
        <v>45383</v>
      </c>
      <c r="F510" s="71">
        <v>18</v>
      </c>
      <c r="G510" s="72">
        <f ca="1">Таблица_основная[[#This Row],[Рейтинг расчет]]</f>
        <v>12</v>
      </c>
      <c r="H510" s="41" t="s">
        <v>160</v>
      </c>
      <c r="I510" s="71">
        <v>27.42</v>
      </c>
      <c r="J510" s="41" t="s">
        <v>161</v>
      </c>
      <c r="K510" s="73"/>
      <c r="L510" s="73" t="s">
        <v>162</v>
      </c>
      <c r="M510" s="73"/>
      <c r="N51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O510" s="41" t="str">
        <f>CONCATENATE("F","$",Таблица_основная[[#This Row],[Первая строка массива]])</f>
        <v>F$497</v>
      </c>
      <c r="P510" s="41" t="str">
        <f>CONCATENATE("F","$",Таблица_основная[[#This Row],[Первая строка массива]],":","F","$",Таблица_основная[[#This Row],[Последняя строка моссива]])</f>
        <v>F$497:F$551</v>
      </c>
      <c r="Q510" s="70">
        <f t="shared" si="9"/>
        <v>497</v>
      </c>
      <c r="R510" s="70">
        <f>Таблица_основная[[#This Row],[Первая строка массива]]+54</f>
        <v>551</v>
      </c>
      <c r="S510"/>
      <c r="T510" s="86"/>
      <c r="AA510" t="s">
        <v>144</v>
      </c>
      <c r="AB510" t="s">
        <v>163</v>
      </c>
      <c r="AC510" t="s">
        <v>164</v>
      </c>
      <c r="AD510" t="s">
        <v>1145</v>
      </c>
    </row>
    <row r="511" spans="1:30" ht="12.75" customHeight="1" x14ac:dyDescent="0.2">
      <c r="A511" s="70"/>
      <c r="B511" s="70"/>
      <c r="C511" s="100" t="s">
        <v>141</v>
      </c>
      <c r="D511" s="101" t="s">
        <v>2262</v>
      </c>
      <c r="E511" s="102">
        <v>45383</v>
      </c>
      <c r="F511" s="71">
        <v>25</v>
      </c>
      <c r="G511" s="72">
        <f ca="1">Таблица_основная[[#This Row],[Рейтинг расчет]]</f>
        <v>7</v>
      </c>
      <c r="H511" s="41" t="s">
        <v>160</v>
      </c>
      <c r="I511" s="71">
        <v>27.42</v>
      </c>
      <c r="J511" s="41" t="s">
        <v>161</v>
      </c>
      <c r="K511" s="73"/>
      <c r="L511" s="73" t="s">
        <v>162</v>
      </c>
      <c r="M511" s="73"/>
      <c r="N51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O511" s="41" t="str">
        <f>CONCATENATE("F","$",Таблица_основная[[#This Row],[Первая строка массива]])</f>
        <v>F$497</v>
      </c>
      <c r="P511" s="41" t="str">
        <f>CONCATENATE("F","$",Таблица_основная[[#This Row],[Первая строка массива]],":","F","$",Таблица_основная[[#This Row],[Последняя строка моссива]])</f>
        <v>F$497:F$551</v>
      </c>
      <c r="Q511" s="70">
        <f t="shared" si="9"/>
        <v>497</v>
      </c>
      <c r="R511" s="70">
        <f>Таблица_основная[[#This Row],[Первая строка массива]]+54</f>
        <v>551</v>
      </c>
      <c r="S511"/>
      <c r="T511" s="86"/>
      <c r="AA511" t="s">
        <v>144</v>
      </c>
      <c r="AB511" t="s">
        <v>163</v>
      </c>
      <c r="AC511" t="s">
        <v>164</v>
      </c>
      <c r="AD511" t="s">
        <v>1146</v>
      </c>
    </row>
    <row r="512" spans="1:30" ht="12.75" customHeight="1" x14ac:dyDescent="0.2">
      <c r="A512" s="70"/>
      <c r="B512" s="70"/>
      <c r="C512" s="100" t="s">
        <v>142</v>
      </c>
      <c r="D512" s="101" t="s">
        <v>2262</v>
      </c>
      <c r="E512" s="102">
        <v>45383</v>
      </c>
      <c r="F512" s="71">
        <v>25</v>
      </c>
      <c r="G512" s="72">
        <f ca="1">Таблица_основная[[#This Row],[Рейтинг расчет]]</f>
        <v>7</v>
      </c>
      <c r="H512" s="41" t="s">
        <v>160</v>
      </c>
      <c r="I512" s="71">
        <v>27.42</v>
      </c>
      <c r="J512" s="41" t="s">
        <v>161</v>
      </c>
      <c r="K512" s="73"/>
      <c r="L512" s="73" t="s">
        <v>162</v>
      </c>
      <c r="M512" s="73"/>
      <c r="N51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O512" s="41" t="str">
        <f>CONCATENATE("F","$",Таблица_основная[[#This Row],[Первая строка массива]])</f>
        <v>F$497</v>
      </c>
      <c r="P512" s="41" t="str">
        <f>CONCATENATE("F","$",Таблица_основная[[#This Row],[Первая строка массива]],":","F","$",Таблица_основная[[#This Row],[Последняя строка моссива]])</f>
        <v>F$497:F$551</v>
      </c>
      <c r="Q512" s="70">
        <f t="shared" si="9"/>
        <v>497</v>
      </c>
      <c r="R512" s="70">
        <f>Таблица_основная[[#This Row],[Первая строка массива]]+54</f>
        <v>551</v>
      </c>
      <c r="S512"/>
      <c r="T512" s="86"/>
      <c r="AA512" t="s">
        <v>144</v>
      </c>
      <c r="AB512" t="s">
        <v>163</v>
      </c>
      <c r="AC512" t="s">
        <v>164</v>
      </c>
      <c r="AD512" t="s">
        <v>1147</v>
      </c>
    </row>
    <row r="513" spans="1:30" ht="12.75" customHeight="1" x14ac:dyDescent="0.2">
      <c r="A513" s="70"/>
      <c r="B513" s="70"/>
      <c r="C513" s="100" t="s">
        <v>143</v>
      </c>
      <c r="D513" s="101" t="s">
        <v>2262</v>
      </c>
      <c r="E513" s="102">
        <v>45383</v>
      </c>
      <c r="F513" s="71">
        <v>16</v>
      </c>
      <c r="G513" s="72">
        <f ca="1">Таблица_основная[[#This Row],[Рейтинг расчет]]</f>
        <v>14</v>
      </c>
      <c r="H513" s="41" t="s">
        <v>160</v>
      </c>
      <c r="I513" s="71">
        <v>27.42</v>
      </c>
      <c r="J513" s="41" t="s">
        <v>161</v>
      </c>
      <c r="K513" s="73"/>
      <c r="L513" s="73" t="s">
        <v>162</v>
      </c>
      <c r="M513" s="73"/>
      <c r="N51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O513" s="41" t="str">
        <f>CONCATENATE("F","$",Таблица_основная[[#This Row],[Первая строка массива]])</f>
        <v>F$497</v>
      </c>
      <c r="P513" s="41" t="str">
        <f>CONCATENATE("F","$",Таблица_основная[[#This Row],[Первая строка массива]],":","F","$",Таблица_основная[[#This Row],[Последняя строка моссива]])</f>
        <v>F$497:F$551</v>
      </c>
      <c r="Q513" s="70">
        <f t="shared" si="9"/>
        <v>497</v>
      </c>
      <c r="R513" s="70">
        <f>Таблица_основная[[#This Row],[Первая строка массива]]+54</f>
        <v>551</v>
      </c>
      <c r="S513"/>
      <c r="T513" s="86"/>
      <c r="AA513" t="s">
        <v>144</v>
      </c>
      <c r="AB513" t="s">
        <v>1148</v>
      </c>
      <c r="AC513" t="s">
        <v>164</v>
      </c>
      <c r="AD513" t="s">
        <v>1149</v>
      </c>
    </row>
    <row r="514" spans="1:30" ht="12.75" customHeight="1" x14ac:dyDescent="0.2">
      <c r="A514" s="70"/>
      <c r="B514" s="70"/>
      <c r="C514" s="100" t="s">
        <v>144</v>
      </c>
      <c r="D514" s="101" t="s">
        <v>2262</v>
      </c>
      <c r="E514" s="102">
        <v>45383</v>
      </c>
      <c r="F514" s="71">
        <v>45</v>
      </c>
      <c r="G514" s="72">
        <f ca="1">Таблица_основная[[#This Row],[Рейтинг расчет]]</f>
        <v>1</v>
      </c>
      <c r="H514" s="41" t="s">
        <v>160</v>
      </c>
      <c r="I514" s="71">
        <v>27.42</v>
      </c>
      <c r="J514" s="41" t="s">
        <v>161</v>
      </c>
      <c r="K514" s="73"/>
      <c r="L514" s="73" t="s">
        <v>162</v>
      </c>
      <c r="M514" s="73"/>
      <c r="N51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514" s="41" t="str">
        <f>CONCATENATE("F","$",Таблица_основная[[#This Row],[Первая строка массива]])</f>
        <v>F$497</v>
      </c>
      <c r="P514" s="41" t="str">
        <f>CONCATENATE("F","$",Таблица_основная[[#This Row],[Первая строка массива]],":","F","$",Таблица_основная[[#This Row],[Последняя строка моссива]])</f>
        <v>F$497:F$551</v>
      </c>
      <c r="Q514" s="70">
        <f t="shared" si="9"/>
        <v>497</v>
      </c>
      <c r="R514" s="70">
        <f>Таблица_основная[[#This Row],[Первая строка массива]]+54</f>
        <v>551</v>
      </c>
      <c r="S514"/>
      <c r="T514" s="86"/>
      <c r="AA514" t="s">
        <v>105</v>
      </c>
      <c r="AB514" t="s">
        <v>1150</v>
      </c>
      <c r="AC514" t="s">
        <v>164</v>
      </c>
      <c r="AD514" t="s">
        <v>1151</v>
      </c>
    </row>
    <row r="515" spans="1:30" ht="12.75" customHeight="1" x14ac:dyDescent="0.2">
      <c r="A515" s="70"/>
      <c r="B515" s="70"/>
      <c r="C515" s="100" t="s">
        <v>145</v>
      </c>
      <c r="D515" s="101" t="s">
        <v>2262</v>
      </c>
      <c r="E515" s="102">
        <v>45383</v>
      </c>
      <c r="F515" s="71">
        <v>36</v>
      </c>
      <c r="G515" s="72">
        <f ca="1">Таблица_основная[[#This Row],[Рейтинг расчет]]</f>
        <v>3</v>
      </c>
      <c r="H515" s="41" t="s">
        <v>160</v>
      </c>
      <c r="I515" s="71">
        <v>27.42</v>
      </c>
      <c r="J515" s="41" t="s">
        <v>161</v>
      </c>
      <c r="K515" s="73"/>
      <c r="L515" s="73" t="s">
        <v>162</v>
      </c>
      <c r="M515" s="73"/>
      <c r="N51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</v>
      </c>
      <c r="O515" s="41" t="str">
        <f>CONCATENATE("F","$",Таблица_основная[[#This Row],[Первая строка массива]])</f>
        <v>F$497</v>
      </c>
      <c r="P515" s="41" t="str">
        <f>CONCATENATE("F","$",Таблица_основная[[#This Row],[Первая строка массива]],":","F","$",Таблица_основная[[#This Row],[Последняя строка моссива]])</f>
        <v>F$497:F$551</v>
      </c>
      <c r="Q515" s="70">
        <f t="shared" si="9"/>
        <v>497</v>
      </c>
      <c r="R515" s="70">
        <f>Таблица_основная[[#This Row],[Первая строка массива]]+54</f>
        <v>551</v>
      </c>
      <c r="S515"/>
      <c r="T515" s="86"/>
      <c r="AA515" t="s">
        <v>142</v>
      </c>
      <c r="AB515" t="s">
        <v>1152</v>
      </c>
      <c r="AC515" t="s">
        <v>164</v>
      </c>
      <c r="AD515" t="s">
        <v>1153</v>
      </c>
    </row>
    <row r="516" spans="1:30" ht="12.75" customHeight="1" x14ac:dyDescent="0.2">
      <c r="A516" s="70"/>
      <c r="B516" s="70"/>
      <c r="C516" s="100" t="s">
        <v>146</v>
      </c>
      <c r="D516" s="101" t="s">
        <v>2262</v>
      </c>
      <c r="E516" s="102">
        <v>45383</v>
      </c>
      <c r="F516" s="71">
        <v>21</v>
      </c>
      <c r="G516" s="72">
        <f ca="1">Таблица_основная[[#This Row],[Рейтинг расчет]]</f>
        <v>9</v>
      </c>
      <c r="H516" s="41" t="s">
        <v>160</v>
      </c>
      <c r="I516" s="71">
        <v>27.42</v>
      </c>
      <c r="J516" s="41" t="s">
        <v>161</v>
      </c>
      <c r="K516" s="73"/>
      <c r="L516" s="73" t="s">
        <v>162</v>
      </c>
      <c r="M516" s="73"/>
      <c r="N51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9</v>
      </c>
      <c r="O516" s="41" t="str">
        <f>CONCATENATE("F","$",Таблица_основная[[#This Row],[Первая строка массива]])</f>
        <v>F$497</v>
      </c>
      <c r="P516" s="41" t="str">
        <f>CONCATENATE("F","$",Таблица_основная[[#This Row],[Первая строка массива]],":","F","$",Таблица_основная[[#This Row],[Последняя строка моссива]])</f>
        <v>F$497:F$551</v>
      </c>
      <c r="Q516" s="70">
        <f t="shared" si="9"/>
        <v>497</v>
      </c>
      <c r="R516" s="70">
        <f>Таблица_основная[[#This Row],[Первая строка массива]]+54</f>
        <v>551</v>
      </c>
      <c r="S516"/>
      <c r="T516" s="86"/>
      <c r="AA516" t="s">
        <v>146</v>
      </c>
      <c r="AB516" t="s">
        <v>1154</v>
      </c>
      <c r="AC516" t="s">
        <v>164</v>
      </c>
      <c r="AD516" t="s">
        <v>1155</v>
      </c>
    </row>
    <row r="517" spans="1:30" ht="12.75" customHeight="1" x14ac:dyDescent="0.2">
      <c r="A517" s="70"/>
      <c r="B517" s="70"/>
      <c r="C517" s="100" t="s">
        <v>93</v>
      </c>
      <c r="D517" s="101" t="s">
        <v>2262</v>
      </c>
      <c r="E517" s="102">
        <v>45383</v>
      </c>
      <c r="F517" s="71">
        <v>9</v>
      </c>
      <c r="G517" s="72">
        <f ca="1">Таблица_основная[[#This Row],[Рейтинг расчет]]</f>
        <v>21</v>
      </c>
      <c r="H517" s="41" t="s">
        <v>160</v>
      </c>
      <c r="I517" s="71">
        <v>27.42</v>
      </c>
      <c r="J517" s="41" t="s">
        <v>161</v>
      </c>
      <c r="K517" s="73"/>
      <c r="L517" s="73" t="s">
        <v>162</v>
      </c>
      <c r="M517" s="73"/>
      <c r="N51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O517" s="41" t="str">
        <f>CONCATENATE("F","$",Таблица_основная[[#This Row],[Первая строка массива]])</f>
        <v>F$497</v>
      </c>
      <c r="P517" s="41" t="str">
        <f>CONCATENATE("F","$",Таблица_основная[[#This Row],[Первая строка массива]],":","F","$",Таблица_основная[[#This Row],[Последняя строка моссива]])</f>
        <v>F$497:F$551</v>
      </c>
      <c r="Q517" s="70">
        <f t="shared" si="9"/>
        <v>497</v>
      </c>
      <c r="R517" s="70">
        <f>Таблица_основная[[#This Row],[Первая строка массива]]+54</f>
        <v>551</v>
      </c>
      <c r="S517"/>
      <c r="T517" s="86"/>
      <c r="AA517" t="s">
        <v>128</v>
      </c>
      <c r="AB517" t="s">
        <v>163</v>
      </c>
      <c r="AC517" t="s">
        <v>164</v>
      </c>
      <c r="AD517" t="s">
        <v>1156</v>
      </c>
    </row>
    <row r="518" spans="1:30" ht="12.75" customHeight="1" x14ac:dyDescent="0.2">
      <c r="A518" s="70"/>
      <c r="B518" s="70"/>
      <c r="C518" s="100" t="s">
        <v>127</v>
      </c>
      <c r="D518" s="101" t="s">
        <v>2262</v>
      </c>
      <c r="E518" s="102">
        <v>45383</v>
      </c>
      <c r="F518" s="71">
        <v>17</v>
      </c>
      <c r="G518" s="72">
        <f ca="1">Таблица_основная[[#This Row],[Рейтинг расчет]]</f>
        <v>13</v>
      </c>
      <c r="H518" s="41" t="s">
        <v>160</v>
      </c>
      <c r="I518" s="71">
        <v>27.42</v>
      </c>
      <c r="J518" s="41" t="s">
        <v>161</v>
      </c>
      <c r="K518" s="73"/>
      <c r="L518" s="73" t="s">
        <v>162</v>
      </c>
      <c r="M518" s="73"/>
      <c r="N51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O518" s="41" t="str">
        <f>CONCATENATE("F","$",Таблица_основная[[#This Row],[Первая строка массива]])</f>
        <v>F$497</v>
      </c>
      <c r="P518" s="41" t="str">
        <f>CONCATENATE("F","$",Таблица_основная[[#This Row],[Первая строка массива]],":","F","$",Таблица_основная[[#This Row],[Последняя строка моссива]])</f>
        <v>F$497:F$551</v>
      </c>
      <c r="Q518" s="70">
        <f t="shared" si="9"/>
        <v>497</v>
      </c>
      <c r="R518" s="70">
        <f>Таблица_основная[[#This Row],[Первая строка массива]]+54</f>
        <v>551</v>
      </c>
      <c r="S518"/>
      <c r="T518" s="86"/>
      <c r="AA518" t="s">
        <v>117</v>
      </c>
      <c r="AB518" t="s">
        <v>1157</v>
      </c>
      <c r="AC518" t="s">
        <v>164</v>
      </c>
      <c r="AD518" t="s">
        <v>1158</v>
      </c>
    </row>
    <row r="519" spans="1:30" ht="12.75" customHeight="1" x14ac:dyDescent="0.2">
      <c r="A519" s="70"/>
      <c r="B519" s="70"/>
      <c r="C519" s="100" t="s">
        <v>114</v>
      </c>
      <c r="D519" s="101" t="s">
        <v>2262</v>
      </c>
      <c r="E519" s="102">
        <v>45383</v>
      </c>
      <c r="F519" s="71">
        <v>8</v>
      </c>
      <c r="G519" s="72">
        <f ca="1">Таблица_основная[[#This Row],[Рейтинг расчет]]</f>
        <v>22</v>
      </c>
      <c r="H519" s="41" t="s">
        <v>160</v>
      </c>
      <c r="I519" s="71">
        <v>27.42</v>
      </c>
      <c r="J519" s="41" t="s">
        <v>161</v>
      </c>
      <c r="K519" s="73"/>
      <c r="L519" s="73" t="s">
        <v>162</v>
      </c>
      <c r="M519" s="73"/>
      <c r="N51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22</v>
      </c>
      <c r="O519" s="41" t="str">
        <f>CONCATENATE("F","$",Таблица_основная[[#This Row],[Первая строка массива]])</f>
        <v>F$497</v>
      </c>
      <c r="P519" s="41" t="str">
        <f>CONCATENATE("F","$",Таблица_основная[[#This Row],[Первая строка массива]],":","F","$",Таблица_основная[[#This Row],[Последняя строка моссива]])</f>
        <v>F$497:F$551</v>
      </c>
      <c r="Q519" s="70">
        <f t="shared" si="9"/>
        <v>497</v>
      </c>
      <c r="R519" s="70">
        <f>Таблица_основная[[#This Row],[Первая строка массива]]+54</f>
        <v>551</v>
      </c>
      <c r="S519"/>
      <c r="T519" s="86"/>
      <c r="AA519" t="s">
        <v>145</v>
      </c>
      <c r="AB519" t="s">
        <v>163</v>
      </c>
      <c r="AC519" t="s">
        <v>164</v>
      </c>
      <c r="AD519" t="s">
        <v>1159</v>
      </c>
    </row>
    <row r="520" spans="1:30" ht="12.75" customHeight="1" x14ac:dyDescent="0.2">
      <c r="A520" s="70"/>
      <c r="B520" s="70"/>
      <c r="C520" s="100" t="s">
        <v>94</v>
      </c>
      <c r="D520" s="101" t="s">
        <v>2262</v>
      </c>
      <c r="E520" s="102">
        <v>45383</v>
      </c>
      <c r="F520" s="71">
        <v>20</v>
      </c>
      <c r="G520" s="72">
        <f ca="1">Таблица_основная[[#This Row],[Рейтинг расчет]]</f>
        <v>10</v>
      </c>
      <c r="H520" s="41" t="s">
        <v>160</v>
      </c>
      <c r="I520" s="71">
        <v>27.42</v>
      </c>
      <c r="J520" s="41" t="s">
        <v>161</v>
      </c>
      <c r="K520" s="73"/>
      <c r="L520" s="73" t="s">
        <v>162</v>
      </c>
      <c r="M520" s="73"/>
      <c r="N52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10</v>
      </c>
      <c r="O520" s="41" t="str">
        <f>CONCATENATE("F","$",Таблица_основная[[#This Row],[Первая строка массива]])</f>
        <v>F$497</v>
      </c>
      <c r="P520" s="41" t="str">
        <f>CONCATENATE("F","$",Таблица_основная[[#This Row],[Первая строка массива]],":","F","$",Таблица_основная[[#This Row],[Последняя строка моссива]])</f>
        <v>F$497:F$551</v>
      </c>
      <c r="Q520" s="70">
        <f t="shared" si="9"/>
        <v>497</v>
      </c>
      <c r="R520" s="70">
        <f>Таблица_основная[[#This Row],[Первая строка массива]]+54</f>
        <v>551</v>
      </c>
      <c r="S520"/>
      <c r="T520" s="86"/>
      <c r="AA520" t="s">
        <v>145</v>
      </c>
      <c r="AB520" t="s">
        <v>163</v>
      </c>
      <c r="AC520" t="s">
        <v>164</v>
      </c>
      <c r="AD520" t="s">
        <v>1160</v>
      </c>
    </row>
    <row r="521" spans="1:30" ht="12.75" customHeight="1" x14ac:dyDescent="0.2">
      <c r="A521" s="70"/>
      <c r="B521" s="70"/>
      <c r="C521" s="100" t="s">
        <v>95</v>
      </c>
      <c r="D521" s="101" t="s">
        <v>2262</v>
      </c>
      <c r="E521" s="102">
        <v>45383</v>
      </c>
      <c r="F521" s="71">
        <v>14</v>
      </c>
      <c r="G521" s="72">
        <f ca="1">Таблица_основная[[#This Row],[Рейтинг расчет]]</f>
        <v>16</v>
      </c>
      <c r="H521" s="41" t="s">
        <v>160</v>
      </c>
      <c r="I521" s="71">
        <v>27.42</v>
      </c>
      <c r="J521" s="41" t="s">
        <v>161</v>
      </c>
      <c r="K521" s="73"/>
      <c r="L521" s="73" t="s">
        <v>162</v>
      </c>
      <c r="M521" s="73"/>
      <c r="N52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O521" s="41" t="str">
        <f>CONCATENATE("F","$",Таблица_основная[[#This Row],[Первая строка массива]])</f>
        <v>F$497</v>
      </c>
      <c r="P521" s="41" t="str">
        <f>CONCATENATE("F","$",Таблица_основная[[#This Row],[Первая строка массива]],":","F","$",Таблица_основная[[#This Row],[Последняя строка моссива]])</f>
        <v>F$497:F$551</v>
      </c>
      <c r="Q521" s="70">
        <f t="shared" si="9"/>
        <v>497</v>
      </c>
      <c r="R521" s="70">
        <f>Таблица_основная[[#This Row],[Первая строка массива]]+54</f>
        <v>551</v>
      </c>
      <c r="S521"/>
      <c r="T521" s="86"/>
      <c r="AA521" t="s">
        <v>145</v>
      </c>
      <c r="AB521" t="s">
        <v>163</v>
      </c>
      <c r="AC521" t="s">
        <v>164</v>
      </c>
      <c r="AD521" t="s">
        <v>1161</v>
      </c>
    </row>
    <row r="522" spans="1:30" ht="12.75" customHeight="1" x14ac:dyDescent="0.2">
      <c r="A522" s="70"/>
      <c r="B522" s="70"/>
      <c r="C522" s="100" t="s">
        <v>96</v>
      </c>
      <c r="D522" s="101" t="s">
        <v>2262</v>
      </c>
      <c r="E522" s="102">
        <v>45383</v>
      </c>
      <c r="F522" s="71">
        <v>19</v>
      </c>
      <c r="G522" s="72">
        <f ca="1">Таблица_основная[[#This Row],[Рейтинг расчет]]</f>
        <v>11</v>
      </c>
      <c r="H522" s="41" t="s">
        <v>160</v>
      </c>
      <c r="I522" s="71">
        <v>27.42</v>
      </c>
      <c r="J522" s="41" t="s">
        <v>161</v>
      </c>
      <c r="K522" s="73"/>
      <c r="L522" s="73" t="s">
        <v>162</v>
      </c>
      <c r="M522" s="73"/>
      <c r="N52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O522" s="41" t="str">
        <f>CONCATENATE("F","$",Таблица_основная[[#This Row],[Первая строка массива]])</f>
        <v>F$497</v>
      </c>
      <c r="P522" s="41" t="str">
        <f>CONCATENATE("F","$",Таблица_основная[[#This Row],[Первая строка массива]],":","F","$",Таблица_основная[[#This Row],[Последняя строка моссива]])</f>
        <v>F$497:F$551</v>
      </c>
      <c r="Q522" s="70">
        <f t="shared" si="9"/>
        <v>497</v>
      </c>
      <c r="R522" s="70">
        <f>Таблица_основная[[#This Row],[Первая строка массива]]+54</f>
        <v>551</v>
      </c>
      <c r="S522"/>
      <c r="T522" s="86"/>
      <c r="AA522" t="s">
        <v>135</v>
      </c>
      <c r="AB522" t="s">
        <v>163</v>
      </c>
      <c r="AC522" t="s">
        <v>164</v>
      </c>
      <c r="AD522" t="s">
        <v>1162</v>
      </c>
    </row>
    <row r="523" spans="1:30" ht="12.75" customHeight="1" x14ac:dyDescent="0.2">
      <c r="A523" s="70"/>
      <c r="B523" s="70"/>
      <c r="C523" s="100" t="s">
        <v>97</v>
      </c>
      <c r="D523" s="101" t="s">
        <v>2262</v>
      </c>
      <c r="E523" s="102">
        <v>45383</v>
      </c>
      <c r="F523" s="71">
        <v>13</v>
      </c>
      <c r="G523" s="72">
        <f ca="1">Таблица_основная[[#This Row],[Рейтинг расчет]]</f>
        <v>17</v>
      </c>
      <c r="H523" s="41" t="s">
        <v>160</v>
      </c>
      <c r="I523" s="71">
        <v>27.42</v>
      </c>
      <c r="J523" s="41" t="s">
        <v>161</v>
      </c>
      <c r="K523" s="73"/>
      <c r="L523" s="73" t="s">
        <v>162</v>
      </c>
      <c r="M523" s="73"/>
      <c r="N52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O523" s="41" t="str">
        <f>CONCATENATE("F","$",Таблица_основная[[#This Row],[Первая строка массива]])</f>
        <v>F$497</v>
      </c>
      <c r="P523" s="41" t="str">
        <f>CONCATENATE("F","$",Таблица_основная[[#This Row],[Первая строка массива]],":","F","$",Таблица_основная[[#This Row],[Последняя строка моссива]])</f>
        <v>F$497:F$551</v>
      </c>
      <c r="Q523" s="70">
        <f t="shared" si="9"/>
        <v>497</v>
      </c>
      <c r="R523" s="70">
        <f>Таблица_основная[[#This Row],[Первая строка массива]]+54</f>
        <v>551</v>
      </c>
      <c r="S523"/>
      <c r="T523" s="86"/>
      <c r="AA523" t="s">
        <v>145</v>
      </c>
      <c r="AB523" t="s">
        <v>163</v>
      </c>
      <c r="AC523" t="s">
        <v>164</v>
      </c>
      <c r="AD523" t="s">
        <v>1163</v>
      </c>
    </row>
    <row r="524" spans="1:30" ht="12.75" customHeight="1" x14ac:dyDescent="0.2">
      <c r="A524" s="70"/>
      <c r="B524" s="70"/>
      <c r="C524" s="100" t="s">
        <v>98</v>
      </c>
      <c r="D524" s="101" t="s">
        <v>2262</v>
      </c>
      <c r="E524" s="102">
        <v>45383</v>
      </c>
      <c r="F524" s="71">
        <v>11</v>
      </c>
      <c r="G524" s="72">
        <f ca="1">Таблица_основная[[#This Row],[Рейтинг расчет]]</f>
        <v>19</v>
      </c>
      <c r="H524" s="41" t="s">
        <v>160</v>
      </c>
      <c r="I524" s="71">
        <v>27.42</v>
      </c>
      <c r="J524" s="41" t="s">
        <v>161</v>
      </c>
      <c r="K524" s="73"/>
      <c r="L524" s="73" t="s">
        <v>162</v>
      </c>
      <c r="M524" s="73"/>
      <c r="N52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O524" s="41" t="str">
        <f>CONCATENATE("F","$",Таблица_основная[[#This Row],[Первая строка массива]])</f>
        <v>F$497</v>
      </c>
      <c r="P524" s="41" t="str">
        <f>CONCATENATE("F","$",Таблица_основная[[#This Row],[Первая строка массива]],":","F","$",Таблица_основная[[#This Row],[Последняя строка моссива]])</f>
        <v>F$497:F$551</v>
      </c>
      <c r="Q524" s="70">
        <f t="shared" si="9"/>
        <v>497</v>
      </c>
      <c r="R524" s="70">
        <f>Таблица_основная[[#This Row],[Первая строка массива]]+54</f>
        <v>551</v>
      </c>
      <c r="S524"/>
      <c r="T524" s="86"/>
      <c r="AA524" t="s">
        <v>145</v>
      </c>
      <c r="AB524" t="s">
        <v>1164</v>
      </c>
      <c r="AC524" t="s">
        <v>164</v>
      </c>
      <c r="AD524" t="s">
        <v>1165</v>
      </c>
    </row>
    <row r="525" spans="1:30" ht="12.75" customHeight="1" x14ac:dyDescent="0.2">
      <c r="A525" s="70"/>
      <c r="B525" s="70"/>
      <c r="C525" s="100" t="s">
        <v>99</v>
      </c>
      <c r="D525" s="101" t="s">
        <v>2262</v>
      </c>
      <c r="E525" s="102">
        <v>45383</v>
      </c>
      <c r="F525" s="71">
        <v>17</v>
      </c>
      <c r="G525" s="72">
        <f ca="1">Таблица_основная[[#This Row],[Рейтинг расчет]]</f>
        <v>13</v>
      </c>
      <c r="H525" s="41" t="s">
        <v>160</v>
      </c>
      <c r="I525" s="71">
        <v>27.42</v>
      </c>
      <c r="J525" s="41" t="s">
        <v>161</v>
      </c>
      <c r="K525" s="73"/>
      <c r="L525" s="73" t="s">
        <v>162</v>
      </c>
      <c r="M525" s="73"/>
      <c r="N52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O525" s="41" t="str">
        <f>CONCATENATE("F","$",Таблица_основная[[#This Row],[Первая строка массива]])</f>
        <v>F$497</v>
      </c>
      <c r="P525" s="41" t="str">
        <f>CONCATENATE("F","$",Таблица_основная[[#This Row],[Первая строка массива]],":","F","$",Таблица_основная[[#This Row],[Последняя строка моссива]])</f>
        <v>F$497:F$551</v>
      </c>
      <c r="Q525" s="70">
        <f t="shared" si="9"/>
        <v>497</v>
      </c>
      <c r="R525" s="70">
        <f>Таблица_основная[[#This Row],[Первая строка массива]]+54</f>
        <v>551</v>
      </c>
      <c r="S525"/>
      <c r="T525" s="86"/>
      <c r="AA525" t="s">
        <v>145</v>
      </c>
      <c r="AB525" t="s">
        <v>163</v>
      </c>
      <c r="AC525" t="s">
        <v>164</v>
      </c>
      <c r="AD525" t="s">
        <v>1166</v>
      </c>
    </row>
    <row r="526" spans="1:30" ht="12.75" customHeight="1" x14ac:dyDescent="0.2">
      <c r="A526" s="70"/>
      <c r="B526" s="70"/>
      <c r="C526" s="100" t="s">
        <v>100</v>
      </c>
      <c r="D526" s="101" t="s">
        <v>2262</v>
      </c>
      <c r="E526" s="102">
        <v>45383</v>
      </c>
      <c r="F526" s="71">
        <v>14</v>
      </c>
      <c r="G526" s="72">
        <f ca="1">Таблица_основная[[#This Row],[Рейтинг расчет]]</f>
        <v>16</v>
      </c>
      <c r="H526" s="41" t="s">
        <v>160</v>
      </c>
      <c r="I526" s="71">
        <v>27.42</v>
      </c>
      <c r="J526" s="41" t="s">
        <v>161</v>
      </c>
      <c r="K526" s="73"/>
      <c r="L526" s="73" t="s">
        <v>162</v>
      </c>
      <c r="M526" s="73"/>
      <c r="N52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O526" s="41" t="str">
        <f>CONCATENATE("F","$",Таблица_основная[[#This Row],[Первая строка массива]])</f>
        <v>F$497</v>
      </c>
      <c r="P526" s="41" t="str">
        <f>CONCATENATE("F","$",Таблица_основная[[#This Row],[Первая строка массива]],":","F","$",Таблица_основная[[#This Row],[Последняя строка моссива]])</f>
        <v>F$497:F$551</v>
      </c>
      <c r="Q526" s="70">
        <f t="shared" si="9"/>
        <v>497</v>
      </c>
      <c r="R526" s="70">
        <f>Таблица_основная[[#This Row],[Первая строка массива]]+54</f>
        <v>551</v>
      </c>
      <c r="S526"/>
      <c r="T526" s="86"/>
      <c r="AA526" t="s">
        <v>145</v>
      </c>
      <c r="AB526" t="s">
        <v>163</v>
      </c>
      <c r="AC526" t="s">
        <v>164</v>
      </c>
      <c r="AD526" t="s">
        <v>1167</v>
      </c>
    </row>
    <row r="527" spans="1:30" ht="12.75" customHeight="1" x14ac:dyDescent="0.2">
      <c r="A527" s="70"/>
      <c r="B527" s="70"/>
      <c r="C527" s="100" t="s">
        <v>115</v>
      </c>
      <c r="D527" s="101" t="s">
        <v>2262</v>
      </c>
      <c r="E527" s="102">
        <v>45383</v>
      </c>
      <c r="F527" s="71">
        <v>10</v>
      </c>
      <c r="G527" s="72">
        <f ca="1">Таблица_основная[[#This Row],[Рейтинг расчет]]</f>
        <v>20</v>
      </c>
      <c r="H527" s="41" t="s">
        <v>160</v>
      </c>
      <c r="I527" s="71">
        <v>27.42</v>
      </c>
      <c r="J527" s="41" t="s">
        <v>161</v>
      </c>
      <c r="K527" s="73"/>
      <c r="L527" s="73" t="s">
        <v>162</v>
      </c>
      <c r="M527" s="73"/>
      <c r="N52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O527" s="41" t="str">
        <f>CONCATENATE("F","$",Таблица_основная[[#This Row],[Первая строка массива]])</f>
        <v>F$497</v>
      </c>
      <c r="P527" s="41" t="str">
        <f>CONCATENATE("F","$",Таблица_основная[[#This Row],[Первая строка массива]],":","F","$",Таблица_основная[[#This Row],[Последняя строка моссива]])</f>
        <v>F$497:F$551</v>
      </c>
      <c r="Q527" s="70">
        <f t="shared" si="9"/>
        <v>497</v>
      </c>
      <c r="R527" s="70">
        <f>Таблица_основная[[#This Row],[Первая строка массива]]+54</f>
        <v>551</v>
      </c>
      <c r="S527"/>
      <c r="T527" s="86"/>
      <c r="AA527" t="s">
        <v>145</v>
      </c>
      <c r="AB527" t="s">
        <v>163</v>
      </c>
      <c r="AC527" t="s">
        <v>164</v>
      </c>
      <c r="AD527" t="s">
        <v>1168</v>
      </c>
    </row>
    <row r="528" spans="1:30" ht="12.75" customHeight="1" x14ac:dyDescent="0.2">
      <c r="A528" s="70"/>
      <c r="B528" s="70"/>
      <c r="C528" s="100" t="s">
        <v>116</v>
      </c>
      <c r="D528" s="101" t="s">
        <v>2262</v>
      </c>
      <c r="E528" s="102">
        <v>45383</v>
      </c>
      <c r="F528" s="71">
        <v>11</v>
      </c>
      <c r="G528" s="72">
        <f ca="1">Таблица_основная[[#This Row],[Рейтинг расчет]]</f>
        <v>19</v>
      </c>
      <c r="H528" s="41" t="s">
        <v>160</v>
      </c>
      <c r="I528" s="71">
        <v>27.42</v>
      </c>
      <c r="J528" s="41" t="s">
        <v>161</v>
      </c>
      <c r="K528" s="73"/>
      <c r="L528" s="73" t="s">
        <v>162</v>
      </c>
      <c r="M528" s="73"/>
      <c r="N52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O528" s="41" t="str">
        <f>CONCATENATE("F","$",Таблица_основная[[#This Row],[Первая строка массива]])</f>
        <v>F$497</v>
      </c>
      <c r="P528" s="41" t="str">
        <f>CONCATENATE("F","$",Таблица_основная[[#This Row],[Первая строка массива]],":","F","$",Таблица_основная[[#This Row],[Последняя строка моссива]])</f>
        <v>F$497:F$551</v>
      </c>
      <c r="Q528" s="70">
        <f t="shared" si="9"/>
        <v>497</v>
      </c>
      <c r="R528" s="70">
        <f>Таблица_основная[[#This Row],[Первая строка массива]]+54</f>
        <v>551</v>
      </c>
      <c r="S528"/>
      <c r="T528" s="86"/>
      <c r="AA528" t="s">
        <v>124</v>
      </c>
      <c r="AB528" t="s">
        <v>163</v>
      </c>
      <c r="AC528" t="s">
        <v>164</v>
      </c>
      <c r="AD528" t="s">
        <v>1169</v>
      </c>
    </row>
    <row r="529" spans="1:30" ht="12.75" customHeight="1" x14ac:dyDescent="0.2">
      <c r="A529" s="70"/>
      <c r="B529" s="70"/>
      <c r="C529" s="100" t="s">
        <v>101</v>
      </c>
      <c r="D529" s="101" t="s">
        <v>2262</v>
      </c>
      <c r="E529" s="102">
        <v>45383</v>
      </c>
      <c r="F529" s="71">
        <v>16</v>
      </c>
      <c r="G529" s="72">
        <f ca="1">Таблица_основная[[#This Row],[Рейтинг расчет]]</f>
        <v>14</v>
      </c>
      <c r="H529" s="41" t="s">
        <v>160</v>
      </c>
      <c r="I529" s="71">
        <v>27.42</v>
      </c>
      <c r="J529" s="41" t="s">
        <v>161</v>
      </c>
      <c r="K529" s="73"/>
      <c r="L529" s="73" t="s">
        <v>162</v>
      </c>
      <c r="M529" s="73"/>
      <c r="N52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O529" s="41" t="str">
        <f>CONCATENATE("F","$",Таблица_основная[[#This Row],[Первая строка массива]])</f>
        <v>F$497</v>
      </c>
      <c r="P529" s="41" t="str">
        <f>CONCATENATE("F","$",Таблица_основная[[#This Row],[Первая строка массива]],":","F","$",Таблица_основная[[#This Row],[Последняя строка моссива]])</f>
        <v>F$497:F$551</v>
      </c>
      <c r="Q529" s="70">
        <f t="shared" si="9"/>
        <v>497</v>
      </c>
      <c r="R529" s="70">
        <f>Таблица_основная[[#This Row],[Первая строка массива]]+54</f>
        <v>551</v>
      </c>
      <c r="S529"/>
      <c r="T529" s="86"/>
      <c r="AA529" t="s">
        <v>137</v>
      </c>
      <c r="AB529" t="s">
        <v>1170</v>
      </c>
      <c r="AC529" t="s">
        <v>164</v>
      </c>
      <c r="AD529" t="s">
        <v>1171</v>
      </c>
    </row>
    <row r="530" spans="1:30" ht="12.75" customHeight="1" x14ac:dyDescent="0.2">
      <c r="A530" s="70"/>
      <c r="B530" s="70"/>
      <c r="C530" s="100" t="s">
        <v>102</v>
      </c>
      <c r="D530" s="101" t="s">
        <v>2262</v>
      </c>
      <c r="E530" s="102">
        <v>45383</v>
      </c>
      <c r="F530" s="71">
        <v>19</v>
      </c>
      <c r="G530" s="72">
        <f ca="1">Таблица_основная[[#This Row],[Рейтинг расчет]]</f>
        <v>11</v>
      </c>
      <c r="H530" s="41" t="s">
        <v>160</v>
      </c>
      <c r="I530" s="71">
        <v>27.42</v>
      </c>
      <c r="J530" s="41" t="s">
        <v>161</v>
      </c>
      <c r="K530" s="73"/>
      <c r="L530" s="73" t="s">
        <v>162</v>
      </c>
      <c r="M530" s="73"/>
      <c r="N53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O530" s="41" t="str">
        <f>CONCATENATE("F","$",Таблица_основная[[#This Row],[Первая строка массива]])</f>
        <v>F$497</v>
      </c>
      <c r="P530" s="41" t="str">
        <f>CONCATENATE("F","$",Таблица_основная[[#This Row],[Первая строка массива]],":","F","$",Таблица_основная[[#This Row],[Последняя строка моссива]])</f>
        <v>F$497:F$551</v>
      </c>
      <c r="Q530" s="70">
        <f t="shared" si="9"/>
        <v>497</v>
      </c>
      <c r="R530" s="70">
        <f>Таблица_основная[[#This Row],[Первая строка массива]]+54</f>
        <v>551</v>
      </c>
      <c r="S530"/>
      <c r="T530" s="86"/>
      <c r="AA530" t="s">
        <v>146</v>
      </c>
      <c r="AB530" t="s">
        <v>1172</v>
      </c>
      <c r="AC530" t="s">
        <v>164</v>
      </c>
      <c r="AD530" t="s">
        <v>1173</v>
      </c>
    </row>
    <row r="531" spans="1:30" ht="12.75" customHeight="1" x14ac:dyDescent="0.2">
      <c r="A531" s="70"/>
      <c r="B531" s="70"/>
      <c r="C531" s="100" t="s">
        <v>103</v>
      </c>
      <c r="D531" s="101" t="s">
        <v>2262</v>
      </c>
      <c r="E531" s="102">
        <v>45383</v>
      </c>
      <c r="F531" s="71">
        <v>10</v>
      </c>
      <c r="G531" s="72">
        <f ca="1">Таблица_основная[[#This Row],[Рейтинг расчет]]</f>
        <v>20</v>
      </c>
      <c r="H531" s="41" t="s">
        <v>160</v>
      </c>
      <c r="I531" s="71">
        <v>27.42</v>
      </c>
      <c r="J531" s="41" t="s">
        <v>161</v>
      </c>
      <c r="K531" s="73"/>
      <c r="L531" s="73" t="s">
        <v>162</v>
      </c>
      <c r="M531" s="73"/>
      <c r="N53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O531" s="41" t="str">
        <f>CONCATENATE("F","$",Таблица_основная[[#This Row],[Первая строка массива]])</f>
        <v>F$497</v>
      </c>
      <c r="P531" s="41" t="str">
        <f>CONCATENATE("F","$",Таблица_основная[[#This Row],[Первая строка массива]],":","F","$",Таблица_основная[[#This Row],[Последняя строка моссива]])</f>
        <v>F$497:F$551</v>
      </c>
      <c r="Q531" s="70">
        <f t="shared" si="9"/>
        <v>497</v>
      </c>
      <c r="R531" s="70">
        <f>Таблица_основная[[#This Row],[Первая строка массива]]+54</f>
        <v>551</v>
      </c>
      <c r="S531"/>
      <c r="T531" s="86"/>
      <c r="AA531" t="s">
        <v>123</v>
      </c>
      <c r="AB531" t="s">
        <v>1174</v>
      </c>
      <c r="AC531" t="s">
        <v>164</v>
      </c>
      <c r="AD531" t="s">
        <v>1175</v>
      </c>
    </row>
    <row r="532" spans="1:30" ht="12.75" customHeight="1" x14ac:dyDescent="0.2">
      <c r="A532" s="70"/>
      <c r="B532" s="70"/>
      <c r="C532" s="100" t="s">
        <v>104</v>
      </c>
      <c r="D532" s="101" t="s">
        <v>2262</v>
      </c>
      <c r="E532" s="102">
        <v>45383</v>
      </c>
      <c r="F532" s="71">
        <v>20</v>
      </c>
      <c r="G532" s="72">
        <f ca="1">Таблица_основная[[#This Row],[Рейтинг расчет]]</f>
        <v>10</v>
      </c>
      <c r="H532" s="41" t="s">
        <v>160</v>
      </c>
      <c r="I532" s="71">
        <v>27.42</v>
      </c>
      <c r="J532" s="41" t="s">
        <v>161</v>
      </c>
      <c r="K532" s="73"/>
      <c r="L532" s="73" t="s">
        <v>162</v>
      </c>
      <c r="M532" s="73"/>
      <c r="N53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10</v>
      </c>
      <c r="O532" s="41" t="str">
        <f>CONCATENATE("F","$",Таблица_основная[[#This Row],[Первая строка массива]])</f>
        <v>F$497</v>
      </c>
      <c r="P532" s="41" t="str">
        <f>CONCATENATE("F","$",Таблица_основная[[#This Row],[Первая строка массива]],":","F","$",Таблица_основная[[#This Row],[Последняя строка моссива]])</f>
        <v>F$497:F$551</v>
      </c>
      <c r="Q532" s="70">
        <f t="shared" si="9"/>
        <v>497</v>
      </c>
      <c r="R532" s="70">
        <f>Таблица_основная[[#This Row],[Первая строка массива]]+54</f>
        <v>551</v>
      </c>
      <c r="S532"/>
      <c r="T532" s="86"/>
      <c r="AA532" t="s">
        <v>142</v>
      </c>
      <c r="AB532" t="s">
        <v>1176</v>
      </c>
      <c r="AC532" t="s">
        <v>164</v>
      </c>
      <c r="AD532" t="s">
        <v>1177</v>
      </c>
    </row>
    <row r="533" spans="1:30" ht="12.75" customHeight="1" x14ac:dyDescent="0.2">
      <c r="A533" s="70"/>
      <c r="B533" s="70"/>
      <c r="C533" s="100" t="s">
        <v>128</v>
      </c>
      <c r="D533" s="101" t="s">
        <v>2262</v>
      </c>
      <c r="E533" s="102">
        <v>45383</v>
      </c>
      <c r="F533" s="71">
        <v>26</v>
      </c>
      <c r="G533" s="72">
        <f ca="1">Таблица_основная[[#This Row],[Рейтинг расчет]]</f>
        <v>6</v>
      </c>
      <c r="H533" s="41" t="s">
        <v>160</v>
      </c>
      <c r="I533" s="71">
        <v>27.42</v>
      </c>
      <c r="J533" s="41" t="s">
        <v>161</v>
      </c>
      <c r="K533" s="73"/>
      <c r="L533" s="73" t="s">
        <v>162</v>
      </c>
      <c r="M533" s="73"/>
      <c r="N53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6</v>
      </c>
      <c r="O533" s="41" t="str">
        <f>CONCATENATE("F","$",Таблица_основная[[#This Row],[Первая строка массива]])</f>
        <v>F$497</v>
      </c>
      <c r="P533" s="41" t="str">
        <f>CONCATENATE("F","$",Таблица_основная[[#This Row],[Первая строка массива]],":","F","$",Таблица_основная[[#This Row],[Последняя строка моссива]])</f>
        <v>F$497:F$551</v>
      </c>
      <c r="Q533" s="70">
        <f t="shared" si="9"/>
        <v>497</v>
      </c>
      <c r="R533" s="70">
        <f>Таблица_основная[[#This Row],[Первая строка массива]]+54</f>
        <v>551</v>
      </c>
      <c r="S533"/>
      <c r="T533" s="86"/>
      <c r="AA533" t="s">
        <v>137</v>
      </c>
      <c r="AB533" t="s">
        <v>1178</v>
      </c>
      <c r="AC533" t="s">
        <v>164</v>
      </c>
      <c r="AD533" t="s">
        <v>1179</v>
      </c>
    </row>
    <row r="534" spans="1:30" ht="12.75" customHeight="1" x14ac:dyDescent="0.2">
      <c r="A534" s="70"/>
      <c r="B534" s="70"/>
      <c r="C534" s="100" t="s">
        <v>117</v>
      </c>
      <c r="D534" s="101" t="s">
        <v>2262</v>
      </c>
      <c r="E534" s="102">
        <v>45383</v>
      </c>
      <c r="F534" s="71">
        <v>12</v>
      </c>
      <c r="G534" s="72">
        <f ca="1">Таблица_основная[[#This Row],[Рейтинг расчет]]</f>
        <v>18</v>
      </c>
      <c r="H534" s="41" t="s">
        <v>160</v>
      </c>
      <c r="I534" s="71">
        <v>27.42</v>
      </c>
      <c r="J534" s="41" t="s">
        <v>161</v>
      </c>
      <c r="K534" s="73"/>
      <c r="L534" s="73" t="s">
        <v>162</v>
      </c>
      <c r="M534" s="73"/>
      <c r="N53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O534" s="41" t="str">
        <f>CONCATENATE("F","$",Таблица_основная[[#This Row],[Первая строка массива]])</f>
        <v>F$497</v>
      </c>
      <c r="P534" s="41" t="str">
        <f>CONCATENATE("F","$",Таблица_основная[[#This Row],[Первая строка массива]],":","F","$",Таблица_основная[[#This Row],[Последняя строка моссива]])</f>
        <v>F$497:F$551</v>
      </c>
      <c r="Q534" s="70">
        <f t="shared" si="9"/>
        <v>497</v>
      </c>
      <c r="R534" s="70">
        <f>Таблица_основная[[#This Row],[Первая строка массива]]+54</f>
        <v>551</v>
      </c>
      <c r="S534"/>
      <c r="T534" s="86"/>
      <c r="AA534" t="s">
        <v>137</v>
      </c>
      <c r="AB534" t="s">
        <v>1180</v>
      </c>
      <c r="AC534" t="s">
        <v>164</v>
      </c>
      <c r="AD534" t="s">
        <v>1181</v>
      </c>
    </row>
    <row r="535" spans="1:30" ht="12.75" customHeight="1" x14ac:dyDescent="0.2">
      <c r="A535" s="70"/>
      <c r="B535" s="70"/>
      <c r="C535" s="100" t="s">
        <v>118</v>
      </c>
      <c r="D535" s="101" t="s">
        <v>2262</v>
      </c>
      <c r="E535" s="102">
        <v>45383</v>
      </c>
      <c r="F535" s="71">
        <v>13</v>
      </c>
      <c r="G535" s="72">
        <f ca="1">Таблица_основная[[#This Row],[Рейтинг расчет]]</f>
        <v>17</v>
      </c>
      <c r="H535" s="41" t="s">
        <v>160</v>
      </c>
      <c r="I535" s="71">
        <v>27.42</v>
      </c>
      <c r="J535" s="41" t="s">
        <v>161</v>
      </c>
      <c r="K535" s="73"/>
      <c r="L535" s="73" t="s">
        <v>162</v>
      </c>
      <c r="M535" s="73"/>
      <c r="N53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O535" s="41" t="str">
        <f>CONCATENATE("F","$",Таблица_основная[[#This Row],[Первая строка массива]])</f>
        <v>F$497</v>
      </c>
      <c r="P535" s="41" t="str">
        <f>CONCATENATE("F","$",Таблица_основная[[#This Row],[Первая строка массива]],":","F","$",Таблица_основная[[#This Row],[Последняя строка моссива]])</f>
        <v>F$497:F$551</v>
      </c>
      <c r="Q535" s="70">
        <f t="shared" si="9"/>
        <v>497</v>
      </c>
      <c r="R535" s="70">
        <f>Таблица_основная[[#This Row],[Первая строка массива]]+54</f>
        <v>551</v>
      </c>
      <c r="S535"/>
      <c r="T535" s="86"/>
      <c r="AA535" t="s">
        <v>144</v>
      </c>
      <c r="AB535" t="s">
        <v>1182</v>
      </c>
      <c r="AC535" t="s">
        <v>164</v>
      </c>
      <c r="AD535" t="s">
        <v>1183</v>
      </c>
    </row>
    <row r="536" spans="1:30" ht="12.75" customHeight="1" x14ac:dyDescent="0.2">
      <c r="A536" s="70"/>
      <c r="B536" s="70"/>
      <c r="C536" s="100" t="s">
        <v>105</v>
      </c>
      <c r="D536" s="101" t="s">
        <v>2262</v>
      </c>
      <c r="E536" s="102">
        <v>45383</v>
      </c>
      <c r="F536" s="71">
        <v>11</v>
      </c>
      <c r="G536" s="72">
        <f ca="1">Таблица_основная[[#This Row],[Рейтинг расчет]]</f>
        <v>19</v>
      </c>
      <c r="H536" s="41" t="s">
        <v>160</v>
      </c>
      <c r="I536" s="71">
        <v>27.42</v>
      </c>
      <c r="J536" s="41" t="s">
        <v>161</v>
      </c>
      <c r="K536" s="73"/>
      <c r="L536" s="73" t="s">
        <v>162</v>
      </c>
      <c r="M536" s="73"/>
      <c r="N53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O536" s="41" t="str">
        <f>CONCATENATE("F","$",Таблица_основная[[#This Row],[Первая строка массива]])</f>
        <v>F$497</v>
      </c>
      <c r="P536" s="41" t="str">
        <f>CONCATENATE("F","$",Таблица_основная[[#This Row],[Первая строка массива]],":","F","$",Таблица_основная[[#This Row],[Последняя строка моссива]])</f>
        <v>F$497:F$551</v>
      </c>
      <c r="Q536" s="70">
        <f t="shared" si="9"/>
        <v>497</v>
      </c>
      <c r="R536" s="70">
        <f>Таблица_основная[[#This Row],[Первая строка массива]]+54</f>
        <v>551</v>
      </c>
      <c r="S536"/>
      <c r="T536" s="86"/>
      <c r="AA536" t="s">
        <v>145</v>
      </c>
      <c r="AB536" t="s">
        <v>163</v>
      </c>
      <c r="AC536" t="s">
        <v>164</v>
      </c>
      <c r="AD536" t="s">
        <v>1184</v>
      </c>
    </row>
    <row r="537" spans="1:30" ht="12.75" customHeight="1" x14ac:dyDescent="0.2">
      <c r="A537" s="70"/>
      <c r="B537" s="70"/>
      <c r="C537" s="100" t="s">
        <v>119</v>
      </c>
      <c r="D537" s="101" t="s">
        <v>2262</v>
      </c>
      <c r="E537" s="102">
        <v>45383</v>
      </c>
      <c r="F537" s="71">
        <v>14</v>
      </c>
      <c r="G537" s="72">
        <f ca="1">Таблица_основная[[#This Row],[Рейтинг расчет]]</f>
        <v>16</v>
      </c>
      <c r="H537" s="41" t="s">
        <v>160</v>
      </c>
      <c r="I537" s="71">
        <v>27.42</v>
      </c>
      <c r="J537" s="41" t="s">
        <v>161</v>
      </c>
      <c r="K537" s="73"/>
      <c r="L537" s="73" t="s">
        <v>162</v>
      </c>
      <c r="M537" s="73"/>
      <c r="N53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O537" s="41" t="str">
        <f>CONCATENATE("F","$",Таблица_основная[[#This Row],[Первая строка массива]])</f>
        <v>F$497</v>
      </c>
      <c r="P537" s="41" t="str">
        <f>CONCATENATE("F","$",Таблица_основная[[#This Row],[Первая строка массива]],":","F","$",Таблица_основная[[#This Row],[Последняя строка моссива]])</f>
        <v>F$497:F$551</v>
      </c>
      <c r="Q537" s="70">
        <f t="shared" si="9"/>
        <v>497</v>
      </c>
      <c r="R537" s="70">
        <f>Таблица_основная[[#This Row],[Первая строка массива]]+54</f>
        <v>551</v>
      </c>
      <c r="S537"/>
      <c r="T537" s="86"/>
      <c r="AA537" t="s">
        <v>145</v>
      </c>
      <c r="AB537" t="s">
        <v>163</v>
      </c>
      <c r="AC537" t="s">
        <v>164</v>
      </c>
      <c r="AD537" t="s">
        <v>1185</v>
      </c>
    </row>
    <row r="538" spans="1:30" ht="12.75" customHeight="1" x14ac:dyDescent="0.2">
      <c r="A538" s="70"/>
      <c r="B538" s="70"/>
      <c r="C538" s="100" t="s">
        <v>106</v>
      </c>
      <c r="D538" s="101" t="s">
        <v>2262</v>
      </c>
      <c r="E538" s="102">
        <v>45383</v>
      </c>
      <c r="F538" s="71">
        <v>13</v>
      </c>
      <c r="G538" s="72">
        <f ca="1">Таблица_основная[[#This Row],[Рейтинг расчет]]</f>
        <v>17</v>
      </c>
      <c r="H538" s="41" t="s">
        <v>160</v>
      </c>
      <c r="I538" s="71">
        <v>27.42</v>
      </c>
      <c r="J538" s="41" t="s">
        <v>161</v>
      </c>
      <c r="K538" s="73"/>
      <c r="L538" s="73" t="s">
        <v>162</v>
      </c>
      <c r="M538" s="73"/>
      <c r="N53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O538" s="41" t="str">
        <f>CONCATENATE("F","$",Таблица_основная[[#This Row],[Первая строка массива]])</f>
        <v>F$497</v>
      </c>
      <c r="P538" s="41" t="str">
        <f>CONCATENATE("F","$",Таблица_основная[[#This Row],[Первая строка массива]],":","F","$",Таблица_основная[[#This Row],[Последняя строка моссива]])</f>
        <v>F$497:F$551</v>
      </c>
      <c r="Q538" s="70">
        <f t="shared" si="9"/>
        <v>497</v>
      </c>
      <c r="R538" s="70">
        <f>Таблица_основная[[#This Row],[Первая строка массива]]+54</f>
        <v>551</v>
      </c>
      <c r="S538"/>
      <c r="T538" s="86"/>
      <c r="AA538" t="s">
        <v>145</v>
      </c>
      <c r="AB538" t="s">
        <v>163</v>
      </c>
      <c r="AC538" t="s">
        <v>164</v>
      </c>
      <c r="AD538" t="s">
        <v>1186</v>
      </c>
    </row>
    <row r="539" spans="1:30" ht="12.75" customHeight="1" x14ac:dyDescent="0.2">
      <c r="A539" s="70"/>
      <c r="B539" s="70"/>
      <c r="C539" s="100" t="s">
        <v>107</v>
      </c>
      <c r="D539" s="101" t="s">
        <v>2262</v>
      </c>
      <c r="E539" s="102">
        <v>45383</v>
      </c>
      <c r="F539" s="71">
        <v>13</v>
      </c>
      <c r="G539" s="72">
        <f ca="1">Таблица_основная[[#This Row],[Рейтинг расчет]]</f>
        <v>17</v>
      </c>
      <c r="H539" s="41" t="s">
        <v>160</v>
      </c>
      <c r="I539" s="71">
        <v>27.42</v>
      </c>
      <c r="J539" s="41" t="s">
        <v>161</v>
      </c>
      <c r="K539" s="73"/>
      <c r="L539" s="73" t="s">
        <v>162</v>
      </c>
      <c r="M539" s="73"/>
      <c r="N53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O539" s="41" t="str">
        <f>CONCATENATE("F","$",Таблица_основная[[#This Row],[Первая строка массива]])</f>
        <v>F$497</v>
      </c>
      <c r="P539" s="41" t="str">
        <f>CONCATENATE("F","$",Таблица_основная[[#This Row],[Первая строка массива]],":","F","$",Таблица_основная[[#This Row],[Последняя строка моссива]])</f>
        <v>F$497:F$551</v>
      </c>
      <c r="Q539" s="70">
        <f t="shared" si="9"/>
        <v>497</v>
      </c>
      <c r="R539" s="70">
        <f>Таблица_основная[[#This Row],[Первая строка массива]]+54</f>
        <v>551</v>
      </c>
      <c r="S539"/>
      <c r="T539" s="86"/>
      <c r="AA539" t="s">
        <v>89</v>
      </c>
      <c r="AB539" t="s">
        <v>163</v>
      </c>
      <c r="AC539" t="s">
        <v>164</v>
      </c>
      <c r="AD539" t="s">
        <v>1187</v>
      </c>
    </row>
    <row r="540" spans="1:30" ht="12.75" customHeight="1" x14ac:dyDescent="0.2">
      <c r="A540" s="70"/>
      <c r="B540" s="70"/>
      <c r="C540" s="100" t="s">
        <v>120</v>
      </c>
      <c r="D540" s="101" t="s">
        <v>2262</v>
      </c>
      <c r="E540" s="102">
        <v>45383</v>
      </c>
      <c r="F540" s="71">
        <v>9</v>
      </c>
      <c r="G540" s="72">
        <f ca="1">Таблица_основная[[#This Row],[Рейтинг расчет]]</f>
        <v>21</v>
      </c>
      <c r="H540" s="41" t="s">
        <v>160</v>
      </c>
      <c r="I540" s="71">
        <v>27.42</v>
      </c>
      <c r="J540" s="41" t="s">
        <v>161</v>
      </c>
      <c r="K540" s="73"/>
      <c r="L540" s="73" t="s">
        <v>162</v>
      </c>
      <c r="M540" s="73"/>
      <c r="N54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O540" s="41" t="str">
        <f>CONCATENATE("F","$",Таблица_основная[[#This Row],[Первая строка массива]])</f>
        <v>F$497</v>
      </c>
      <c r="P540" s="41" t="str">
        <f>CONCATENATE("F","$",Таблица_основная[[#This Row],[Первая строка массива]],":","F","$",Таблица_основная[[#This Row],[Последняя строка моссива]])</f>
        <v>F$497:F$551</v>
      </c>
      <c r="Q540" s="70">
        <f t="shared" si="9"/>
        <v>497</v>
      </c>
      <c r="R540" s="70">
        <f>Таблица_основная[[#This Row],[Первая строка массива]]+54</f>
        <v>551</v>
      </c>
      <c r="S540"/>
      <c r="T540" s="86"/>
      <c r="AA540" t="s">
        <v>137</v>
      </c>
      <c r="AB540" t="s">
        <v>1188</v>
      </c>
      <c r="AC540" t="s">
        <v>164</v>
      </c>
      <c r="AD540" t="s">
        <v>1189</v>
      </c>
    </row>
    <row r="541" spans="1:30" ht="12.75" customHeight="1" x14ac:dyDescent="0.2">
      <c r="A541" s="70"/>
      <c r="B541" s="70"/>
      <c r="C541" s="100" t="s">
        <v>126</v>
      </c>
      <c r="D541" s="101" t="s">
        <v>2262</v>
      </c>
      <c r="E541" s="102">
        <v>45383</v>
      </c>
      <c r="F541" s="71">
        <v>13</v>
      </c>
      <c r="G541" s="72">
        <f ca="1">Таблица_основная[[#This Row],[Рейтинг расчет]]</f>
        <v>17</v>
      </c>
      <c r="H541" s="41" t="s">
        <v>160</v>
      </c>
      <c r="I541" s="71">
        <v>27.42</v>
      </c>
      <c r="J541" s="41" t="s">
        <v>161</v>
      </c>
      <c r="K541" s="73"/>
      <c r="L541" s="73" t="s">
        <v>162</v>
      </c>
      <c r="M541" s="73"/>
      <c r="N54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O541" s="41" t="str">
        <f>CONCATENATE("F","$",Таблица_основная[[#This Row],[Первая строка массива]])</f>
        <v>F$497</v>
      </c>
      <c r="P541" s="41" t="str">
        <f>CONCATENATE("F","$",Таблица_основная[[#This Row],[Первая строка массива]],":","F","$",Таблица_основная[[#This Row],[Последняя строка моссива]])</f>
        <v>F$497:F$551</v>
      </c>
      <c r="Q541" s="70">
        <f t="shared" si="9"/>
        <v>497</v>
      </c>
      <c r="R541" s="70">
        <f>Таблица_основная[[#This Row],[Первая строка массива]]+54</f>
        <v>551</v>
      </c>
      <c r="S541"/>
      <c r="T541" s="86"/>
      <c r="AA541" t="s">
        <v>146</v>
      </c>
      <c r="AB541" t="s">
        <v>163</v>
      </c>
      <c r="AC541" t="s">
        <v>164</v>
      </c>
      <c r="AD541" t="s">
        <v>1190</v>
      </c>
    </row>
    <row r="542" spans="1:30" ht="12.75" customHeight="1" x14ac:dyDescent="0.2">
      <c r="A542" s="70"/>
      <c r="B542" s="70"/>
      <c r="C542" s="100" t="s">
        <v>108</v>
      </c>
      <c r="D542" s="101" t="s">
        <v>2262</v>
      </c>
      <c r="E542" s="102">
        <v>45383</v>
      </c>
      <c r="F542" s="71">
        <v>17</v>
      </c>
      <c r="G542" s="72">
        <f ca="1">Таблица_основная[[#This Row],[Рейтинг расчет]]</f>
        <v>13</v>
      </c>
      <c r="H542" s="41" t="s">
        <v>160</v>
      </c>
      <c r="I542" s="71">
        <v>27.42</v>
      </c>
      <c r="J542" s="41" t="s">
        <v>161</v>
      </c>
      <c r="K542" s="73"/>
      <c r="L542" s="73" t="s">
        <v>162</v>
      </c>
      <c r="M542" s="73"/>
      <c r="N54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O542" s="41" t="str">
        <f>CONCATENATE("F","$",Таблица_основная[[#This Row],[Первая строка массива]])</f>
        <v>F$497</v>
      </c>
      <c r="P542" s="41" t="str">
        <f>CONCATENATE("F","$",Таблица_основная[[#This Row],[Первая строка массива]],":","F","$",Таблица_основная[[#This Row],[Последняя строка моссива]])</f>
        <v>F$497:F$551</v>
      </c>
      <c r="Q542" s="70">
        <f t="shared" si="9"/>
        <v>497</v>
      </c>
      <c r="R542" s="70">
        <f>Таблица_основная[[#This Row],[Первая строка массива]]+54</f>
        <v>551</v>
      </c>
      <c r="S542"/>
      <c r="T542" s="86"/>
      <c r="AA542" t="s">
        <v>87</v>
      </c>
      <c r="AB542" t="s">
        <v>1191</v>
      </c>
      <c r="AC542" t="s">
        <v>164</v>
      </c>
      <c r="AD542" t="s">
        <v>1192</v>
      </c>
    </row>
    <row r="543" spans="1:30" ht="12.75" customHeight="1" x14ac:dyDescent="0.2">
      <c r="A543" s="70"/>
      <c r="B543" s="70"/>
      <c r="C543" s="100" t="s">
        <v>121</v>
      </c>
      <c r="D543" s="101" t="s">
        <v>2262</v>
      </c>
      <c r="E543" s="102">
        <v>45383</v>
      </c>
      <c r="F543" s="71">
        <v>18</v>
      </c>
      <c r="G543" s="72">
        <f ca="1">Таблица_основная[[#This Row],[Рейтинг расчет]]</f>
        <v>12</v>
      </c>
      <c r="H543" s="41" t="s">
        <v>160</v>
      </c>
      <c r="I543" s="71">
        <v>27.42</v>
      </c>
      <c r="J543" s="41" t="s">
        <v>161</v>
      </c>
      <c r="K543" s="73"/>
      <c r="L543" s="73" t="s">
        <v>162</v>
      </c>
      <c r="M543" s="73"/>
      <c r="N54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O543" s="41" t="str">
        <f>CONCATENATE("F","$",Таблица_основная[[#This Row],[Первая строка массива]])</f>
        <v>F$497</v>
      </c>
      <c r="P543" s="41" t="str">
        <f>CONCATENATE("F","$",Таблица_основная[[#This Row],[Первая строка массива]],":","F","$",Таблица_основная[[#This Row],[Последняя строка моссива]])</f>
        <v>F$497:F$551</v>
      </c>
      <c r="Q543" s="70">
        <f t="shared" si="9"/>
        <v>497</v>
      </c>
      <c r="R543" s="70">
        <f>Таблица_основная[[#This Row],[Первая строка массива]]+54</f>
        <v>551</v>
      </c>
      <c r="S543"/>
      <c r="T543" s="86"/>
      <c r="AA543" t="s">
        <v>144</v>
      </c>
      <c r="AB543" t="s">
        <v>163</v>
      </c>
      <c r="AC543" t="s">
        <v>164</v>
      </c>
      <c r="AD543" t="s">
        <v>1193</v>
      </c>
    </row>
    <row r="544" spans="1:30" ht="12.75" customHeight="1" x14ac:dyDescent="0.2">
      <c r="A544" s="70"/>
      <c r="B544" s="70"/>
      <c r="C544" s="100" t="s">
        <v>129</v>
      </c>
      <c r="D544" s="101" t="s">
        <v>2262</v>
      </c>
      <c r="E544" s="102">
        <v>45383</v>
      </c>
      <c r="F544" s="71">
        <v>9</v>
      </c>
      <c r="G544" s="72">
        <f ca="1">Таблица_основная[[#This Row],[Рейтинг расчет]]</f>
        <v>21</v>
      </c>
      <c r="H544" s="41" t="s">
        <v>160</v>
      </c>
      <c r="I544" s="71">
        <v>27.42</v>
      </c>
      <c r="J544" s="41" t="s">
        <v>161</v>
      </c>
      <c r="K544" s="73"/>
      <c r="L544" s="73" t="s">
        <v>162</v>
      </c>
      <c r="M544" s="73"/>
      <c r="N54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O544" s="41" t="str">
        <f>CONCATENATE("F","$",Таблица_основная[[#This Row],[Первая строка массива]])</f>
        <v>F$497</v>
      </c>
      <c r="P544" s="41" t="str">
        <f>CONCATENATE("F","$",Таблица_основная[[#This Row],[Первая строка массива]],":","F","$",Таблица_основная[[#This Row],[Последняя строка моссива]])</f>
        <v>F$497:F$551</v>
      </c>
      <c r="Q544" s="70">
        <f t="shared" si="9"/>
        <v>497</v>
      </c>
      <c r="R544" s="70">
        <f>Таблица_основная[[#This Row],[Первая строка массива]]+54</f>
        <v>551</v>
      </c>
      <c r="S544"/>
      <c r="T544" s="86"/>
      <c r="AA544" t="s">
        <v>137</v>
      </c>
      <c r="AB544" t="s">
        <v>1194</v>
      </c>
      <c r="AC544" t="s">
        <v>164</v>
      </c>
      <c r="AD544" t="s">
        <v>1195</v>
      </c>
    </row>
    <row r="545" spans="1:30" ht="12.75" customHeight="1" x14ac:dyDescent="0.2">
      <c r="A545" s="70"/>
      <c r="B545" s="70"/>
      <c r="C545" s="100" t="s">
        <v>122</v>
      </c>
      <c r="D545" s="101" t="s">
        <v>2262</v>
      </c>
      <c r="E545" s="102">
        <v>45383</v>
      </c>
      <c r="F545" s="71">
        <v>13</v>
      </c>
      <c r="G545" s="72">
        <f ca="1">Таблица_основная[[#This Row],[Рейтинг расчет]]</f>
        <v>17</v>
      </c>
      <c r="H545" s="41" t="s">
        <v>160</v>
      </c>
      <c r="I545" s="71">
        <v>27.42</v>
      </c>
      <c r="J545" s="41" t="s">
        <v>161</v>
      </c>
      <c r="K545" s="73"/>
      <c r="L545" s="73" t="s">
        <v>162</v>
      </c>
      <c r="M545" s="73"/>
      <c r="N54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O545" s="41" t="str">
        <f>CONCATENATE("F","$",Таблица_основная[[#This Row],[Первая строка массива]])</f>
        <v>F$497</v>
      </c>
      <c r="P545" s="41" t="str">
        <f>CONCATENATE("F","$",Таблица_основная[[#This Row],[Первая строка массива]],":","F","$",Таблица_основная[[#This Row],[Последняя строка моссива]])</f>
        <v>F$497:F$551</v>
      </c>
      <c r="Q545" s="70">
        <f t="shared" si="9"/>
        <v>497</v>
      </c>
      <c r="R545" s="70">
        <f>Таблица_основная[[#This Row],[Первая строка массива]]+54</f>
        <v>551</v>
      </c>
      <c r="S545"/>
      <c r="T545" s="86"/>
      <c r="AA545" t="s">
        <v>144</v>
      </c>
      <c r="AB545" t="s">
        <v>1196</v>
      </c>
      <c r="AC545" t="s">
        <v>164</v>
      </c>
      <c r="AD545" t="s">
        <v>1197</v>
      </c>
    </row>
    <row r="546" spans="1:30" ht="12.75" customHeight="1" x14ac:dyDescent="0.2">
      <c r="A546" s="70"/>
      <c r="B546" s="70"/>
      <c r="C546" s="100" t="s">
        <v>123</v>
      </c>
      <c r="D546" s="101" t="s">
        <v>2262</v>
      </c>
      <c r="E546" s="102">
        <v>45383</v>
      </c>
      <c r="F546" s="71">
        <v>14</v>
      </c>
      <c r="G546" s="72">
        <f ca="1">Таблица_основная[[#This Row],[Рейтинг расчет]]</f>
        <v>16</v>
      </c>
      <c r="H546" s="41" t="s">
        <v>160</v>
      </c>
      <c r="I546" s="71">
        <v>27.42</v>
      </c>
      <c r="J546" s="41" t="s">
        <v>161</v>
      </c>
      <c r="K546" s="73"/>
      <c r="L546" s="73" t="s">
        <v>162</v>
      </c>
      <c r="M546" s="73"/>
      <c r="N54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O546" s="41" t="str">
        <f>CONCATENATE("F","$",Таблица_основная[[#This Row],[Первая строка массива]])</f>
        <v>F$497</v>
      </c>
      <c r="P546" s="41" t="str">
        <f>CONCATENATE("F","$",Таблица_основная[[#This Row],[Первая строка массива]],":","F","$",Таблица_основная[[#This Row],[Последняя строка моссива]])</f>
        <v>F$497:F$551</v>
      </c>
      <c r="Q546" s="70">
        <f t="shared" si="9"/>
        <v>497</v>
      </c>
      <c r="R546" s="70">
        <f>Таблица_основная[[#This Row],[Первая строка массива]]+54</f>
        <v>551</v>
      </c>
      <c r="S546"/>
      <c r="T546" s="86"/>
      <c r="AA546" t="s">
        <v>145</v>
      </c>
      <c r="AB546" t="s">
        <v>1198</v>
      </c>
      <c r="AC546" t="s">
        <v>164</v>
      </c>
      <c r="AD546" t="s">
        <v>1199</v>
      </c>
    </row>
    <row r="547" spans="1:30" ht="12.75" customHeight="1" x14ac:dyDescent="0.2">
      <c r="A547" s="70"/>
      <c r="B547" s="70"/>
      <c r="C547" s="100" t="s">
        <v>124</v>
      </c>
      <c r="D547" s="101" t="s">
        <v>2262</v>
      </c>
      <c r="E547" s="102">
        <v>45383</v>
      </c>
      <c r="F547" s="71">
        <v>12</v>
      </c>
      <c r="G547" s="72">
        <f ca="1">Таблица_основная[[#This Row],[Рейтинг расчет]]</f>
        <v>18</v>
      </c>
      <c r="H547" s="41" t="s">
        <v>160</v>
      </c>
      <c r="I547" s="71">
        <v>27.42</v>
      </c>
      <c r="J547" s="41" t="s">
        <v>161</v>
      </c>
      <c r="K547" s="73"/>
      <c r="L547" s="73" t="s">
        <v>162</v>
      </c>
      <c r="M547" s="73"/>
      <c r="N54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O547" s="41" t="str">
        <f>CONCATENATE("F","$",Таблица_основная[[#This Row],[Первая строка массива]])</f>
        <v>F$497</v>
      </c>
      <c r="P547" s="41" t="str">
        <f>CONCATENATE("F","$",Таблица_основная[[#This Row],[Первая строка массива]],":","F","$",Таблица_основная[[#This Row],[Последняя строка моссива]])</f>
        <v>F$497:F$551</v>
      </c>
      <c r="Q547" s="70">
        <f t="shared" si="9"/>
        <v>497</v>
      </c>
      <c r="R547" s="70">
        <f>Таблица_основная[[#This Row],[Первая строка массива]]+54</f>
        <v>551</v>
      </c>
      <c r="S547"/>
      <c r="T547" s="86"/>
      <c r="AA547" t="s">
        <v>117</v>
      </c>
      <c r="AB547" t="s">
        <v>1200</v>
      </c>
      <c r="AC547" t="s">
        <v>164</v>
      </c>
      <c r="AD547" t="s">
        <v>1201</v>
      </c>
    </row>
    <row r="548" spans="1:30" ht="12.75" customHeight="1" x14ac:dyDescent="0.2">
      <c r="A548" s="70"/>
      <c r="B548" s="70"/>
      <c r="C548" s="100" t="s">
        <v>109</v>
      </c>
      <c r="D548" s="101" t="s">
        <v>2262</v>
      </c>
      <c r="E548" s="102">
        <v>45383</v>
      </c>
      <c r="F548" s="71">
        <v>14</v>
      </c>
      <c r="G548" s="72">
        <f ca="1">Таблица_основная[[#This Row],[Рейтинг расчет]]</f>
        <v>16</v>
      </c>
      <c r="H548" s="41" t="s">
        <v>160</v>
      </c>
      <c r="I548" s="71">
        <v>27.42</v>
      </c>
      <c r="J548" s="41" t="s">
        <v>161</v>
      </c>
      <c r="K548" s="73"/>
      <c r="L548" s="73" t="s">
        <v>162</v>
      </c>
      <c r="M548" s="73"/>
      <c r="N54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O548" s="41" t="str">
        <f>CONCATENATE("F","$",Таблица_основная[[#This Row],[Первая строка массива]])</f>
        <v>F$497</v>
      </c>
      <c r="P548" s="41" t="str">
        <f>CONCATENATE("F","$",Таблица_основная[[#This Row],[Первая строка массива]],":","F","$",Таблица_основная[[#This Row],[Последняя строка моссива]])</f>
        <v>F$497:F$551</v>
      </c>
      <c r="Q548" s="70">
        <f t="shared" si="9"/>
        <v>497</v>
      </c>
      <c r="R548" s="70">
        <f>Таблица_основная[[#This Row],[Первая строка массива]]+54</f>
        <v>551</v>
      </c>
      <c r="S548"/>
      <c r="T548" s="86"/>
      <c r="AA548" t="s">
        <v>94</v>
      </c>
      <c r="AB548" t="s">
        <v>1202</v>
      </c>
      <c r="AC548" t="s">
        <v>164</v>
      </c>
      <c r="AD548" t="s">
        <v>1203</v>
      </c>
    </row>
    <row r="549" spans="1:30" ht="12.75" customHeight="1" x14ac:dyDescent="0.2">
      <c r="A549" s="70"/>
      <c r="B549" s="70"/>
      <c r="C549" s="100" t="s">
        <v>110</v>
      </c>
      <c r="D549" s="101" t="s">
        <v>2262</v>
      </c>
      <c r="E549" s="102">
        <v>45383</v>
      </c>
      <c r="F549" s="71">
        <v>18</v>
      </c>
      <c r="G549" s="72">
        <f ca="1">Таблица_основная[[#This Row],[Рейтинг расчет]]</f>
        <v>12</v>
      </c>
      <c r="H549" s="41" t="s">
        <v>160</v>
      </c>
      <c r="I549" s="71">
        <v>27.42</v>
      </c>
      <c r="J549" s="41" t="s">
        <v>161</v>
      </c>
      <c r="K549" s="73"/>
      <c r="L549" s="73" t="s">
        <v>162</v>
      </c>
      <c r="M549" s="73"/>
      <c r="N54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O549" s="41" t="str">
        <f>CONCATENATE("F","$",Таблица_основная[[#This Row],[Первая строка массива]])</f>
        <v>F$497</v>
      </c>
      <c r="P549" s="41" t="str">
        <f>CONCATENATE("F","$",Таблица_основная[[#This Row],[Первая строка массива]],":","F","$",Таблица_основная[[#This Row],[Последняя строка моссива]])</f>
        <v>F$497:F$551</v>
      </c>
      <c r="Q549" s="70">
        <f t="shared" si="9"/>
        <v>497</v>
      </c>
      <c r="R549" s="70">
        <f>Таблица_основная[[#This Row],[Первая строка массива]]+54</f>
        <v>551</v>
      </c>
      <c r="S549"/>
      <c r="T549" s="86"/>
      <c r="AA549" t="s">
        <v>87</v>
      </c>
      <c r="AB549" t="s">
        <v>1204</v>
      </c>
      <c r="AC549" t="s">
        <v>164</v>
      </c>
      <c r="AD549" t="s">
        <v>1205</v>
      </c>
    </row>
    <row r="550" spans="1:30" ht="12.75" customHeight="1" x14ac:dyDescent="0.2">
      <c r="A550" s="70"/>
      <c r="B550" s="70"/>
      <c r="C550" s="100" t="s">
        <v>111</v>
      </c>
      <c r="D550" s="101" t="s">
        <v>2262</v>
      </c>
      <c r="E550" s="102">
        <v>45383</v>
      </c>
      <c r="F550" s="71">
        <v>12</v>
      </c>
      <c r="G550" s="72">
        <f ca="1">Таблица_основная[[#This Row],[Рейтинг расчет]]</f>
        <v>18</v>
      </c>
      <c r="H550" s="41" t="s">
        <v>160</v>
      </c>
      <c r="I550" s="71">
        <v>27.42</v>
      </c>
      <c r="J550" s="41" t="s">
        <v>161</v>
      </c>
      <c r="K550" s="73"/>
      <c r="L550" s="73" t="s">
        <v>162</v>
      </c>
      <c r="M550" s="73"/>
      <c r="N55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O550" s="41" t="str">
        <f>CONCATENATE("F","$",Таблица_основная[[#This Row],[Первая строка массива]])</f>
        <v>F$497</v>
      </c>
      <c r="P550" s="41" t="str">
        <f>CONCATENATE("F","$",Таблица_основная[[#This Row],[Первая строка массива]],":","F","$",Таблица_основная[[#This Row],[Последняя строка моссива]])</f>
        <v>F$497:F$551</v>
      </c>
      <c r="Q550" s="70">
        <f t="shared" si="9"/>
        <v>497</v>
      </c>
      <c r="R550" s="70">
        <f>Таблица_основная[[#This Row],[Первая строка массива]]+54</f>
        <v>551</v>
      </c>
      <c r="S550"/>
      <c r="T550" s="86"/>
      <c r="AA550" t="s">
        <v>108</v>
      </c>
      <c r="AB550" t="s">
        <v>1206</v>
      </c>
      <c r="AC550" t="s">
        <v>164</v>
      </c>
      <c r="AD550" t="s">
        <v>1207</v>
      </c>
    </row>
    <row r="551" spans="1:30" ht="12.75" customHeight="1" x14ac:dyDescent="0.2">
      <c r="A551" s="70"/>
      <c r="B551" s="70"/>
      <c r="C551" s="100" t="s">
        <v>125</v>
      </c>
      <c r="D551" s="101" t="s">
        <v>2262</v>
      </c>
      <c r="E551" s="102">
        <v>45383</v>
      </c>
      <c r="F551" s="71">
        <v>22</v>
      </c>
      <c r="G551" s="72">
        <f ca="1">Таблица_основная[[#This Row],[Рейтинг расчет]]</f>
        <v>8</v>
      </c>
      <c r="H551" s="41" t="s">
        <v>160</v>
      </c>
      <c r="I551" s="71">
        <v>27.42</v>
      </c>
      <c r="J551" s="41" t="s">
        <v>161</v>
      </c>
      <c r="K551" s="73"/>
      <c r="L551" s="73" t="s">
        <v>162</v>
      </c>
      <c r="M551" s="73"/>
      <c r="N55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O551" s="41" t="str">
        <f>CONCATENATE("F","$",Таблица_основная[[#This Row],[Первая строка массива]])</f>
        <v>F$497</v>
      </c>
      <c r="P551" s="41" t="str">
        <f>CONCATENATE("F","$",Таблица_основная[[#This Row],[Первая строка массива]],":","F","$",Таблица_основная[[#This Row],[Последняя строка моссива]])</f>
        <v>F$497:F$551</v>
      </c>
      <c r="Q551" s="70">
        <f t="shared" si="9"/>
        <v>497</v>
      </c>
      <c r="R551" s="70">
        <f>Таблица_основная[[#This Row],[Первая строка массива]]+54</f>
        <v>551</v>
      </c>
      <c r="S551"/>
      <c r="T551" s="86"/>
      <c r="AA551" t="s">
        <v>88</v>
      </c>
      <c r="AB551" t="s">
        <v>1208</v>
      </c>
      <c r="AC551" t="s">
        <v>164</v>
      </c>
      <c r="AD551" t="s">
        <v>1209</v>
      </c>
    </row>
    <row r="552" spans="1:30" ht="12.75" customHeight="1" x14ac:dyDescent="0.2">
      <c r="A552" s="70"/>
      <c r="B552" s="70"/>
      <c r="C552" s="100" t="s">
        <v>87</v>
      </c>
      <c r="D552" s="101" t="s">
        <v>59</v>
      </c>
      <c r="E552" s="102">
        <v>45017</v>
      </c>
      <c r="F552" s="71">
        <v>35</v>
      </c>
      <c r="G552" s="72">
        <f ca="1">Таблица_основная[[#This Row],[Рейтинг расчет]]</f>
        <v>30</v>
      </c>
      <c r="H552" s="41" t="s">
        <v>156</v>
      </c>
      <c r="I552" s="71">
        <v>26.73</v>
      </c>
      <c r="J552" s="41" t="s">
        <v>157</v>
      </c>
      <c r="K552" s="73"/>
      <c r="L552" s="73" t="s">
        <v>158</v>
      </c>
      <c r="M552" s="73"/>
      <c r="N55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O552" s="41" t="str">
        <f>CONCATENATE("F","$",Таблица_основная[[#This Row],[Первая строка массива]])</f>
        <v>F$552</v>
      </c>
      <c r="P552" s="41" t="str">
        <f>CONCATENATE("F","$",Таблица_основная[[#This Row],[Первая строка массива]],":","F","$",Таблица_основная[[#This Row],[Последняя строка моссива]])</f>
        <v>F$552:F$606</v>
      </c>
      <c r="Q552" s="70">
        <f>ROW()</f>
        <v>552</v>
      </c>
      <c r="R552" s="70">
        <f>Таблица_основная[[#This Row],[Первая строка массива]]+54</f>
        <v>606</v>
      </c>
      <c r="S552"/>
      <c r="T552" s="86"/>
      <c r="AA552" t="s">
        <v>144</v>
      </c>
      <c r="AB552" t="s">
        <v>1210</v>
      </c>
      <c r="AC552" t="s">
        <v>164</v>
      </c>
      <c r="AD552" t="s">
        <v>1211</v>
      </c>
    </row>
    <row r="553" spans="1:30" ht="12.75" customHeight="1" x14ac:dyDescent="0.2">
      <c r="A553" s="70"/>
      <c r="B553" s="70"/>
      <c r="C553" s="100" t="s">
        <v>88</v>
      </c>
      <c r="D553" s="101" t="s">
        <v>59</v>
      </c>
      <c r="E553" s="102">
        <v>45017</v>
      </c>
      <c r="F553" s="71">
        <v>21</v>
      </c>
      <c r="G553" s="72">
        <f ca="1">Таблица_основная[[#This Row],[Рейтинг расчет]]</f>
        <v>34</v>
      </c>
      <c r="H553" s="41" t="s">
        <v>156</v>
      </c>
      <c r="I553" s="71">
        <v>26.73</v>
      </c>
      <c r="J553" s="41" t="s">
        <v>157</v>
      </c>
      <c r="K553" s="73"/>
      <c r="L553" s="73" t="s">
        <v>158</v>
      </c>
      <c r="M553" s="73"/>
      <c r="N55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O553" s="41" t="str">
        <f>CONCATENATE("F","$",Таблица_основная[[#This Row],[Первая строка массива]])</f>
        <v>F$552</v>
      </c>
      <c r="P553" s="41" t="str">
        <f>CONCATENATE("F","$",Таблица_основная[[#This Row],[Первая строка массива]],":","F","$",Таблица_основная[[#This Row],[Последняя строка моссива]])</f>
        <v>F$552:F$606</v>
      </c>
      <c r="Q553" s="70">
        <f>Q552</f>
        <v>552</v>
      </c>
      <c r="R553" s="70">
        <f>Таблица_основная[[#This Row],[Первая строка массива]]+54</f>
        <v>606</v>
      </c>
      <c r="S553"/>
      <c r="T553" s="86"/>
      <c r="AA553" t="s">
        <v>144</v>
      </c>
      <c r="AB553" t="s">
        <v>1212</v>
      </c>
      <c r="AC553" t="s">
        <v>164</v>
      </c>
      <c r="AD553" t="s">
        <v>1213</v>
      </c>
    </row>
    <row r="554" spans="1:30" ht="12.75" customHeight="1" x14ac:dyDescent="0.2">
      <c r="A554" s="70"/>
      <c r="B554" s="70"/>
      <c r="C554" s="100" t="s">
        <v>89</v>
      </c>
      <c r="D554" s="101" t="s">
        <v>59</v>
      </c>
      <c r="E554" s="102">
        <v>45017</v>
      </c>
      <c r="F554" s="71">
        <v>49</v>
      </c>
      <c r="G554" s="72">
        <f ca="1">Таблица_основная[[#This Row],[Рейтинг расчет]]</f>
        <v>23</v>
      </c>
      <c r="H554" s="41" t="s">
        <v>156</v>
      </c>
      <c r="I554" s="71">
        <v>26.73</v>
      </c>
      <c r="J554" s="41" t="s">
        <v>157</v>
      </c>
      <c r="K554" s="73"/>
      <c r="L554" s="73" t="s">
        <v>158</v>
      </c>
      <c r="M554" s="73"/>
      <c r="N55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23</v>
      </c>
      <c r="O554" s="41" t="str">
        <f>CONCATENATE("F","$",Таблица_основная[[#This Row],[Первая строка массива]])</f>
        <v>F$552</v>
      </c>
      <c r="P554" s="41" t="str">
        <f>CONCATENATE("F","$",Таблица_основная[[#This Row],[Первая строка массива]],":","F","$",Таблица_основная[[#This Row],[Последняя строка моссива]])</f>
        <v>F$552:F$606</v>
      </c>
      <c r="Q554" s="70">
        <f t="shared" ref="Q554:Q606" si="10">Q553</f>
        <v>552</v>
      </c>
      <c r="R554" s="70">
        <f>Таблица_основная[[#This Row],[Первая строка массива]]+54</f>
        <v>606</v>
      </c>
      <c r="S554"/>
      <c r="T554" s="86"/>
      <c r="AA554" t="s">
        <v>141</v>
      </c>
      <c r="AB554" t="s">
        <v>1214</v>
      </c>
      <c r="AC554" t="s">
        <v>164</v>
      </c>
      <c r="AD554" t="s">
        <v>1215</v>
      </c>
    </row>
    <row r="555" spans="1:30" ht="12.75" customHeight="1" x14ac:dyDescent="0.2">
      <c r="A555" s="70"/>
      <c r="B555" s="70"/>
      <c r="C555" s="100" t="s">
        <v>90</v>
      </c>
      <c r="D555" s="101" t="s">
        <v>59</v>
      </c>
      <c r="E555" s="102">
        <v>45017</v>
      </c>
      <c r="F555" s="71">
        <v>43</v>
      </c>
      <c r="G555" s="72">
        <f ca="1">Таблица_основная[[#This Row],[Рейтинг расчет]]</f>
        <v>27</v>
      </c>
      <c r="H555" s="41" t="s">
        <v>156</v>
      </c>
      <c r="I555" s="71">
        <v>26.73</v>
      </c>
      <c r="J555" s="41" t="s">
        <v>157</v>
      </c>
      <c r="K555" s="73"/>
      <c r="L555" s="73" t="s">
        <v>158</v>
      </c>
      <c r="M555" s="73"/>
      <c r="N55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O555" s="41" t="str">
        <f>CONCATENATE("F","$",Таблица_основная[[#This Row],[Первая строка массива]])</f>
        <v>F$552</v>
      </c>
      <c r="P555" s="41" t="str">
        <f>CONCATENATE("F","$",Таблица_основная[[#This Row],[Первая строка массива]],":","F","$",Таблица_основная[[#This Row],[Последняя строка моссива]])</f>
        <v>F$552:F$606</v>
      </c>
      <c r="Q555" s="70">
        <f t="shared" si="10"/>
        <v>552</v>
      </c>
      <c r="R555" s="70">
        <f>Таблица_основная[[#This Row],[Первая строка массива]]+54</f>
        <v>606</v>
      </c>
      <c r="S555"/>
      <c r="T555" s="86"/>
      <c r="AA555" t="s">
        <v>107</v>
      </c>
      <c r="AB555" t="s">
        <v>1216</v>
      </c>
      <c r="AC555" t="s">
        <v>164</v>
      </c>
      <c r="AD555" t="s">
        <v>1217</v>
      </c>
    </row>
    <row r="556" spans="1:30" ht="12.75" customHeight="1" x14ac:dyDescent="0.2">
      <c r="A556" s="70"/>
      <c r="B556" s="70"/>
      <c r="C556" s="100" t="s">
        <v>112</v>
      </c>
      <c r="D556" s="101" t="s">
        <v>59</v>
      </c>
      <c r="E556" s="102">
        <v>45017</v>
      </c>
      <c r="F556" s="71">
        <v>81</v>
      </c>
      <c r="G556" s="72">
        <f ca="1">Таблица_основная[[#This Row],[Рейтинг расчет]]</f>
        <v>9</v>
      </c>
      <c r="H556" s="41" t="s">
        <v>156</v>
      </c>
      <c r="I556" s="71">
        <v>26.73</v>
      </c>
      <c r="J556" s="41" t="s">
        <v>157</v>
      </c>
      <c r="K556" s="73"/>
      <c r="L556" s="73" t="s">
        <v>158</v>
      </c>
      <c r="M556" s="73"/>
      <c r="N55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9</v>
      </c>
      <c r="O556" s="41" t="str">
        <f>CONCATENATE("F","$",Таблица_основная[[#This Row],[Первая строка массива]])</f>
        <v>F$552</v>
      </c>
      <c r="P556" s="41" t="str">
        <f>CONCATENATE("F","$",Таблица_основная[[#This Row],[Первая строка массива]],":","F","$",Таблица_основная[[#This Row],[Последняя строка моссива]])</f>
        <v>F$552:F$606</v>
      </c>
      <c r="Q556" s="70">
        <f t="shared" si="10"/>
        <v>552</v>
      </c>
      <c r="R556" s="70">
        <f>Таблица_основная[[#This Row],[Первая строка массива]]+54</f>
        <v>606</v>
      </c>
      <c r="S556"/>
      <c r="T556" s="86"/>
      <c r="AA556" t="s">
        <v>137</v>
      </c>
      <c r="AB556" t="s">
        <v>1218</v>
      </c>
      <c r="AC556" t="s">
        <v>164</v>
      </c>
      <c r="AD556" t="s">
        <v>1219</v>
      </c>
    </row>
    <row r="557" spans="1:30" ht="12.75" customHeight="1" x14ac:dyDescent="0.2">
      <c r="A557" s="70"/>
      <c r="B557" s="70"/>
      <c r="C557" s="100" t="s">
        <v>91</v>
      </c>
      <c r="D557" s="101" t="s">
        <v>59</v>
      </c>
      <c r="E557" s="102">
        <v>45017</v>
      </c>
      <c r="F557" s="71">
        <v>122</v>
      </c>
      <c r="G557" s="72">
        <f ca="1">Таблица_основная[[#This Row],[Рейтинг расчет]]</f>
        <v>2</v>
      </c>
      <c r="H557" s="41" t="s">
        <v>156</v>
      </c>
      <c r="I557" s="71">
        <v>26.73</v>
      </c>
      <c r="J557" s="41" t="s">
        <v>157</v>
      </c>
      <c r="K557" s="73"/>
      <c r="L557" s="73" t="s">
        <v>158</v>
      </c>
      <c r="M557" s="73"/>
      <c r="N55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</v>
      </c>
      <c r="O557" s="41" t="str">
        <f>CONCATENATE("F","$",Таблица_основная[[#This Row],[Первая строка массива]])</f>
        <v>F$552</v>
      </c>
      <c r="P557" s="41" t="str">
        <f>CONCATENATE("F","$",Таблица_основная[[#This Row],[Первая строка массива]],":","F","$",Таблица_основная[[#This Row],[Последняя строка моссива]])</f>
        <v>F$552:F$606</v>
      </c>
      <c r="Q557" s="70">
        <f t="shared" si="10"/>
        <v>552</v>
      </c>
      <c r="R557" s="70">
        <f>Таблица_основная[[#This Row],[Первая строка массива]]+54</f>
        <v>606</v>
      </c>
      <c r="S557"/>
      <c r="T557" s="86"/>
      <c r="AA557" t="s">
        <v>144</v>
      </c>
      <c r="AB557" t="s">
        <v>1220</v>
      </c>
      <c r="AC557" t="s">
        <v>164</v>
      </c>
      <c r="AD557" t="s">
        <v>1221</v>
      </c>
    </row>
    <row r="558" spans="1:30" ht="12.75" customHeight="1" x14ac:dyDescent="0.2">
      <c r="A558" s="70"/>
      <c r="B558" s="70"/>
      <c r="C558" s="100" t="s">
        <v>92</v>
      </c>
      <c r="D558" s="101" t="s">
        <v>59</v>
      </c>
      <c r="E558" s="102">
        <v>45017</v>
      </c>
      <c r="F558" s="71">
        <v>62</v>
      </c>
      <c r="G558" s="72">
        <f ca="1">Таблица_основная[[#This Row],[Рейтинг расчет]]</f>
        <v>16</v>
      </c>
      <c r="H558" s="41" t="s">
        <v>156</v>
      </c>
      <c r="I558" s="71">
        <v>26.73</v>
      </c>
      <c r="J558" s="41" t="s">
        <v>157</v>
      </c>
      <c r="K558" s="73"/>
      <c r="L558" s="73" t="s">
        <v>158</v>
      </c>
      <c r="M558" s="73"/>
      <c r="N55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O558" s="41" t="str">
        <f>CONCATENATE("F","$",Таблица_основная[[#This Row],[Первая строка массива]])</f>
        <v>F$552</v>
      </c>
      <c r="P558" s="41" t="str">
        <f>CONCATENATE("F","$",Таблица_основная[[#This Row],[Первая строка массива]],":","F","$",Таблица_основная[[#This Row],[Последняя строка моссива]])</f>
        <v>F$552:F$606</v>
      </c>
      <c r="Q558" s="70">
        <f t="shared" si="10"/>
        <v>552</v>
      </c>
      <c r="R558" s="70">
        <f>Таблица_основная[[#This Row],[Первая строка массива]]+54</f>
        <v>606</v>
      </c>
      <c r="S558"/>
      <c r="T558" s="86"/>
      <c r="AA558" t="s">
        <v>137</v>
      </c>
      <c r="AB558" t="s">
        <v>1222</v>
      </c>
      <c r="AC558" t="s">
        <v>164</v>
      </c>
      <c r="AD558" t="s">
        <v>1223</v>
      </c>
    </row>
    <row r="559" spans="1:30" ht="12.75" customHeight="1" x14ac:dyDescent="0.2">
      <c r="A559" s="70"/>
      <c r="B559" s="70"/>
      <c r="C559" s="100" t="s">
        <v>113</v>
      </c>
      <c r="D559" s="101" t="s">
        <v>59</v>
      </c>
      <c r="E559" s="102">
        <v>45017</v>
      </c>
      <c r="F559" s="71">
        <v>56</v>
      </c>
      <c r="G559" s="72">
        <f ca="1">Таблица_основная[[#This Row],[Рейтинг расчет]]</f>
        <v>19</v>
      </c>
      <c r="H559" s="41" t="s">
        <v>156</v>
      </c>
      <c r="I559" s="71">
        <v>26.73</v>
      </c>
      <c r="J559" s="41" t="s">
        <v>157</v>
      </c>
      <c r="K559" s="73"/>
      <c r="L559" s="73" t="s">
        <v>158</v>
      </c>
      <c r="M559" s="73"/>
      <c r="N55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O559" s="41" t="str">
        <f>CONCATENATE("F","$",Таблица_основная[[#This Row],[Первая строка массива]])</f>
        <v>F$552</v>
      </c>
      <c r="P559" s="41" t="str">
        <f>CONCATENATE("F","$",Таблица_основная[[#This Row],[Первая строка массива]],":","F","$",Таблица_основная[[#This Row],[Последняя строка моссива]])</f>
        <v>F$552:F$606</v>
      </c>
      <c r="Q559" s="70">
        <f t="shared" si="10"/>
        <v>552</v>
      </c>
      <c r="R559" s="70">
        <f>Таблица_основная[[#This Row],[Первая строка массива]]+54</f>
        <v>606</v>
      </c>
      <c r="S559"/>
      <c r="T559" s="86"/>
      <c r="AA559" t="s">
        <v>144</v>
      </c>
      <c r="AB559" t="s">
        <v>1224</v>
      </c>
      <c r="AC559" t="s">
        <v>164</v>
      </c>
      <c r="AD559" t="s">
        <v>1225</v>
      </c>
    </row>
    <row r="560" spans="1:30" ht="12.75" customHeight="1" x14ac:dyDescent="0.2">
      <c r="A560" s="70"/>
      <c r="B560" s="70"/>
      <c r="C560" s="100" t="s">
        <v>135</v>
      </c>
      <c r="D560" s="101" t="s">
        <v>59</v>
      </c>
      <c r="E560" s="102">
        <v>45017</v>
      </c>
      <c r="F560" s="71">
        <v>7</v>
      </c>
      <c r="G560" s="72">
        <f ca="1">Таблица_основная[[#This Row],[Рейтинг расчет]]</f>
        <v>41</v>
      </c>
      <c r="H560" s="41" t="s">
        <v>156</v>
      </c>
      <c r="I560" s="71">
        <v>26.73</v>
      </c>
      <c r="J560" s="41" t="s">
        <v>157</v>
      </c>
      <c r="K560" s="73"/>
      <c r="L560" s="73" t="s">
        <v>158</v>
      </c>
      <c r="M560" s="73"/>
      <c r="N56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41</v>
      </c>
      <c r="O560" s="41" t="str">
        <f>CONCATENATE("F","$",Таблица_основная[[#This Row],[Первая строка массива]])</f>
        <v>F$552</v>
      </c>
      <c r="P560" s="41" t="str">
        <f>CONCATENATE("F","$",Таблица_основная[[#This Row],[Первая строка массива]],":","F","$",Таблица_основная[[#This Row],[Последняя строка моссива]])</f>
        <v>F$552:F$606</v>
      </c>
      <c r="Q560" s="70">
        <f t="shared" si="10"/>
        <v>552</v>
      </c>
      <c r="R560" s="70">
        <f>Таблица_основная[[#This Row],[Первая строка массива]]+54</f>
        <v>606</v>
      </c>
      <c r="S560"/>
      <c r="T560" s="86"/>
      <c r="AA560" t="s">
        <v>113</v>
      </c>
      <c r="AB560" t="s">
        <v>1226</v>
      </c>
      <c r="AC560" t="s">
        <v>164</v>
      </c>
      <c r="AD560" t="s">
        <v>1227</v>
      </c>
    </row>
    <row r="561" spans="1:30" ht="12.75" customHeight="1" x14ac:dyDescent="0.2">
      <c r="A561" s="70"/>
      <c r="B561" s="70"/>
      <c r="C561" s="100" t="s">
        <v>136</v>
      </c>
      <c r="D561" s="101" t="s">
        <v>59</v>
      </c>
      <c r="E561" s="102">
        <v>45017</v>
      </c>
      <c r="F561" s="71">
        <v>10</v>
      </c>
      <c r="G561" s="72">
        <f ca="1">Таблица_основная[[#This Row],[Рейтинг расчет]]</f>
        <v>39</v>
      </c>
      <c r="H561" s="41" t="s">
        <v>156</v>
      </c>
      <c r="I561" s="71">
        <v>26.73</v>
      </c>
      <c r="J561" s="41" t="s">
        <v>157</v>
      </c>
      <c r="K561" s="73"/>
      <c r="L561" s="73" t="s">
        <v>158</v>
      </c>
      <c r="M561" s="73"/>
      <c r="N56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39</v>
      </c>
      <c r="O561" s="41" t="str">
        <f>CONCATENATE("F","$",Таблица_основная[[#This Row],[Первая строка массива]])</f>
        <v>F$552</v>
      </c>
      <c r="P561" s="41" t="str">
        <f>CONCATENATE("F","$",Таблица_основная[[#This Row],[Первая строка массива]],":","F","$",Таблица_основная[[#This Row],[Последняя строка моссива]])</f>
        <v>F$552:F$606</v>
      </c>
      <c r="Q561" s="70">
        <f t="shared" si="10"/>
        <v>552</v>
      </c>
      <c r="R561" s="70">
        <f>Таблица_основная[[#This Row],[Первая строка массива]]+54</f>
        <v>606</v>
      </c>
      <c r="S561"/>
      <c r="T561" s="86"/>
      <c r="AA561" t="s">
        <v>137</v>
      </c>
      <c r="AB561" t="s">
        <v>1228</v>
      </c>
      <c r="AC561" t="s">
        <v>164</v>
      </c>
      <c r="AD561" t="s">
        <v>1229</v>
      </c>
    </row>
    <row r="562" spans="1:30" ht="12.75" customHeight="1" x14ac:dyDescent="0.2">
      <c r="A562" s="70"/>
      <c r="B562" s="70"/>
      <c r="C562" s="100" t="s">
        <v>137</v>
      </c>
      <c r="D562" s="101" t="s">
        <v>59</v>
      </c>
      <c r="E562" s="102">
        <v>45017</v>
      </c>
      <c r="F562" s="71">
        <v>10</v>
      </c>
      <c r="G562" s="72">
        <f ca="1">Таблица_основная[[#This Row],[Рейтинг расчет]]</f>
        <v>39</v>
      </c>
      <c r="H562" s="41" t="s">
        <v>156</v>
      </c>
      <c r="I562" s="71">
        <v>26.73</v>
      </c>
      <c r="J562" s="41" t="s">
        <v>157</v>
      </c>
      <c r="K562" s="73"/>
      <c r="L562" s="73" t="s">
        <v>158</v>
      </c>
      <c r="M562" s="73"/>
      <c r="N56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39</v>
      </c>
      <c r="O562" s="41" t="str">
        <f>CONCATENATE("F","$",Таблица_основная[[#This Row],[Первая строка массива]])</f>
        <v>F$552</v>
      </c>
      <c r="P562" s="41" t="str">
        <f>CONCATENATE("F","$",Таблица_основная[[#This Row],[Первая строка массива]],":","F","$",Таблица_основная[[#This Row],[Последняя строка моссива]])</f>
        <v>F$552:F$606</v>
      </c>
      <c r="Q562" s="70">
        <f t="shared" si="10"/>
        <v>552</v>
      </c>
      <c r="R562" s="70">
        <f>Таблица_основная[[#This Row],[Первая строка массива]]+54</f>
        <v>606</v>
      </c>
      <c r="S562"/>
      <c r="T562" s="86"/>
      <c r="AA562" t="s">
        <v>144</v>
      </c>
      <c r="AB562" t="s">
        <v>1230</v>
      </c>
      <c r="AC562" t="s">
        <v>164</v>
      </c>
      <c r="AD562" t="s">
        <v>1231</v>
      </c>
    </row>
    <row r="563" spans="1:30" ht="12.75" customHeight="1" x14ac:dyDescent="0.2">
      <c r="A563" s="70"/>
      <c r="B563" s="70"/>
      <c r="C563" s="100" t="s">
        <v>138</v>
      </c>
      <c r="D563" s="101" t="s">
        <v>59</v>
      </c>
      <c r="E563" s="102">
        <v>45017</v>
      </c>
      <c r="F563" s="71">
        <v>20</v>
      </c>
      <c r="G563" s="72">
        <f ca="1">Таблица_основная[[#This Row],[Рейтинг расчет]]</f>
        <v>35</v>
      </c>
      <c r="H563" s="41" t="s">
        <v>156</v>
      </c>
      <c r="I563" s="71">
        <v>26.73</v>
      </c>
      <c r="J563" s="41" t="s">
        <v>157</v>
      </c>
      <c r="K563" s="73"/>
      <c r="L563" s="73" t="s">
        <v>158</v>
      </c>
      <c r="M563" s="73"/>
      <c r="N56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O563" s="41" t="str">
        <f>CONCATENATE("F","$",Таблица_основная[[#This Row],[Первая строка массива]])</f>
        <v>F$552</v>
      </c>
      <c r="P563" s="41" t="str">
        <f>CONCATENATE("F","$",Таблица_основная[[#This Row],[Первая строка массива]],":","F","$",Таблица_основная[[#This Row],[Последняя строка моссива]])</f>
        <v>F$552:F$606</v>
      </c>
      <c r="Q563" s="70">
        <f t="shared" si="10"/>
        <v>552</v>
      </c>
      <c r="R563" s="70">
        <f>Таблица_основная[[#This Row],[Первая строка массива]]+54</f>
        <v>606</v>
      </c>
      <c r="S563"/>
      <c r="T563" s="86"/>
      <c r="AA563" t="s">
        <v>104</v>
      </c>
      <c r="AB563" t="s">
        <v>1232</v>
      </c>
      <c r="AC563" t="s">
        <v>164</v>
      </c>
      <c r="AD563" t="s">
        <v>1233</v>
      </c>
    </row>
    <row r="564" spans="1:30" ht="12.75" customHeight="1" x14ac:dyDescent="0.2">
      <c r="A564" s="70"/>
      <c r="B564" s="70"/>
      <c r="C564" s="100" t="s">
        <v>139</v>
      </c>
      <c r="D564" s="101" t="s">
        <v>59</v>
      </c>
      <c r="E564" s="102">
        <v>45017</v>
      </c>
      <c r="F564" s="71">
        <v>17</v>
      </c>
      <c r="G564" s="72">
        <f ca="1">Таблица_основная[[#This Row],[Рейтинг расчет]]</f>
        <v>36</v>
      </c>
      <c r="H564" s="41" t="s">
        <v>156</v>
      </c>
      <c r="I564" s="71">
        <v>26.73</v>
      </c>
      <c r="J564" s="41" t="s">
        <v>157</v>
      </c>
      <c r="K564" s="73"/>
      <c r="L564" s="73" t="s">
        <v>158</v>
      </c>
      <c r="M564" s="73"/>
      <c r="N56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O564" s="41" t="str">
        <f>CONCATENATE("F","$",Таблица_основная[[#This Row],[Первая строка массива]])</f>
        <v>F$552</v>
      </c>
      <c r="P564" s="41" t="str">
        <f>CONCATENATE("F","$",Таблица_основная[[#This Row],[Первая строка массива]],":","F","$",Таблица_основная[[#This Row],[Последняя строка моссива]])</f>
        <v>F$552:F$606</v>
      </c>
      <c r="Q564" s="70">
        <f t="shared" si="10"/>
        <v>552</v>
      </c>
      <c r="R564" s="70">
        <f>Таблица_основная[[#This Row],[Первая строка массива]]+54</f>
        <v>606</v>
      </c>
      <c r="S564"/>
      <c r="T564" s="86"/>
      <c r="AA564" t="s">
        <v>145</v>
      </c>
      <c r="AB564" t="s">
        <v>1234</v>
      </c>
      <c r="AC564" t="s">
        <v>164</v>
      </c>
      <c r="AD564" t="s">
        <v>1235</v>
      </c>
    </row>
    <row r="565" spans="1:30" ht="12.75" customHeight="1" x14ac:dyDescent="0.2">
      <c r="A565" s="70"/>
      <c r="B565" s="70"/>
      <c r="C565" s="100" t="s">
        <v>140</v>
      </c>
      <c r="D565" s="101" t="s">
        <v>59</v>
      </c>
      <c r="E565" s="102">
        <v>45017</v>
      </c>
      <c r="F565" s="71">
        <v>20</v>
      </c>
      <c r="G565" s="72">
        <f ca="1">Таблица_основная[[#This Row],[Рейтинг расчет]]</f>
        <v>35</v>
      </c>
      <c r="H565" s="41" t="s">
        <v>156</v>
      </c>
      <c r="I565" s="71">
        <v>26.73</v>
      </c>
      <c r="J565" s="41" t="s">
        <v>157</v>
      </c>
      <c r="K565" s="73"/>
      <c r="L565" s="73" t="s">
        <v>158</v>
      </c>
      <c r="M565" s="73"/>
      <c r="N56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O565" s="41" t="str">
        <f>CONCATENATE("F","$",Таблица_основная[[#This Row],[Первая строка массива]])</f>
        <v>F$552</v>
      </c>
      <c r="P565" s="41" t="str">
        <f>CONCATENATE("F","$",Таблица_основная[[#This Row],[Первая строка массива]],":","F","$",Таблица_основная[[#This Row],[Последняя строка моссива]])</f>
        <v>F$552:F$606</v>
      </c>
      <c r="Q565" s="70">
        <f t="shared" si="10"/>
        <v>552</v>
      </c>
      <c r="R565" s="70">
        <f>Таблица_основная[[#This Row],[Первая строка массива]]+54</f>
        <v>606</v>
      </c>
      <c r="S565"/>
      <c r="T565" s="86"/>
      <c r="AA565" t="s">
        <v>136</v>
      </c>
      <c r="AB565" t="s">
        <v>1236</v>
      </c>
      <c r="AC565" t="s">
        <v>164</v>
      </c>
      <c r="AD565" t="s">
        <v>1237</v>
      </c>
    </row>
    <row r="566" spans="1:30" ht="12.75" customHeight="1" x14ac:dyDescent="0.2">
      <c r="A566" s="70"/>
      <c r="B566" s="70"/>
      <c r="C566" s="100" t="s">
        <v>141</v>
      </c>
      <c r="D566" s="101" t="s">
        <v>59</v>
      </c>
      <c r="E566" s="102">
        <v>45017</v>
      </c>
      <c r="F566" s="71">
        <v>13</v>
      </c>
      <c r="G566" s="72">
        <f ca="1">Таблица_основная[[#This Row],[Рейтинг расчет]]</f>
        <v>37</v>
      </c>
      <c r="H566" s="41" t="s">
        <v>156</v>
      </c>
      <c r="I566" s="71">
        <v>26.73</v>
      </c>
      <c r="J566" s="41" t="s">
        <v>157</v>
      </c>
      <c r="K566" s="73"/>
      <c r="L566" s="73" t="s">
        <v>158</v>
      </c>
      <c r="M566" s="73"/>
      <c r="N56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37</v>
      </c>
      <c r="O566" s="41" t="str">
        <f>CONCATENATE("F","$",Таблица_основная[[#This Row],[Первая строка массива]])</f>
        <v>F$552</v>
      </c>
      <c r="P566" s="41" t="str">
        <f>CONCATENATE("F","$",Таблица_основная[[#This Row],[Первая строка массива]],":","F","$",Таблица_основная[[#This Row],[Последняя строка моссива]])</f>
        <v>F$552:F$606</v>
      </c>
      <c r="Q566" s="70">
        <f t="shared" si="10"/>
        <v>552</v>
      </c>
      <c r="R566" s="70">
        <f>Таблица_основная[[#This Row],[Первая строка массива]]+54</f>
        <v>606</v>
      </c>
      <c r="S566"/>
      <c r="T566" s="86"/>
      <c r="AA566" t="s">
        <v>144</v>
      </c>
      <c r="AB566" t="s">
        <v>1238</v>
      </c>
      <c r="AC566" t="s">
        <v>164</v>
      </c>
      <c r="AD566" t="s">
        <v>1239</v>
      </c>
    </row>
    <row r="567" spans="1:30" ht="12.75" customHeight="1" x14ac:dyDescent="0.2">
      <c r="A567" s="70"/>
      <c r="B567" s="70"/>
      <c r="C567" s="100" t="s">
        <v>142</v>
      </c>
      <c r="D567" s="101" t="s">
        <v>59</v>
      </c>
      <c r="E567" s="102">
        <v>45017</v>
      </c>
      <c r="F567" s="71">
        <v>13</v>
      </c>
      <c r="G567" s="72">
        <f ca="1">Таблица_основная[[#This Row],[Рейтинг расчет]]</f>
        <v>37</v>
      </c>
      <c r="H567" s="41" t="s">
        <v>156</v>
      </c>
      <c r="I567" s="71">
        <v>26.73</v>
      </c>
      <c r="J567" s="41" t="s">
        <v>157</v>
      </c>
      <c r="K567" s="73"/>
      <c r="L567" s="73" t="s">
        <v>158</v>
      </c>
      <c r="M567" s="73"/>
      <c r="N56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37</v>
      </c>
      <c r="O567" s="41" t="str">
        <f>CONCATENATE("F","$",Таблица_основная[[#This Row],[Первая строка массива]])</f>
        <v>F$552</v>
      </c>
      <c r="P567" s="41" t="str">
        <f>CONCATENATE("F","$",Таблица_основная[[#This Row],[Первая строка массива]],":","F","$",Таблица_основная[[#This Row],[Последняя строка моссива]])</f>
        <v>F$552:F$606</v>
      </c>
      <c r="Q567" s="70">
        <f t="shared" si="10"/>
        <v>552</v>
      </c>
      <c r="R567" s="70">
        <f>Таблица_основная[[#This Row],[Первая строка массива]]+54</f>
        <v>606</v>
      </c>
      <c r="S567"/>
      <c r="T567" s="86"/>
      <c r="AA567" t="s">
        <v>87</v>
      </c>
      <c r="AB567" t="s">
        <v>1240</v>
      </c>
      <c r="AC567" t="s">
        <v>164</v>
      </c>
      <c r="AD567" t="s">
        <v>1241</v>
      </c>
    </row>
    <row r="568" spans="1:30" ht="12.75" customHeight="1" x14ac:dyDescent="0.2">
      <c r="A568" s="70"/>
      <c r="B568" s="70"/>
      <c r="C568" s="100" t="s">
        <v>143</v>
      </c>
      <c r="D568" s="101" t="s">
        <v>59</v>
      </c>
      <c r="E568" s="102">
        <v>45017</v>
      </c>
      <c r="F568" s="71">
        <v>22</v>
      </c>
      <c r="G568" s="72">
        <f ca="1">Таблица_основная[[#This Row],[Рейтинг расчет]]</f>
        <v>33</v>
      </c>
      <c r="H568" s="41" t="s">
        <v>156</v>
      </c>
      <c r="I568" s="71">
        <v>26.73</v>
      </c>
      <c r="J568" s="41" t="s">
        <v>157</v>
      </c>
      <c r="K568" s="73"/>
      <c r="L568" s="73" t="s">
        <v>158</v>
      </c>
      <c r="M568" s="73"/>
      <c r="N56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O568" s="41" t="str">
        <f>CONCATENATE("F","$",Таблица_основная[[#This Row],[Первая строка массива]])</f>
        <v>F$552</v>
      </c>
      <c r="P568" s="41" t="str">
        <f>CONCATENATE("F","$",Таблица_основная[[#This Row],[Первая строка массива]],":","F","$",Таблица_основная[[#This Row],[Последняя строка моссива]])</f>
        <v>F$552:F$606</v>
      </c>
      <c r="Q568" s="70">
        <f t="shared" si="10"/>
        <v>552</v>
      </c>
      <c r="R568" s="70">
        <f>Таблица_основная[[#This Row],[Первая строка массива]]+54</f>
        <v>606</v>
      </c>
      <c r="S568"/>
      <c r="T568" s="86"/>
      <c r="AA568" t="s">
        <v>137</v>
      </c>
      <c r="AB568" t="s">
        <v>1242</v>
      </c>
      <c r="AC568" t="s">
        <v>164</v>
      </c>
      <c r="AD568" t="s">
        <v>1243</v>
      </c>
    </row>
    <row r="569" spans="1:30" ht="12.75" customHeight="1" x14ac:dyDescent="0.2">
      <c r="A569" s="70"/>
      <c r="B569" s="70"/>
      <c r="C569" s="100" t="s">
        <v>144</v>
      </c>
      <c r="D569" s="101" t="s">
        <v>59</v>
      </c>
      <c r="E569" s="102">
        <v>45017</v>
      </c>
      <c r="F569" s="71">
        <v>5</v>
      </c>
      <c r="G569" s="72">
        <f ca="1">Таблица_основная[[#This Row],[Рейтинг расчет]]</f>
        <v>42</v>
      </c>
      <c r="H569" s="41" t="s">
        <v>156</v>
      </c>
      <c r="I569" s="71">
        <v>26.73</v>
      </c>
      <c r="J569" s="41" t="s">
        <v>157</v>
      </c>
      <c r="K569" s="73"/>
      <c r="L569" s="73" t="s">
        <v>158</v>
      </c>
      <c r="M569" s="73"/>
      <c r="N56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42</v>
      </c>
      <c r="O569" s="41" t="str">
        <f>CONCATENATE("F","$",Таблица_основная[[#This Row],[Первая строка массива]])</f>
        <v>F$552</v>
      </c>
      <c r="P569" s="41" t="str">
        <f>CONCATENATE("F","$",Таблица_основная[[#This Row],[Первая строка массива]],":","F","$",Таблица_основная[[#This Row],[Последняя строка моссива]])</f>
        <v>F$552:F$606</v>
      </c>
      <c r="Q569" s="70">
        <f t="shared" si="10"/>
        <v>552</v>
      </c>
      <c r="R569" s="70">
        <f>Таблица_основная[[#This Row],[Первая строка массива]]+54</f>
        <v>606</v>
      </c>
      <c r="S569"/>
      <c r="T569" s="86"/>
      <c r="AA569" t="s">
        <v>137</v>
      </c>
      <c r="AB569" t="s">
        <v>1244</v>
      </c>
      <c r="AC569" t="s">
        <v>164</v>
      </c>
      <c r="AD569" t="s">
        <v>1245</v>
      </c>
    </row>
    <row r="570" spans="1:30" ht="12.75" customHeight="1" x14ac:dyDescent="0.2">
      <c r="A570" s="70"/>
      <c r="B570" s="70"/>
      <c r="C570" s="100" t="s">
        <v>145</v>
      </c>
      <c r="D570" s="101" t="s">
        <v>59</v>
      </c>
      <c r="E570" s="102">
        <v>45017</v>
      </c>
      <c r="F570" s="71">
        <v>9</v>
      </c>
      <c r="G570" s="72">
        <f ca="1">Таблица_основная[[#This Row],[Рейтинг расчет]]</f>
        <v>40</v>
      </c>
      <c r="H570" s="41" t="s">
        <v>156</v>
      </c>
      <c r="I570" s="71">
        <v>26.73</v>
      </c>
      <c r="J570" s="41" t="s">
        <v>157</v>
      </c>
      <c r="K570" s="73"/>
      <c r="L570" s="73" t="s">
        <v>158</v>
      </c>
      <c r="M570" s="73"/>
      <c r="N57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40</v>
      </c>
      <c r="O570" s="41" t="str">
        <f>CONCATENATE("F","$",Таблица_основная[[#This Row],[Первая строка массива]])</f>
        <v>F$552</v>
      </c>
      <c r="P570" s="41" t="str">
        <f>CONCATENATE("F","$",Таблица_основная[[#This Row],[Первая строка массива]],":","F","$",Таблица_основная[[#This Row],[Последняя строка моссива]])</f>
        <v>F$552:F$606</v>
      </c>
      <c r="Q570" s="70">
        <f t="shared" si="10"/>
        <v>552</v>
      </c>
      <c r="R570" s="70">
        <f>Таблица_основная[[#This Row],[Первая строка массива]]+54</f>
        <v>606</v>
      </c>
      <c r="S570"/>
      <c r="T570" s="86"/>
      <c r="AA570" t="s">
        <v>127</v>
      </c>
      <c r="AB570" t="s">
        <v>1246</v>
      </c>
      <c r="AC570" t="s">
        <v>164</v>
      </c>
      <c r="AD570" t="s">
        <v>1247</v>
      </c>
    </row>
    <row r="571" spans="1:30" ht="12.75" customHeight="1" x14ac:dyDescent="0.2">
      <c r="A571" s="70"/>
      <c r="B571" s="70"/>
      <c r="C571" s="100" t="s">
        <v>146</v>
      </c>
      <c r="D571" s="101" t="s">
        <v>59</v>
      </c>
      <c r="E571" s="102">
        <v>45017</v>
      </c>
      <c r="F571" s="71">
        <v>11</v>
      </c>
      <c r="G571" s="72">
        <f ca="1">Таблица_основная[[#This Row],[Рейтинг расчет]]</f>
        <v>38</v>
      </c>
      <c r="H571" s="41" t="s">
        <v>156</v>
      </c>
      <c r="I571" s="71">
        <v>26.73</v>
      </c>
      <c r="J571" s="41" t="s">
        <v>157</v>
      </c>
      <c r="K571" s="73"/>
      <c r="L571" s="73" t="s">
        <v>158</v>
      </c>
      <c r="M571" s="73"/>
      <c r="N57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38</v>
      </c>
      <c r="O571" s="41" t="str">
        <f>CONCATENATE("F","$",Таблица_основная[[#This Row],[Первая строка массива]])</f>
        <v>F$552</v>
      </c>
      <c r="P571" s="41" t="str">
        <f>CONCATENATE("F","$",Таблица_основная[[#This Row],[Первая строка массива]],":","F","$",Таблица_основная[[#This Row],[Последняя строка моссива]])</f>
        <v>F$552:F$606</v>
      </c>
      <c r="Q571" s="70">
        <f t="shared" si="10"/>
        <v>552</v>
      </c>
      <c r="R571" s="70">
        <f>Таблица_основная[[#This Row],[Первая строка массива]]+54</f>
        <v>606</v>
      </c>
      <c r="S571"/>
      <c r="T571" s="86"/>
      <c r="AA571" t="s">
        <v>144</v>
      </c>
      <c r="AB571" t="s">
        <v>1248</v>
      </c>
      <c r="AC571" t="s">
        <v>164</v>
      </c>
      <c r="AD571" t="s">
        <v>1249</v>
      </c>
    </row>
    <row r="572" spans="1:30" ht="12.75" customHeight="1" x14ac:dyDescent="0.2">
      <c r="A572" s="70"/>
      <c r="B572" s="70"/>
      <c r="C572" s="100" t="s">
        <v>93</v>
      </c>
      <c r="D572" s="101" t="s">
        <v>59</v>
      </c>
      <c r="E572" s="102">
        <v>45017</v>
      </c>
      <c r="F572" s="71">
        <v>78</v>
      </c>
      <c r="G572" s="72">
        <f ca="1">Таблица_основная[[#This Row],[Рейтинг расчет]]</f>
        <v>10</v>
      </c>
      <c r="H572" s="41" t="s">
        <v>156</v>
      </c>
      <c r="I572" s="71">
        <v>26.73</v>
      </c>
      <c r="J572" s="41" t="s">
        <v>157</v>
      </c>
      <c r="K572" s="73"/>
      <c r="L572" s="73" t="s">
        <v>158</v>
      </c>
      <c r="M572" s="73"/>
      <c r="N57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10</v>
      </c>
      <c r="O572" s="41" t="str">
        <f>CONCATENATE("F","$",Таблица_основная[[#This Row],[Первая строка массива]])</f>
        <v>F$552</v>
      </c>
      <c r="P572" s="41" t="str">
        <f>CONCATENATE("F","$",Таблица_основная[[#This Row],[Первая строка массива]],":","F","$",Таблица_основная[[#This Row],[Последняя строка моссива]])</f>
        <v>F$552:F$606</v>
      </c>
      <c r="Q572" s="70">
        <f t="shared" si="10"/>
        <v>552</v>
      </c>
      <c r="R572" s="70">
        <f>Таблица_основная[[#This Row],[Первая строка массива]]+54</f>
        <v>606</v>
      </c>
      <c r="S572"/>
      <c r="T572" s="86"/>
      <c r="AA572" t="s">
        <v>142</v>
      </c>
      <c r="AB572" t="s">
        <v>1250</v>
      </c>
      <c r="AC572" t="s">
        <v>164</v>
      </c>
      <c r="AD572" t="s">
        <v>1251</v>
      </c>
    </row>
    <row r="573" spans="1:30" ht="12.75" customHeight="1" x14ac:dyDescent="0.2">
      <c r="A573" s="70"/>
      <c r="B573" s="70"/>
      <c r="C573" s="100" t="s">
        <v>127</v>
      </c>
      <c r="D573" s="101" t="s">
        <v>59</v>
      </c>
      <c r="E573" s="102">
        <v>45017</v>
      </c>
      <c r="F573" s="71">
        <v>62</v>
      </c>
      <c r="G573" s="72">
        <f ca="1">Таблица_основная[[#This Row],[Рейтинг расчет]]</f>
        <v>16</v>
      </c>
      <c r="H573" s="41" t="s">
        <v>156</v>
      </c>
      <c r="I573" s="71">
        <v>26.73</v>
      </c>
      <c r="J573" s="41" t="s">
        <v>157</v>
      </c>
      <c r="K573" s="73"/>
      <c r="L573" s="73" t="s">
        <v>158</v>
      </c>
      <c r="M573" s="73"/>
      <c r="N57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O573" s="41" t="str">
        <f>CONCATENATE("F","$",Таблица_основная[[#This Row],[Первая строка массива]])</f>
        <v>F$552</v>
      </c>
      <c r="P573" s="41" t="str">
        <f>CONCATENATE("F","$",Таблица_основная[[#This Row],[Первая строка массива]],":","F","$",Таблица_основная[[#This Row],[Последняя строка моссива]])</f>
        <v>F$552:F$606</v>
      </c>
      <c r="Q573" s="70">
        <f t="shared" si="10"/>
        <v>552</v>
      </c>
      <c r="R573" s="70">
        <f>Таблица_основная[[#This Row],[Первая строка массива]]+54</f>
        <v>606</v>
      </c>
      <c r="S573"/>
      <c r="T573" s="86"/>
      <c r="AA573" t="s">
        <v>102</v>
      </c>
      <c r="AB573" t="s">
        <v>1252</v>
      </c>
      <c r="AC573" t="s">
        <v>164</v>
      </c>
      <c r="AD573" t="s">
        <v>1253</v>
      </c>
    </row>
    <row r="574" spans="1:30" ht="12.75" customHeight="1" x14ac:dyDescent="0.2">
      <c r="A574" s="70"/>
      <c r="B574" s="70"/>
      <c r="C574" s="100" t="s">
        <v>114</v>
      </c>
      <c r="D574" s="101" t="s">
        <v>59</v>
      </c>
      <c r="E574" s="102">
        <v>45017</v>
      </c>
      <c r="F574" s="71">
        <v>57</v>
      </c>
      <c r="G574" s="72">
        <f ca="1">Таблица_основная[[#This Row],[Рейтинг расчет]]</f>
        <v>18</v>
      </c>
      <c r="H574" s="41" t="s">
        <v>156</v>
      </c>
      <c r="I574" s="71">
        <v>26.73</v>
      </c>
      <c r="J574" s="41" t="s">
        <v>157</v>
      </c>
      <c r="K574" s="73"/>
      <c r="L574" s="73" t="s">
        <v>158</v>
      </c>
      <c r="M574" s="73"/>
      <c r="N57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O574" s="41" t="str">
        <f>CONCATENATE("F","$",Таблица_основная[[#This Row],[Первая строка массива]])</f>
        <v>F$552</v>
      </c>
      <c r="P574" s="41" t="str">
        <f>CONCATENATE("F","$",Таблица_основная[[#This Row],[Первая строка массива]],":","F","$",Таблица_основная[[#This Row],[Последняя строка моссива]])</f>
        <v>F$552:F$606</v>
      </c>
      <c r="Q574" s="70">
        <f t="shared" si="10"/>
        <v>552</v>
      </c>
      <c r="R574" s="70">
        <f>Таблица_основная[[#This Row],[Первая строка массива]]+54</f>
        <v>606</v>
      </c>
      <c r="S574"/>
      <c r="T574" s="86"/>
      <c r="AA574" t="s">
        <v>144</v>
      </c>
      <c r="AB574" t="s">
        <v>1254</v>
      </c>
      <c r="AC574" t="s">
        <v>164</v>
      </c>
      <c r="AD574" t="s">
        <v>1255</v>
      </c>
    </row>
    <row r="575" spans="1:30" ht="12.75" customHeight="1" x14ac:dyDescent="0.2">
      <c r="A575" s="70"/>
      <c r="B575" s="70"/>
      <c r="C575" s="100" t="s">
        <v>94</v>
      </c>
      <c r="D575" s="101" t="s">
        <v>59</v>
      </c>
      <c r="E575" s="102">
        <v>45017</v>
      </c>
      <c r="F575" s="71">
        <v>39</v>
      </c>
      <c r="G575" s="72">
        <f ca="1">Таблица_основная[[#This Row],[Рейтинг расчет]]</f>
        <v>29</v>
      </c>
      <c r="H575" s="41" t="s">
        <v>156</v>
      </c>
      <c r="I575" s="71">
        <v>26.73</v>
      </c>
      <c r="J575" s="41" t="s">
        <v>157</v>
      </c>
      <c r="K575" s="73"/>
      <c r="L575" s="73" t="s">
        <v>158</v>
      </c>
      <c r="M575" s="73"/>
      <c r="N57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29</v>
      </c>
      <c r="O575" s="41" t="str">
        <f>CONCATENATE("F","$",Таблица_основная[[#This Row],[Первая строка массива]])</f>
        <v>F$552</v>
      </c>
      <c r="P575" s="41" t="str">
        <f>CONCATENATE("F","$",Таблица_основная[[#This Row],[Первая строка массива]],":","F","$",Таблица_основная[[#This Row],[Последняя строка моссива]])</f>
        <v>F$552:F$606</v>
      </c>
      <c r="Q575" s="70">
        <f t="shared" si="10"/>
        <v>552</v>
      </c>
      <c r="R575" s="70">
        <f>Таблица_основная[[#This Row],[Первая строка массива]]+54</f>
        <v>606</v>
      </c>
      <c r="S575"/>
      <c r="T575" s="86"/>
      <c r="AA575" t="s">
        <v>144</v>
      </c>
      <c r="AB575" t="s">
        <v>1256</v>
      </c>
      <c r="AC575" t="s">
        <v>164</v>
      </c>
      <c r="AD575" t="s">
        <v>1257</v>
      </c>
    </row>
    <row r="576" spans="1:30" ht="12.75" customHeight="1" x14ac:dyDescent="0.2">
      <c r="A576" s="70"/>
      <c r="B576" s="70"/>
      <c r="C576" s="100" t="s">
        <v>95</v>
      </c>
      <c r="D576" s="101" t="s">
        <v>59</v>
      </c>
      <c r="E576" s="102">
        <v>45017</v>
      </c>
      <c r="F576" s="71">
        <v>43</v>
      </c>
      <c r="G576" s="72">
        <f ca="1">Таблица_основная[[#This Row],[Рейтинг расчет]]</f>
        <v>27</v>
      </c>
      <c r="H576" s="41" t="s">
        <v>156</v>
      </c>
      <c r="I576" s="71">
        <v>26.73</v>
      </c>
      <c r="J576" s="41" t="s">
        <v>157</v>
      </c>
      <c r="K576" s="73"/>
      <c r="L576" s="73" t="s">
        <v>158</v>
      </c>
      <c r="M576" s="73"/>
      <c r="N57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O576" s="41" t="str">
        <f>CONCATENATE("F","$",Таблица_основная[[#This Row],[Первая строка массива]])</f>
        <v>F$552</v>
      </c>
      <c r="P576" s="41" t="str">
        <f>CONCATENATE("F","$",Таблица_основная[[#This Row],[Первая строка массива]],":","F","$",Таблица_основная[[#This Row],[Последняя строка моссива]])</f>
        <v>F$552:F$606</v>
      </c>
      <c r="Q576" s="70">
        <f t="shared" si="10"/>
        <v>552</v>
      </c>
      <c r="R576" s="70">
        <f>Таблица_основная[[#This Row],[Первая строка массива]]+54</f>
        <v>606</v>
      </c>
      <c r="S576"/>
      <c r="T576" s="86"/>
      <c r="AA576" t="s">
        <v>138</v>
      </c>
      <c r="AB576" t="s">
        <v>1258</v>
      </c>
      <c r="AC576" t="s">
        <v>164</v>
      </c>
      <c r="AD576" t="s">
        <v>1259</v>
      </c>
    </row>
    <row r="577" spans="1:30" ht="12.75" customHeight="1" x14ac:dyDescent="0.2">
      <c r="A577" s="70"/>
      <c r="B577" s="70"/>
      <c r="C577" s="100" t="s">
        <v>96</v>
      </c>
      <c r="D577" s="101" t="s">
        <v>59</v>
      </c>
      <c r="E577" s="102">
        <v>45017</v>
      </c>
      <c r="F577" s="71">
        <v>52</v>
      </c>
      <c r="G577" s="72">
        <f ca="1">Таблица_основная[[#This Row],[Рейтинг расчет]]</f>
        <v>21</v>
      </c>
      <c r="H577" s="41" t="s">
        <v>156</v>
      </c>
      <c r="I577" s="71">
        <v>26.73</v>
      </c>
      <c r="J577" s="41" t="s">
        <v>157</v>
      </c>
      <c r="K577" s="73"/>
      <c r="L577" s="73" t="s">
        <v>158</v>
      </c>
      <c r="M577" s="73"/>
      <c r="N57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O577" s="41" t="str">
        <f>CONCATENATE("F","$",Таблица_основная[[#This Row],[Первая строка массива]])</f>
        <v>F$552</v>
      </c>
      <c r="P577" s="41" t="str">
        <f>CONCATENATE("F","$",Таблица_основная[[#This Row],[Первая строка массива]],":","F","$",Таблица_основная[[#This Row],[Последняя строка моссива]])</f>
        <v>F$552:F$606</v>
      </c>
      <c r="Q577" s="70">
        <f t="shared" si="10"/>
        <v>552</v>
      </c>
      <c r="R577" s="70">
        <f>Таблица_основная[[#This Row],[Первая строка массива]]+54</f>
        <v>606</v>
      </c>
      <c r="S577"/>
      <c r="T577" s="86"/>
      <c r="AA577" t="s">
        <v>145</v>
      </c>
      <c r="AB577" t="s">
        <v>163</v>
      </c>
      <c r="AC577" t="s">
        <v>164</v>
      </c>
      <c r="AD577" t="s">
        <v>1260</v>
      </c>
    </row>
    <row r="578" spans="1:30" ht="12.75" customHeight="1" x14ac:dyDescent="0.2">
      <c r="A578" s="70"/>
      <c r="B578" s="70"/>
      <c r="C578" s="100" t="s">
        <v>97</v>
      </c>
      <c r="D578" s="101" t="s">
        <v>59</v>
      </c>
      <c r="E578" s="102">
        <v>45017</v>
      </c>
      <c r="F578" s="71">
        <v>66</v>
      </c>
      <c r="G578" s="72">
        <f ca="1">Таблица_основная[[#This Row],[Рейтинг расчет]]</f>
        <v>13</v>
      </c>
      <c r="H578" s="41" t="s">
        <v>156</v>
      </c>
      <c r="I578" s="71">
        <v>26.73</v>
      </c>
      <c r="J578" s="41" t="s">
        <v>157</v>
      </c>
      <c r="K578" s="73"/>
      <c r="L578" s="73" t="s">
        <v>158</v>
      </c>
      <c r="M578" s="73"/>
      <c r="N57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O578" s="41" t="str">
        <f>CONCATENATE("F","$",Таблица_основная[[#This Row],[Первая строка массива]])</f>
        <v>F$552</v>
      </c>
      <c r="P578" s="41" t="str">
        <f>CONCATENATE("F","$",Таблица_основная[[#This Row],[Первая строка массива]],":","F","$",Таблица_основная[[#This Row],[Последняя строка моссива]])</f>
        <v>F$552:F$606</v>
      </c>
      <c r="Q578" s="70">
        <f t="shared" si="10"/>
        <v>552</v>
      </c>
      <c r="R578" s="70">
        <f>Таблица_основная[[#This Row],[Первая строка массива]]+54</f>
        <v>606</v>
      </c>
      <c r="S578"/>
      <c r="T578" s="86"/>
      <c r="AA578" t="s">
        <v>102</v>
      </c>
      <c r="AB578" t="s">
        <v>1261</v>
      </c>
      <c r="AC578" t="s">
        <v>164</v>
      </c>
      <c r="AD578" t="s">
        <v>1262</v>
      </c>
    </row>
    <row r="579" spans="1:30" ht="12.75" customHeight="1" x14ac:dyDescent="0.2">
      <c r="A579" s="70"/>
      <c r="B579" s="70"/>
      <c r="C579" s="100" t="s">
        <v>98</v>
      </c>
      <c r="D579" s="101" t="s">
        <v>59</v>
      </c>
      <c r="E579" s="102">
        <v>45017</v>
      </c>
      <c r="F579" s="71">
        <v>110</v>
      </c>
      <c r="G579" s="72">
        <f ca="1">Таблица_основная[[#This Row],[Рейтинг расчет]]</f>
        <v>4</v>
      </c>
      <c r="H579" s="41" t="s">
        <v>156</v>
      </c>
      <c r="I579" s="71">
        <v>26.73</v>
      </c>
      <c r="J579" s="41" t="s">
        <v>157</v>
      </c>
      <c r="K579" s="73"/>
      <c r="L579" s="73" t="s">
        <v>158</v>
      </c>
      <c r="M579" s="73"/>
      <c r="N57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</v>
      </c>
      <c r="O579" s="41" t="str">
        <f>CONCATENATE("F","$",Таблица_основная[[#This Row],[Первая строка массива]])</f>
        <v>F$552</v>
      </c>
      <c r="P579" s="41" t="str">
        <f>CONCATENATE("F","$",Таблица_основная[[#This Row],[Первая строка массива]],":","F","$",Таблица_основная[[#This Row],[Последняя строка моссива]])</f>
        <v>F$552:F$606</v>
      </c>
      <c r="Q579" s="70">
        <f t="shared" si="10"/>
        <v>552</v>
      </c>
      <c r="R579" s="70">
        <f>Таблица_основная[[#This Row],[Первая строка массива]]+54</f>
        <v>606</v>
      </c>
      <c r="S579"/>
      <c r="T579" s="86"/>
      <c r="AA579" t="s">
        <v>146</v>
      </c>
      <c r="AB579" t="s">
        <v>1263</v>
      </c>
      <c r="AC579" t="s">
        <v>164</v>
      </c>
      <c r="AD579" t="s">
        <v>1264</v>
      </c>
    </row>
    <row r="580" spans="1:30" ht="12.75" customHeight="1" x14ac:dyDescent="0.2">
      <c r="A580" s="70"/>
      <c r="B580" s="70"/>
      <c r="C580" s="100" t="s">
        <v>99</v>
      </c>
      <c r="D580" s="101" t="s">
        <v>59</v>
      </c>
      <c r="E580" s="102">
        <v>45017</v>
      </c>
      <c r="F580" s="71">
        <v>71</v>
      </c>
      <c r="G580" s="72">
        <f ca="1">Таблица_основная[[#This Row],[Рейтинг расчет]]</f>
        <v>11</v>
      </c>
      <c r="H580" s="41" t="s">
        <v>156</v>
      </c>
      <c r="I580" s="71">
        <v>26.73</v>
      </c>
      <c r="J580" s="41" t="s">
        <v>157</v>
      </c>
      <c r="K580" s="73"/>
      <c r="L580" s="73" t="s">
        <v>158</v>
      </c>
      <c r="M580" s="73"/>
      <c r="N58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O580" s="41" t="str">
        <f>CONCATENATE("F","$",Таблица_основная[[#This Row],[Первая строка массива]])</f>
        <v>F$552</v>
      </c>
      <c r="P580" s="41" t="str">
        <f>CONCATENATE("F","$",Таблица_основная[[#This Row],[Первая строка массива]],":","F","$",Таблица_основная[[#This Row],[Последняя строка моссива]])</f>
        <v>F$552:F$606</v>
      </c>
      <c r="Q580" s="70">
        <f t="shared" si="10"/>
        <v>552</v>
      </c>
      <c r="R580" s="70">
        <f>Таблица_основная[[#This Row],[Первая строка массива]]+54</f>
        <v>606</v>
      </c>
      <c r="S580"/>
      <c r="T580" s="86"/>
      <c r="AA580" t="s">
        <v>88</v>
      </c>
      <c r="AB580" t="s">
        <v>1265</v>
      </c>
      <c r="AC580" t="s">
        <v>164</v>
      </c>
      <c r="AD580" t="s">
        <v>1266</v>
      </c>
    </row>
    <row r="581" spans="1:30" ht="12.75" customHeight="1" x14ac:dyDescent="0.2">
      <c r="A581" s="70"/>
      <c r="B581" s="70"/>
      <c r="C581" s="100" t="s">
        <v>100</v>
      </c>
      <c r="D581" s="101" t="s">
        <v>59</v>
      </c>
      <c r="E581" s="102">
        <v>45017</v>
      </c>
      <c r="F581" s="71">
        <v>60</v>
      </c>
      <c r="G581" s="72">
        <f ca="1">Таблица_основная[[#This Row],[Рейтинг расчет]]</f>
        <v>17</v>
      </c>
      <c r="H581" s="41" t="s">
        <v>156</v>
      </c>
      <c r="I581" s="71">
        <v>26.73</v>
      </c>
      <c r="J581" s="41" t="s">
        <v>157</v>
      </c>
      <c r="K581" s="73"/>
      <c r="L581" s="73" t="s">
        <v>158</v>
      </c>
      <c r="M581" s="73"/>
      <c r="N58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O581" s="41" t="str">
        <f>CONCATENATE("F","$",Таблица_основная[[#This Row],[Первая строка массива]])</f>
        <v>F$552</v>
      </c>
      <c r="P581" s="41" t="str">
        <f>CONCATENATE("F","$",Таблица_основная[[#This Row],[Первая строка массива]],":","F","$",Таблица_основная[[#This Row],[Последняя строка моссива]])</f>
        <v>F$552:F$606</v>
      </c>
      <c r="Q581" s="70">
        <f t="shared" si="10"/>
        <v>552</v>
      </c>
      <c r="R581" s="70">
        <f>Таблица_основная[[#This Row],[Первая строка массива]]+54</f>
        <v>606</v>
      </c>
      <c r="S581"/>
      <c r="T581" s="86"/>
      <c r="AA581" t="s">
        <v>144</v>
      </c>
      <c r="AB581" t="s">
        <v>1267</v>
      </c>
      <c r="AC581" t="s">
        <v>164</v>
      </c>
      <c r="AD581" t="s">
        <v>1268</v>
      </c>
    </row>
    <row r="582" spans="1:30" ht="12.75" customHeight="1" x14ac:dyDescent="0.2">
      <c r="A582" s="70"/>
      <c r="B582" s="70"/>
      <c r="C582" s="100" t="s">
        <v>115</v>
      </c>
      <c r="D582" s="101" t="s">
        <v>59</v>
      </c>
      <c r="E582" s="102">
        <v>45017</v>
      </c>
      <c r="F582" s="71">
        <v>67</v>
      </c>
      <c r="G582" s="72">
        <f ca="1">Таблица_основная[[#This Row],[Рейтинг расчет]]</f>
        <v>12</v>
      </c>
      <c r="H582" s="41" t="s">
        <v>156</v>
      </c>
      <c r="I582" s="71">
        <v>26.73</v>
      </c>
      <c r="J582" s="41" t="s">
        <v>157</v>
      </c>
      <c r="K582" s="73"/>
      <c r="L582" s="73" t="s">
        <v>158</v>
      </c>
      <c r="M582" s="73"/>
      <c r="N58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O582" s="41" t="str">
        <f>CONCATENATE("F","$",Таблица_основная[[#This Row],[Первая строка массива]])</f>
        <v>F$552</v>
      </c>
      <c r="P582" s="41" t="str">
        <f>CONCATENATE("F","$",Таблица_основная[[#This Row],[Первая строка массива]],":","F","$",Таблица_основная[[#This Row],[Последняя строка моссива]])</f>
        <v>F$552:F$606</v>
      </c>
      <c r="Q582" s="70">
        <f t="shared" si="10"/>
        <v>552</v>
      </c>
      <c r="R582" s="70">
        <f>Таблица_основная[[#This Row],[Первая строка массива]]+54</f>
        <v>606</v>
      </c>
      <c r="S582"/>
      <c r="T582" s="86"/>
      <c r="AA582" t="s">
        <v>108</v>
      </c>
      <c r="AB582" t="s">
        <v>1269</v>
      </c>
      <c r="AC582" t="s">
        <v>164</v>
      </c>
      <c r="AD582" t="s">
        <v>1270</v>
      </c>
    </row>
    <row r="583" spans="1:30" ht="12.75" customHeight="1" x14ac:dyDescent="0.2">
      <c r="A583" s="70"/>
      <c r="B583" s="70"/>
      <c r="C583" s="100" t="s">
        <v>116</v>
      </c>
      <c r="D583" s="101" t="s">
        <v>59</v>
      </c>
      <c r="E583" s="102">
        <v>45017</v>
      </c>
      <c r="F583" s="71">
        <v>55</v>
      </c>
      <c r="G583" s="72">
        <f ca="1">Таблица_основная[[#This Row],[Рейтинг расчет]]</f>
        <v>20</v>
      </c>
      <c r="H583" s="41" t="s">
        <v>156</v>
      </c>
      <c r="I583" s="71">
        <v>26.73</v>
      </c>
      <c r="J583" s="41" t="s">
        <v>157</v>
      </c>
      <c r="K583" s="73"/>
      <c r="L583" s="73" t="s">
        <v>158</v>
      </c>
      <c r="M583" s="73"/>
      <c r="N58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O583" s="41" t="str">
        <f>CONCATENATE("F","$",Таблица_основная[[#This Row],[Первая строка массива]])</f>
        <v>F$552</v>
      </c>
      <c r="P583" s="41" t="str">
        <f>CONCATENATE("F","$",Таблица_основная[[#This Row],[Первая строка массива]],":","F","$",Таблица_основная[[#This Row],[Последняя строка моссива]])</f>
        <v>F$552:F$606</v>
      </c>
      <c r="Q583" s="70">
        <f t="shared" si="10"/>
        <v>552</v>
      </c>
      <c r="R583" s="70">
        <f>Таблица_основная[[#This Row],[Первая строка массива]]+54</f>
        <v>606</v>
      </c>
      <c r="S583"/>
      <c r="T583" s="86"/>
      <c r="AA583" t="s">
        <v>144</v>
      </c>
      <c r="AB583" t="s">
        <v>1271</v>
      </c>
      <c r="AC583" t="s">
        <v>164</v>
      </c>
      <c r="AD583" t="s">
        <v>1272</v>
      </c>
    </row>
    <row r="584" spans="1:30" ht="12.75" customHeight="1" x14ac:dyDescent="0.2">
      <c r="A584" s="70"/>
      <c r="B584" s="70"/>
      <c r="C584" s="100" t="s">
        <v>101</v>
      </c>
      <c r="D584" s="101" t="s">
        <v>59</v>
      </c>
      <c r="E584" s="102">
        <v>45017</v>
      </c>
      <c r="F584" s="71">
        <v>63</v>
      </c>
      <c r="G584" s="72">
        <f ca="1">Таблица_основная[[#This Row],[Рейтинг расчет]]</f>
        <v>15</v>
      </c>
      <c r="H584" s="41" t="s">
        <v>156</v>
      </c>
      <c r="I584" s="71">
        <v>26.73</v>
      </c>
      <c r="J584" s="41" t="s">
        <v>157</v>
      </c>
      <c r="K584" s="73"/>
      <c r="L584" s="73" t="s">
        <v>158</v>
      </c>
      <c r="M584" s="73"/>
      <c r="N58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O584" s="41" t="str">
        <f>CONCATENATE("F","$",Таблица_основная[[#This Row],[Первая строка массива]])</f>
        <v>F$552</v>
      </c>
      <c r="P584" s="41" t="str">
        <f>CONCATENATE("F","$",Таблица_основная[[#This Row],[Первая строка массива]],":","F","$",Таблица_основная[[#This Row],[Последняя строка моссива]])</f>
        <v>F$552:F$606</v>
      </c>
      <c r="Q584" s="70">
        <f t="shared" si="10"/>
        <v>552</v>
      </c>
      <c r="R584" s="70">
        <f>Таблица_основная[[#This Row],[Первая строка массива]]+54</f>
        <v>606</v>
      </c>
      <c r="S584"/>
      <c r="T584" s="86"/>
      <c r="AA584" t="s">
        <v>144</v>
      </c>
      <c r="AB584" t="s">
        <v>1273</v>
      </c>
      <c r="AC584" t="s">
        <v>164</v>
      </c>
      <c r="AD584" t="s">
        <v>1274</v>
      </c>
    </row>
    <row r="585" spans="1:30" ht="12.75" customHeight="1" x14ac:dyDescent="0.2">
      <c r="A585" s="70"/>
      <c r="B585" s="70"/>
      <c r="C585" s="100" t="s">
        <v>102</v>
      </c>
      <c r="D585" s="101" t="s">
        <v>59</v>
      </c>
      <c r="E585" s="102">
        <v>45017</v>
      </c>
      <c r="F585" s="71">
        <v>52</v>
      </c>
      <c r="G585" s="72">
        <f ca="1">Таблица_основная[[#This Row],[Рейтинг расчет]]</f>
        <v>21</v>
      </c>
      <c r="H585" s="41" t="s">
        <v>156</v>
      </c>
      <c r="I585" s="71">
        <v>26.73</v>
      </c>
      <c r="J585" s="41" t="s">
        <v>157</v>
      </c>
      <c r="K585" s="73"/>
      <c r="L585" s="73" t="s">
        <v>158</v>
      </c>
      <c r="M585" s="73"/>
      <c r="N58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O585" s="41" t="str">
        <f>CONCATENATE("F","$",Таблица_основная[[#This Row],[Первая строка массива]])</f>
        <v>F$552</v>
      </c>
      <c r="P585" s="41" t="str">
        <f>CONCATENATE("F","$",Таблица_основная[[#This Row],[Первая строка массива]],":","F","$",Таблица_основная[[#This Row],[Последняя строка моссива]])</f>
        <v>F$552:F$606</v>
      </c>
      <c r="Q585" s="70">
        <f t="shared" si="10"/>
        <v>552</v>
      </c>
      <c r="R585" s="70">
        <f>Таблица_основная[[#This Row],[Первая строка массива]]+54</f>
        <v>606</v>
      </c>
      <c r="S585"/>
      <c r="T585" s="86"/>
      <c r="AA585" t="s">
        <v>145</v>
      </c>
      <c r="AB585" t="s">
        <v>1275</v>
      </c>
      <c r="AC585" t="s">
        <v>164</v>
      </c>
      <c r="AD585" t="s">
        <v>1276</v>
      </c>
    </row>
    <row r="586" spans="1:30" ht="12.75" customHeight="1" x14ac:dyDescent="0.2">
      <c r="A586" s="70"/>
      <c r="B586" s="70"/>
      <c r="C586" s="100" t="s">
        <v>103</v>
      </c>
      <c r="D586" s="101" t="s">
        <v>59</v>
      </c>
      <c r="E586" s="102">
        <v>45017</v>
      </c>
      <c r="F586" s="71">
        <v>130</v>
      </c>
      <c r="G586" s="72">
        <f ca="1">Таблица_основная[[#This Row],[Рейтинг расчет]]</f>
        <v>1</v>
      </c>
      <c r="H586" s="41" t="s">
        <v>156</v>
      </c>
      <c r="I586" s="71">
        <v>26.73</v>
      </c>
      <c r="J586" s="41" t="s">
        <v>157</v>
      </c>
      <c r="K586" s="73"/>
      <c r="L586" s="73" t="s">
        <v>158</v>
      </c>
      <c r="M586" s="73"/>
      <c r="N58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586" s="41" t="str">
        <f>CONCATENATE("F","$",Таблица_основная[[#This Row],[Первая строка массива]])</f>
        <v>F$552</v>
      </c>
      <c r="P586" s="41" t="str">
        <f>CONCATENATE("F","$",Таблица_основная[[#This Row],[Первая строка массива]],":","F","$",Таблица_основная[[#This Row],[Последняя строка моссива]])</f>
        <v>F$552:F$606</v>
      </c>
      <c r="Q586" s="70">
        <f t="shared" si="10"/>
        <v>552</v>
      </c>
      <c r="R586" s="70">
        <f>Таблица_основная[[#This Row],[Первая строка массива]]+54</f>
        <v>606</v>
      </c>
      <c r="S586"/>
      <c r="T586" s="86"/>
      <c r="AA586" t="s">
        <v>144</v>
      </c>
      <c r="AB586" t="s">
        <v>1277</v>
      </c>
      <c r="AC586" t="s">
        <v>164</v>
      </c>
      <c r="AD586" t="s">
        <v>1278</v>
      </c>
    </row>
    <row r="587" spans="1:30" ht="12.75" customHeight="1" x14ac:dyDescent="0.2">
      <c r="A587" s="70"/>
      <c r="B587" s="70"/>
      <c r="C587" s="100" t="s">
        <v>104</v>
      </c>
      <c r="D587" s="101" t="s">
        <v>59</v>
      </c>
      <c r="E587" s="102">
        <v>45017</v>
      </c>
      <c r="F587" s="71">
        <v>55</v>
      </c>
      <c r="G587" s="72">
        <f ca="1">Таблица_основная[[#This Row],[Рейтинг расчет]]</f>
        <v>20</v>
      </c>
      <c r="H587" s="41" t="s">
        <v>156</v>
      </c>
      <c r="I587" s="71">
        <v>26.73</v>
      </c>
      <c r="J587" s="41" t="s">
        <v>157</v>
      </c>
      <c r="K587" s="73"/>
      <c r="L587" s="73" t="s">
        <v>158</v>
      </c>
      <c r="M587" s="73"/>
      <c r="N58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O587" s="41" t="str">
        <f>CONCATENATE("F","$",Таблица_основная[[#This Row],[Первая строка массива]])</f>
        <v>F$552</v>
      </c>
      <c r="P587" s="41" t="str">
        <f>CONCATENATE("F","$",Таблица_основная[[#This Row],[Первая строка массива]],":","F","$",Таблица_основная[[#This Row],[Последняя строка моссива]])</f>
        <v>F$552:F$606</v>
      </c>
      <c r="Q587" s="70">
        <f t="shared" si="10"/>
        <v>552</v>
      </c>
      <c r="R587" s="70">
        <f>Таблица_основная[[#This Row],[Первая строка массива]]+54</f>
        <v>606</v>
      </c>
      <c r="S587"/>
      <c r="T587" s="86"/>
      <c r="AA587" t="s">
        <v>144</v>
      </c>
      <c r="AB587" t="s">
        <v>1279</v>
      </c>
      <c r="AC587" t="s">
        <v>164</v>
      </c>
      <c r="AD587" t="s">
        <v>1280</v>
      </c>
    </row>
    <row r="588" spans="1:30" ht="12.75" customHeight="1" x14ac:dyDescent="0.2">
      <c r="A588" s="70"/>
      <c r="B588" s="70"/>
      <c r="C588" s="100" t="s">
        <v>128</v>
      </c>
      <c r="D588" s="101" t="s">
        <v>59</v>
      </c>
      <c r="E588" s="102">
        <v>45017</v>
      </c>
      <c r="F588" s="71">
        <v>27</v>
      </c>
      <c r="G588" s="72">
        <f ca="1">Таблица_основная[[#This Row],[Рейтинг расчет]]</f>
        <v>32</v>
      </c>
      <c r="H588" s="41" t="s">
        <v>156</v>
      </c>
      <c r="I588" s="71">
        <v>26.73</v>
      </c>
      <c r="J588" s="41" t="s">
        <v>157</v>
      </c>
      <c r="K588" s="73"/>
      <c r="L588" s="73" t="s">
        <v>158</v>
      </c>
      <c r="M588" s="73"/>
      <c r="N58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O588" s="41" t="str">
        <f>CONCATENATE("F","$",Таблица_основная[[#This Row],[Первая строка массива]])</f>
        <v>F$552</v>
      </c>
      <c r="P588" s="41" t="str">
        <f>CONCATENATE("F","$",Таблица_основная[[#This Row],[Первая строка массива]],":","F","$",Таблица_основная[[#This Row],[Последняя строка моссива]])</f>
        <v>F$552:F$606</v>
      </c>
      <c r="Q588" s="70">
        <f t="shared" si="10"/>
        <v>552</v>
      </c>
      <c r="R588" s="70">
        <f>Таблица_основная[[#This Row],[Первая строка массива]]+54</f>
        <v>606</v>
      </c>
      <c r="S588"/>
      <c r="T588" s="86"/>
      <c r="AA588" t="s">
        <v>94</v>
      </c>
      <c r="AB588" t="s">
        <v>1281</v>
      </c>
      <c r="AC588" t="s">
        <v>164</v>
      </c>
      <c r="AD588" t="s">
        <v>1282</v>
      </c>
    </row>
    <row r="589" spans="1:30" ht="12.75" customHeight="1" x14ac:dyDescent="0.2">
      <c r="A589" s="70"/>
      <c r="B589" s="70"/>
      <c r="C589" s="100" t="s">
        <v>117</v>
      </c>
      <c r="D589" s="101" t="s">
        <v>59</v>
      </c>
      <c r="E589" s="102">
        <v>45017</v>
      </c>
      <c r="F589" s="71">
        <v>41</v>
      </c>
      <c r="G589" s="72">
        <f ca="1">Таблица_основная[[#This Row],[Рейтинг расчет]]</f>
        <v>28</v>
      </c>
      <c r="H589" s="41" t="s">
        <v>156</v>
      </c>
      <c r="I589" s="71">
        <v>26.73</v>
      </c>
      <c r="J589" s="41" t="s">
        <v>157</v>
      </c>
      <c r="K589" s="73"/>
      <c r="L589" s="73" t="s">
        <v>158</v>
      </c>
      <c r="M589" s="73"/>
      <c r="N58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O589" s="41" t="str">
        <f>CONCATENATE("F","$",Таблица_основная[[#This Row],[Первая строка массива]])</f>
        <v>F$552</v>
      </c>
      <c r="P589" s="41" t="str">
        <f>CONCATENATE("F","$",Таблица_основная[[#This Row],[Первая строка массива]],":","F","$",Таблица_основная[[#This Row],[Последняя строка моссива]])</f>
        <v>F$552:F$606</v>
      </c>
      <c r="Q589" s="70">
        <f t="shared" si="10"/>
        <v>552</v>
      </c>
      <c r="R589" s="70">
        <f>Таблица_основная[[#This Row],[Первая строка массива]]+54</f>
        <v>606</v>
      </c>
      <c r="S589"/>
      <c r="T589" s="86"/>
      <c r="AA589" t="s">
        <v>94</v>
      </c>
      <c r="AB589" t="s">
        <v>1283</v>
      </c>
      <c r="AC589" t="s">
        <v>164</v>
      </c>
      <c r="AD589" t="s">
        <v>1284</v>
      </c>
    </row>
    <row r="590" spans="1:30" ht="12.75" customHeight="1" x14ac:dyDescent="0.2">
      <c r="A590" s="70"/>
      <c r="B590" s="70"/>
      <c r="C590" s="100" t="s">
        <v>118</v>
      </c>
      <c r="D590" s="101" t="s">
        <v>59</v>
      </c>
      <c r="E590" s="102">
        <v>45017</v>
      </c>
      <c r="F590" s="71">
        <v>106</v>
      </c>
      <c r="G590" s="72">
        <f ca="1">Таблица_основная[[#This Row],[Рейтинг расчет]]</f>
        <v>5</v>
      </c>
      <c r="H590" s="41" t="s">
        <v>156</v>
      </c>
      <c r="I590" s="71">
        <v>26.73</v>
      </c>
      <c r="J590" s="41" t="s">
        <v>157</v>
      </c>
      <c r="K590" s="73"/>
      <c r="L590" s="73" t="s">
        <v>158</v>
      </c>
      <c r="M590" s="73"/>
      <c r="N59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</v>
      </c>
      <c r="O590" s="41" t="str">
        <f>CONCATENATE("F","$",Таблица_основная[[#This Row],[Первая строка массива]])</f>
        <v>F$552</v>
      </c>
      <c r="P590" s="41" t="str">
        <f>CONCATENATE("F","$",Таблица_основная[[#This Row],[Первая строка массива]],":","F","$",Таблица_основная[[#This Row],[Последняя строка моссива]])</f>
        <v>F$552:F$606</v>
      </c>
      <c r="Q590" s="70">
        <f t="shared" si="10"/>
        <v>552</v>
      </c>
      <c r="R590" s="70">
        <f>Таблица_основная[[#This Row],[Первая строка массива]]+54</f>
        <v>606</v>
      </c>
      <c r="S590"/>
      <c r="T590" s="86"/>
      <c r="AA590" t="s">
        <v>142</v>
      </c>
      <c r="AB590" t="s">
        <v>1285</v>
      </c>
      <c r="AC590" t="s">
        <v>164</v>
      </c>
      <c r="AD590" t="s">
        <v>1286</v>
      </c>
    </row>
    <row r="591" spans="1:30" ht="12.75" customHeight="1" x14ac:dyDescent="0.2">
      <c r="A591" s="70"/>
      <c r="B591" s="70"/>
      <c r="C591" s="100" t="s">
        <v>105</v>
      </c>
      <c r="D591" s="101" t="s">
        <v>59</v>
      </c>
      <c r="E591" s="102">
        <v>45017</v>
      </c>
      <c r="F591" s="71">
        <v>44</v>
      </c>
      <c r="G591" s="72">
        <f ca="1">Таблица_основная[[#This Row],[Рейтинг расчет]]</f>
        <v>26</v>
      </c>
      <c r="H591" s="41" t="s">
        <v>156</v>
      </c>
      <c r="I591" s="71">
        <v>26.73</v>
      </c>
      <c r="J591" s="41" t="s">
        <v>157</v>
      </c>
      <c r="K591" s="73"/>
      <c r="L591" s="73" t="s">
        <v>158</v>
      </c>
      <c r="M591" s="73"/>
      <c r="N59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O591" s="41" t="str">
        <f>CONCATENATE("F","$",Таблица_основная[[#This Row],[Первая строка массива]])</f>
        <v>F$552</v>
      </c>
      <c r="P591" s="41" t="str">
        <f>CONCATENATE("F","$",Таблица_основная[[#This Row],[Первая строка массива]],":","F","$",Таблица_основная[[#This Row],[Последняя строка моссива]])</f>
        <v>F$552:F$606</v>
      </c>
      <c r="Q591" s="70">
        <f t="shared" si="10"/>
        <v>552</v>
      </c>
      <c r="R591" s="70">
        <f>Таблица_основная[[#This Row],[Первая строка массива]]+54</f>
        <v>606</v>
      </c>
      <c r="S591"/>
      <c r="T591" s="86"/>
      <c r="AA591" t="s">
        <v>144</v>
      </c>
      <c r="AB591" t="s">
        <v>1287</v>
      </c>
      <c r="AC591" t="s">
        <v>164</v>
      </c>
      <c r="AD591" t="s">
        <v>1288</v>
      </c>
    </row>
    <row r="592" spans="1:30" ht="12.75" customHeight="1" x14ac:dyDescent="0.2">
      <c r="A592" s="70"/>
      <c r="B592" s="70"/>
      <c r="C592" s="100" t="s">
        <v>119</v>
      </c>
      <c r="D592" s="101" t="s">
        <v>59</v>
      </c>
      <c r="E592" s="102">
        <v>45017</v>
      </c>
      <c r="F592" s="71">
        <v>45</v>
      </c>
      <c r="G592" s="72">
        <f ca="1">Таблица_основная[[#This Row],[Рейтинг расчет]]</f>
        <v>25</v>
      </c>
      <c r="H592" s="41" t="s">
        <v>156</v>
      </c>
      <c r="I592" s="71">
        <v>26.73</v>
      </c>
      <c r="J592" s="41" t="s">
        <v>157</v>
      </c>
      <c r="K592" s="73"/>
      <c r="L592" s="73" t="s">
        <v>158</v>
      </c>
      <c r="M592" s="73"/>
      <c r="N59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25</v>
      </c>
      <c r="O592" s="41" t="str">
        <f>CONCATENATE("F","$",Таблица_основная[[#This Row],[Первая строка массива]])</f>
        <v>F$552</v>
      </c>
      <c r="P592" s="41" t="str">
        <f>CONCATENATE("F","$",Таблица_основная[[#This Row],[Первая строка массива]],":","F","$",Таблица_основная[[#This Row],[Последняя строка моссива]])</f>
        <v>F$552:F$606</v>
      </c>
      <c r="Q592" s="70">
        <f t="shared" si="10"/>
        <v>552</v>
      </c>
      <c r="R592" s="70">
        <f>Таблица_основная[[#This Row],[Первая строка массива]]+54</f>
        <v>606</v>
      </c>
      <c r="S592"/>
      <c r="T592" s="86"/>
      <c r="AA592" t="s">
        <v>111</v>
      </c>
      <c r="AB592" t="s">
        <v>1289</v>
      </c>
      <c r="AC592" t="s">
        <v>164</v>
      </c>
      <c r="AD592" t="s">
        <v>1290</v>
      </c>
    </row>
    <row r="593" spans="1:30" ht="12.75" customHeight="1" x14ac:dyDescent="0.2">
      <c r="A593" s="70"/>
      <c r="B593" s="70"/>
      <c r="C593" s="100" t="s">
        <v>106</v>
      </c>
      <c r="D593" s="101" t="s">
        <v>59</v>
      </c>
      <c r="E593" s="102">
        <v>45017</v>
      </c>
      <c r="F593" s="71">
        <v>52</v>
      </c>
      <c r="G593" s="72">
        <f ca="1">Таблица_основная[[#This Row],[Рейтинг расчет]]</f>
        <v>21</v>
      </c>
      <c r="H593" s="41" t="s">
        <v>156</v>
      </c>
      <c r="I593" s="71">
        <v>26.73</v>
      </c>
      <c r="J593" s="41" t="s">
        <v>157</v>
      </c>
      <c r="K593" s="73"/>
      <c r="L593" s="73" t="s">
        <v>158</v>
      </c>
      <c r="M593" s="73"/>
      <c r="N59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O593" s="41" t="str">
        <f>CONCATENATE("F","$",Таблица_основная[[#This Row],[Первая строка массива]])</f>
        <v>F$552</v>
      </c>
      <c r="P593" s="41" t="str">
        <f>CONCATENATE("F","$",Таблица_основная[[#This Row],[Первая строка массива]],":","F","$",Таблица_основная[[#This Row],[Последняя строка моссива]])</f>
        <v>F$552:F$606</v>
      </c>
      <c r="Q593" s="70">
        <f t="shared" si="10"/>
        <v>552</v>
      </c>
      <c r="R593" s="70">
        <f>Таблица_основная[[#This Row],[Первая строка массива]]+54</f>
        <v>606</v>
      </c>
      <c r="S593"/>
      <c r="T593" s="86"/>
      <c r="AA593" t="s">
        <v>146</v>
      </c>
      <c r="AB593" t="s">
        <v>1291</v>
      </c>
      <c r="AC593" t="s">
        <v>164</v>
      </c>
      <c r="AD593" t="s">
        <v>1292</v>
      </c>
    </row>
    <row r="594" spans="1:30" ht="12.75" customHeight="1" x14ac:dyDescent="0.2">
      <c r="A594" s="70"/>
      <c r="B594" s="70"/>
      <c r="C594" s="100" t="s">
        <v>107</v>
      </c>
      <c r="D594" s="101" t="s">
        <v>59</v>
      </c>
      <c r="E594" s="102">
        <v>45017</v>
      </c>
      <c r="F594" s="71">
        <v>51</v>
      </c>
      <c r="G594" s="72">
        <f ca="1">Таблица_основная[[#This Row],[Рейтинг расчет]]</f>
        <v>22</v>
      </c>
      <c r="H594" s="41" t="s">
        <v>156</v>
      </c>
      <c r="I594" s="71">
        <v>26.73</v>
      </c>
      <c r="J594" s="41" t="s">
        <v>157</v>
      </c>
      <c r="K594" s="73"/>
      <c r="L594" s="73" t="s">
        <v>158</v>
      </c>
      <c r="M594" s="73"/>
      <c r="N59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22</v>
      </c>
      <c r="O594" s="41" t="str">
        <f>CONCATENATE("F","$",Таблица_основная[[#This Row],[Первая строка массива]])</f>
        <v>F$552</v>
      </c>
      <c r="P594" s="41" t="str">
        <f>CONCATENATE("F","$",Таблица_основная[[#This Row],[Первая строка массива]],":","F","$",Таблица_основная[[#This Row],[Последняя строка моссива]])</f>
        <v>F$552:F$606</v>
      </c>
      <c r="Q594" s="70">
        <f t="shared" si="10"/>
        <v>552</v>
      </c>
      <c r="R594" s="70">
        <f>Таблица_основная[[#This Row],[Первая строка массива]]+54</f>
        <v>606</v>
      </c>
      <c r="S594"/>
      <c r="T594" s="86"/>
      <c r="AA594" t="s">
        <v>141</v>
      </c>
      <c r="AB594" t="s">
        <v>1293</v>
      </c>
      <c r="AC594" t="s">
        <v>164</v>
      </c>
      <c r="AD594" t="s">
        <v>1294</v>
      </c>
    </row>
    <row r="595" spans="1:30" ht="12.75" customHeight="1" x14ac:dyDescent="0.2">
      <c r="A595" s="70"/>
      <c r="B595" s="70"/>
      <c r="C595" s="100" t="s">
        <v>120</v>
      </c>
      <c r="D595" s="101" t="s">
        <v>59</v>
      </c>
      <c r="E595" s="102">
        <v>45017</v>
      </c>
      <c r="F595" s="71">
        <v>84</v>
      </c>
      <c r="G595" s="72">
        <f ca="1">Таблица_основная[[#This Row],[Рейтинг расчет]]</f>
        <v>8</v>
      </c>
      <c r="H595" s="41" t="s">
        <v>156</v>
      </c>
      <c r="I595" s="71">
        <v>26.73</v>
      </c>
      <c r="J595" s="41" t="s">
        <v>157</v>
      </c>
      <c r="K595" s="73"/>
      <c r="L595" s="73" t="s">
        <v>158</v>
      </c>
      <c r="M595" s="73"/>
      <c r="N59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O595" s="41" t="str">
        <f>CONCATENATE("F","$",Таблица_основная[[#This Row],[Первая строка массива]])</f>
        <v>F$552</v>
      </c>
      <c r="P595" s="41" t="str">
        <f>CONCATENATE("F","$",Таблица_основная[[#This Row],[Первая строка массива]],":","F","$",Таблица_основная[[#This Row],[Последняя строка моссива]])</f>
        <v>F$552:F$606</v>
      </c>
      <c r="Q595" s="70">
        <f t="shared" si="10"/>
        <v>552</v>
      </c>
      <c r="R595" s="70">
        <f>Таблица_основная[[#This Row],[Первая строка массива]]+54</f>
        <v>606</v>
      </c>
      <c r="S595"/>
      <c r="T595" s="86"/>
      <c r="AA595" t="s">
        <v>128</v>
      </c>
      <c r="AB595" t="s">
        <v>1295</v>
      </c>
      <c r="AC595" t="s">
        <v>164</v>
      </c>
      <c r="AD595" t="s">
        <v>1296</v>
      </c>
    </row>
    <row r="596" spans="1:30" ht="12.75" customHeight="1" x14ac:dyDescent="0.2">
      <c r="A596" s="70"/>
      <c r="B596" s="70"/>
      <c r="C596" s="100" t="s">
        <v>126</v>
      </c>
      <c r="D596" s="101" t="s">
        <v>59</v>
      </c>
      <c r="E596" s="102">
        <v>45017</v>
      </c>
      <c r="F596" s="71">
        <v>78</v>
      </c>
      <c r="G596" s="72">
        <f ca="1">Таблица_основная[[#This Row],[Рейтинг расчет]]</f>
        <v>10</v>
      </c>
      <c r="H596" s="41" t="s">
        <v>156</v>
      </c>
      <c r="I596" s="71">
        <v>26.73</v>
      </c>
      <c r="J596" s="41" t="s">
        <v>157</v>
      </c>
      <c r="K596" s="73"/>
      <c r="L596" s="73" t="s">
        <v>158</v>
      </c>
      <c r="M596" s="73"/>
      <c r="N59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10</v>
      </c>
      <c r="O596" s="41" t="str">
        <f>CONCATENATE("F","$",Таблица_основная[[#This Row],[Первая строка массива]])</f>
        <v>F$552</v>
      </c>
      <c r="P596" s="41" t="str">
        <f>CONCATENATE("F","$",Таблица_основная[[#This Row],[Первая строка массива]],":","F","$",Таблица_основная[[#This Row],[Последняя строка моссива]])</f>
        <v>F$552:F$606</v>
      </c>
      <c r="Q596" s="70">
        <f t="shared" si="10"/>
        <v>552</v>
      </c>
      <c r="R596" s="70">
        <f>Таблица_основная[[#This Row],[Первая строка массива]]+54</f>
        <v>606</v>
      </c>
      <c r="S596"/>
      <c r="T596" s="86"/>
      <c r="AA596" t="s">
        <v>146</v>
      </c>
      <c r="AB596" t="s">
        <v>1297</v>
      </c>
      <c r="AC596" t="s">
        <v>164</v>
      </c>
      <c r="AD596" t="s">
        <v>1298</v>
      </c>
    </row>
    <row r="597" spans="1:30" ht="12.75" customHeight="1" x14ac:dyDescent="0.2">
      <c r="A597" s="70"/>
      <c r="B597" s="70"/>
      <c r="C597" s="100" t="s">
        <v>108</v>
      </c>
      <c r="D597" s="101" t="s">
        <v>59</v>
      </c>
      <c r="E597" s="102">
        <v>45017</v>
      </c>
      <c r="F597" s="71">
        <v>32</v>
      </c>
      <c r="G597" s="72">
        <f ca="1">Таблица_основная[[#This Row],[Рейтинг расчет]]</f>
        <v>31</v>
      </c>
      <c r="H597" s="41" t="s">
        <v>156</v>
      </c>
      <c r="I597" s="71">
        <v>26.73</v>
      </c>
      <c r="J597" s="41" t="s">
        <v>157</v>
      </c>
      <c r="K597" s="73"/>
      <c r="L597" s="73" t="s">
        <v>158</v>
      </c>
      <c r="M597" s="73"/>
      <c r="N59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O597" s="41" t="str">
        <f>CONCATENATE("F","$",Таблица_основная[[#This Row],[Первая строка массива]])</f>
        <v>F$552</v>
      </c>
      <c r="P597" s="41" t="str">
        <f>CONCATENATE("F","$",Таблица_основная[[#This Row],[Первая строка массива]],":","F","$",Таблица_основная[[#This Row],[Последняя строка моссива]])</f>
        <v>F$552:F$606</v>
      </c>
      <c r="Q597" s="70">
        <f t="shared" si="10"/>
        <v>552</v>
      </c>
      <c r="R597" s="70">
        <f>Таблица_основная[[#This Row],[Первая строка массива]]+54</f>
        <v>606</v>
      </c>
      <c r="S597"/>
      <c r="T597" s="86"/>
      <c r="AA597" t="s">
        <v>143</v>
      </c>
      <c r="AB597" t="s">
        <v>1299</v>
      </c>
      <c r="AC597" t="s">
        <v>164</v>
      </c>
      <c r="AD597" t="s">
        <v>1300</v>
      </c>
    </row>
    <row r="598" spans="1:30" ht="12.75" customHeight="1" x14ac:dyDescent="0.2">
      <c r="A598" s="70"/>
      <c r="B598" s="70"/>
      <c r="C598" s="100" t="s">
        <v>121</v>
      </c>
      <c r="D598" s="101" t="s">
        <v>59</v>
      </c>
      <c r="E598" s="102">
        <v>45017</v>
      </c>
      <c r="F598" s="71">
        <v>46</v>
      </c>
      <c r="G598" s="72">
        <f ca="1">Таблица_основная[[#This Row],[Рейтинг расчет]]</f>
        <v>24</v>
      </c>
      <c r="H598" s="41" t="s">
        <v>156</v>
      </c>
      <c r="I598" s="71">
        <v>26.73</v>
      </c>
      <c r="J598" s="41" t="s">
        <v>157</v>
      </c>
      <c r="K598" s="73"/>
      <c r="L598" s="73" t="s">
        <v>158</v>
      </c>
      <c r="M598" s="73"/>
      <c r="N59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24</v>
      </c>
      <c r="O598" s="41" t="str">
        <f>CONCATENATE("F","$",Таблица_основная[[#This Row],[Первая строка массива]])</f>
        <v>F$552</v>
      </c>
      <c r="P598" s="41" t="str">
        <f>CONCATENATE("F","$",Таблица_основная[[#This Row],[Первая строка массива]],":","F","$",Таблица_основная[[#This Row],[Последняя строка моссива]])</f>
        <v>F$552:F$606</v>
      </c>
      <c r="Q598" s="70">
        <f t="shared" si="10"/>
        <v>552</v>
      </c>
      <c r="R598" s="70">
        <f>Таблица_основная[[#This Row],[Первая строка массива]]+54</f>
        <v>606</v>
      </c>
      <c r="S598"/>
      <c r="T598" s="86"/>
      <c r="AA598" t="s">
        <v>136</v>
      </c>
      <c r="AB598" t="s">
        <v>1301</v>
      </c>
      <c r="AC598" t="s">
        <v>164</v>
      </c>
      <c r="AD598" t="s">
        <v>1302</v>
      </c>
    </row>
    <row r="599" spans="1:30" ht="12.75" customHeight="1" x14ac:dyDescent="0.2">
      <c r="A599" s="70"/>
      <c r="B599" s="70"/>
      <c r="C599" s="100" t="s">
        <v>129</v>
      </c>
      <c r="D599" s="101" t="s">
        <v>59</v>
      </c>
      <c r="E599" s="102">
        <v>45017</v>
      </c>
      <c r="F599" s="71">
        <v>117</v>
      </c>
      <c r="G599" s="72">
        <f ca="1">Таблица_основная[[#This Row],[Рейтинг расчет]]</f>
        <v>3</v>
      </c>
      <c r="H599" s="41" t="s">
        <v>156</v>
      </c>
      <c r="I599" s="71">
        <v>26.73</v>
      </c>
      <c r="J599" s="41" t="s">
        <v>157</v>
      </c>
      <c r="K599" s="73"/>
      <c r="L599" s="73" t="s">
        <v>158</v>
      </c>
      <c r="M599" s="73"/>
      <c r="N59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</v>
      </c>
      <c r="O599" s="41" t="str">
        <f>CONCATENATE("F","$",Таблица_основная[[#This Row],[Первая строка массива]])</f>
        <v>F$552</v>
      </c>
      <c r="P599" s="41" t="str">
        <f>CONCATENATE("F","$",Таблица_основная[[#This Row],[Первая строка массива]],":","F","$",Таблица_основная[[#This Row],[Последняя строка моссива]])</f>
        <v>F$552:F$606</v>
      </c>
      <c r="Q599" s="70">
        <f t="shared" si="10"/>
        <v>552</v>
      </c>
      <c r="R599" s="70">
        <f>Таблица_основная[[#This Row],[Первая строка массива]]+54</f>
        <v>606</v>
      </c>
      <c r="S599"/>
      <c r="T599" s="86"/>
      <c r="AA599" t="s">
        <v>145</v>
      </c>
      <c r="AB599" t="s">
        <v>1303</v>
      </c>
      <c r="AC599" t="s">
        <v>164</v>
      </c>
      <c r="AD599" t="s">
        <v>1304</v>
      </c>
    </row>
    <row r="600" spans="1:30" ht="12.75" customHeight="1" x14ac:dyDescent="0.2">
      <c r="A600" s="70"/>
      <c r="B600" s="70"/>
      <c r="C600" s="100" t="s">
        <v>122</v>
      </c>
      <c r="D600" s="101" t="s">
        <v>59</v>
      </c>
      <c r="E600" s="102">
        <v>45017</v>
      </c>
      <c r="F600" s="71">
        <v>92</v>
      </c>
      <c r="G600" s="72">
        <f ca="1">Таблица_основная[[#This Row],[Рейтинг расчет]]</f>
        <v>6</v>
      </c>
      <c r="H600" s="41" t="s">
        <v>156</v>
      </c>
      <c r="I600" s="71">
        <v>26.73</v>
      </c>
      <c r="J600" s="41" t="s">
        <v>157</v>
      </c>
      <c r="K600" s="73"/>
      <c r="L600" s="73" t="s">
        <v>158</v>
      </c>
      <c r="M600" s="73"/>
      <c r="N60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6</v>
      </c>
      <c r="O600" s="41" t="str">
        <f>CONCATENATE("F","$",Таблица_основная[[#This Row],[Первая строка массива]])</f>
        <v>F$552</v>
      </c>
      <c r="P600" s="41" t="str">
        <f>CONCATENATE("F","$",Таблица_основная[[#This Row],[Первая строка массива]],":","F","$",Таблица_основная[[#This Row],[Последняя строка моссива]])</f>
        <v>F$552:F$606</v>
      </c>
      <c r="Q600" s="70">
        <f t="shared" si="10"/>
        <v>552</v>
      </c>
      <c r="R600" s="70">
        <f>Таблица_основная[[#This Row],[Первая строка массива]]+54</f>
        <v>606</v>
      </c>
      <c r="S600"/>
      <c r="T600" s="86"/>
      <c r="AA600" t="s">
        <v>90</v>
      </c>
      <c r="AB600" t="s">
        <v>1305</v>
      </c>
      <c r="AC600" t="s">
        <v>164</v>
      </c>
      <c r="AD600" t="s">
        <v>1306</v>
      </c>
    </row>
    <row r="601" spans="1:30" ht="12.75" customHeight="1" x14ac:dyDescent="0.2">
      <c r="A601" s="70"/>
      <c r="B601" s="70"/>
      <c r="C601" s="100" t="s">
        <v>123</v>
      </c>
      <c r="D601" s="101" t="s">
        <v>59</v>
      </c>
      <c r="E601" s="102">
        <v>45017</v>
      </c>
      <c r="F601" s="71">
        <v>64</v>
      </c>
      <c r="G601" s="72">
        <f ca="1">Таблица_основная[[#This Row],[Рейтинг расчет]]</f>
        <v>14</v>
      </c>
      <c r="H601" s="41" t="s">
        <v>156</v>
      </c>
      <c r="I601" s="71">
        <v>26.73</v>
      </c>
      <c r="J601" s="41" t="s">
        <v>157</v>
      </c>
      <c r="K601" s="73"/>
      <c r="L601" s="73" t="s">
        <v>158</v>
      </c>
      <c r="M601" s="73"/>
      <c r="N60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O601" s="41" t="str">
        <f>CONCATENATE("F","$",Таблица_основная[[#This Row],[Первая строка массива]])</f>
        <v>F$552</v>
      </c>
      <c r="P601" s="41" t="str">
        <f>CONCATENATE("F","$",Таблица_основная[[#This Row],[Первая строка массива]],":","F","$",Таблица_основная[[#This Row],[Последняя строка моссива]])</f>
        <v>F$552:F$606</v>
      </c>
      <c r="Q601" s="70">
        <f>Q600</f>
        <v>552</v>
      </c>
      <c r="R601" s="70">
        <f>Таблица_основная[[#This Row],[Первая строка массива]]+54</f>
        <v>606</v>
      </c>
      <c r="S601"/>
      <c r="T601" s="86"/>
      <c r="AA601" t="s">
        <v>144</v>
      </c>
      <c r="AB601" t="s">
        <v>1307</v>
      </c>
      <c r="AC601" t="s">
        <v>164</v>
      </c>
      <c r="AD601" t="s">
        <v>1308</v>
      </c>
    </row>
    <row r="602" spans="1:30" ht="12.75" customHeight="1" x14ac:dyDescent="0.2">
      <c r="A602" s="70"/>
      <c r="B602" s="70"/>
      <c r="C602" s="100" t="s">
        <v>124</v>
      </c>
      <c r="D602" s="101" t="s">
        <v>59</v>
      </c>
      <c r="E602" s="102">
        <v>45017</v>
      </c>
      <c r="F602" s="71">
        <v>44</v>
      </c>
      <c r="G602" s="72">
        <f ca="1">Таблица_основная[[#This Row],[Рейтинг расчет]]</f>
        <v>26</v>
      </c>
      <c r="H602" s="41" t="s">
        <v>156</v>
      </c>
      <c r="I602" s="71">
        <v>26.73</v>
      </c>
      <c r="J602" s="41" t="s">
        <v>157</v>
      </c>
      <c r="K602" s="73"/>
      <c r="L602" s="73" t="s">
        <v>158</v>
      </c>
      <c r="M602" s="73"/>
      <c r="N60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O602" s="41" t="str">
        <f>CONCATENATE("F","$",Таблица_основная[[#This Row],[Первая строка массива]])</f>
        <v>F$552</v>
      </c>
      <c r="P602" s="41" t="str">
        <f>CONCATENATE("F","$",Таблица_основная[[#This Row],[Первая строка массива]],":","F","$",Таблица_основная[[#This Row],[Последняя строка моссива]])</f>
        <v>F$552:F$606</v>
      </c>
      <c r="Q602" s="70">
        <f t="shared" si="10"/>
        <v>552</v>
      </c>
      <c r="R602" s="70">
        <f>Таблица_основная[[#This Row],[Первая строка массива]]+54</f>
        <v>606</v>
      </c>
      <c r="S602"/>
      <c r="T602" s="86"/>
      <c r="AA602" t="s">
        <v>97</v>
      </c>
      <c r="AB602" t="s">
        <v>1309</v>
      </c>
      <c r="AC602" t="s">
        <v>164</v>
      </c>
      <c r="AD602" t="s">
        <v>1310</v>
      </c>
    </row>
    <row r="603" spans="1:30" ht="12.75" customHeight="1" x14ac:dyDescent="0.2">
      <c r="A603" s="70"/>
      <c r="B603" s="70"/>
      <c r="C603" s="100" t="s">
        <v>109</v>
      </c>
      <c r="D603" s="101" t="s">
        <v>59</v>
      </c>
      <c r="E603" s="102">
        <v>45017</v>
      </c>
      <c r="F603" s="71">
        <v>43</v>
      </c>
      <c r="G603" s="72">
        <f ca="1">Таблица_основная[[#This Row],[Рейтинг расчет]]</f>
        <v>27</v>
      </c>
      <c r="H603" s="41" t="s">
        <v>156</v>
      </c>
      <c r="I603" s="71">
        <v>26.73</v>
      </c>
      <c r="J603" s="41" t="s">
        <v>157</v>
      </c>
      <c r="K603" s="73"/>
      <c r="L603" s="73" t="s">
        <v>158</v>
      </c>
      <c r="M603" s="73"/>
      <c r="N60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O603" s="41" t="str">
        <f>CONCATENATE("F","$",Таблица_основная[[#This Row],[Первая строка массива]])</f>
        <v>F$552</v>
      </c>
      <c r="P603" s="41" t="str">
        <f>CONCATENATE("F","$",Таблица_основная[[#This Row],[Первая строка массива]],":","F","$",Таблица_основная[[#This Row],[Последняя строка моссива]])</f>
        <v>F$552:F$606</v>
      </c>
      <c r="Q603" s="70">
        <f t="shared" si="10"/>
        <v>552</v>
      </c>
      <c r="R603" s="70">
        <f>Таблица_основная[[#This Row],[Первая строка массива]]+54</f>
        <v>606</v>
      </c>
      <c r="S603"/>
      <c r="T603" s="86"/>
      <c r="AA603" t="s">
        <v>142</v>
      </c>
      <c r="AB603" t="s">
        <v>1311</v>
      </c>
      <c r="AC603" t="s">
        <v>164</v>
      </c>
      <c r="AD603" t="s">
        <v>1312</v>
      </c>
    </row>
    <row r="604" spans="1:30" ht="12.75" customHeight="1" x14ac:dyDescent="0.2">
      <c r="A604" s="70"/>
      <c r="B604" s="70"/>
      <c r="C604" s="100" t="s">
        <v>110</v>
      </c>
      <c r="D604" s="101" t="s">
        <v>59</v>
      </c>
      <c r="E604" s="102">
        <v>45017</v>
      </c>
      <c r="F604" s="71">
        <v>57</v>
      </c>
      <c r="G604" s="72">
        <f ca="1">Таблица_основная[[#This Row],[Рейтинг расчет]]</f>
        <v>18</v>
      </c>
      <c r="H604" s="41" t="s">
        <v>156</v>
      </c>
      <c r="I604" s="71">
        <v>26.73</v>
      </c>
      <c r="J604" s="41" t="s">
        <v>157</v>
      </c>
      <c r="K604" s="73"/>
      <c r="L604" s="73" t="s">
        <v>158</v>
      </c>
      <c r="M604" s="73"/>
      <c r="N60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O604" s="41" t="str">
        <f>CONCATENATE("F","$",Таблица_основная[[#This Row],[Первая строка массива]])</f>
        <v>F$552</v>
      </c>
      <c r="P604" s="41" t="str">
        <f>CONCATENATE("F","$",Таблица_основная[[#This Row],[Первая строка массива]],":","F","$",Таблица_основная[[#This Row],[Последняя строка моссива]])</f>
        <v>F$552:F$606</v>
      </c>
      <c r="Q604" s="70">
        <f t="shared" si="10"/>
        <v>552</v>
      </c>
      <c r="R604" s="70">
        <f>Таблица_основная[[#This Row],[Первая строка массива]]+54</f>
        <v>606</v>
      </c>
      <c r="S604"/>
      <c r="T604" s="86"/>
      <c r="AA604" t="s">
        <v>144</v>
      </c>
      <c r="AB604" t="s">
        <v>1313</v>
      </c>
      <c r="AC604" t="s">
        <v>164</v>
      </c>
      <c r="AD604" t="s">
        <v>1314</v>
      </c>
    </row>
    <row r="605" spans="1:30" ht="12.75" customHeight="1" x14ac:dyDescent="0.2">
      <c r="A605" s="70"/>
      <c r="B605" s="70"/>
      <c r="C605" s="100" t="s">
        <v>111</v>
      </c>
      <c r="D605" s="101" t="s">
        <v>59</v>
      </c>
      <c r="E605" s="102">
        <v>45017</v>
      </c>
      <c r="F605" s="71">
        <v>89</v>
      </c>
      <c r="G605" s="72">
        <f ca="1">Таблица_основная[[#This Row],[Рейтинг расчет]]</f>
        <v>7</v>
      </c>
      <c r="H605" s="41" t="s">
        <v>156</v>
      </c>
      <c r="I605" s="71">
        <v>26.73</v>
      </c>
      <c r="J605" s="41" t="s">
        <v>157</v>
      </c>
      <c r="K605" s="73"/>
      <c r="L605" s="73" t="s">
        <v>158</v>
      </c>
      <c r="M605" s="73"/>
      <c r="N60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O605" s="41" t="str">
        <f>CONCATENATE("F","$",Таблица_основная[[#This Row],[Первая строка массива]])</f>
        <v>F$552</v>
      </c>
      <c r="P605" s="41" t="str">
        <f>CONCATENATE("F","$",Таблица_основная[[#This Row],[Первая строка массива]],":","F","$",Таблица_основная[[#This Row],[Последняя строка моссива]])</f>
        <v>F$552:F$606</v>
      </c>
      <c r="Q605" s="70">
        <f t="shared" si="10"/>
        <v>552</v>
      </c>
      <c r="R605" s="70">
        <f>Таблица_основная[[#This Row],[Первая строка массива]]+54</f>
        <v>606</v>
      </c>
      <c r="S605"/>
      <c r="T605" s="86"/>
      <c r="AA605" t="s">
        <v>144</v>
      </c>
      <c r="AB605" t="s">
        <v>1315</v>
      </c>
      <c r="AC605" t="s">
        <v>164</v>
      </c>
      <c r="AD605" t="s">
        <v>1316</v>
      </c>
    </row>
    <row r="606" spans="1:30" ht="12.75" customHeight="1" x14ac:dyDescent="0.2">
      <c r="A606" s="70"/>
      <c r="B606" s="70"/>
      <c r="C606" s="100" t="s">
        <v>125</v>
      </c>
      <c r="D606" s="101" t="s">
        <v>59</v>
      </c>
      <c r="E606" s="102">
        <v>45017</v>
      </c>
      <c r="F606" s="71">
        <v>71</v>
      </c>
      <c r="G606" s="72">
        <f ca="1">Таблица_основная[[#This Row],[Рейтинг расчет]]</f>
        <v>11</v>
      </c>
      <c r="H606" s="41" t="s">
        <v>156</v>
      </c>
      <c r="I606" s="71">
        <v>26.73</v>
      </c>
      <c r="J606" s="41" t="s">
        <v>157</v>
      </c>
      <c r="K606" s="73"/>
      <c r="L606" s="73" t="s">
        <v>158</v>
      </c>
      <c r="M606" s="73"/>
      <c r="N60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O606" s="41" t="str">
        <f>CONCATENATE("F","$",Таблица_основная[[#This Row],[Первая строка массива]])</f>
        <v>F$552</v>
      </c>
      <c r="P606" s="41" t="str">
        <f>CONCATENATE("F","$",Таблица_основная[[#This Row],[Первая строка массива]],":","F","$",Таблица_основная[[#This Row],[Последняя строка моссива]])</f>
        <v>F$552:F$606</v>
      </c>
      <c r="Q606" s="70">
        <f t="shared" si="10"/>
        <v>552</v>
      </c>
      <c r="R606" s="70">
        <f>Таблица_основная[[#This Row],[Первая строка массива]]+54</f>
        <v>606</v>
      </c>
      <c r="S606"/>
      <c r="T606" s="86"/>
      <c r="AA606" t="s">
        <v>144</v>
      </c>
      <c r="AB606" t="s">
        <v>1317</v>
      </c>
      <c r="AC606" t="s">
        <v>164</v>
      </c>
      <c r="AD606" t="s">
        <v>1318</v>
      </c>
    </row>
    <row r="607" spans="1:30" ht="12.75" customHeight="1" x14ac:dyDescent="0.2">
      <c r="A607" s="70"/>
      <c r="B607" s="70"/>
      <c r="C607" s="100" t="s">
        <v>87</v>
      </c>
      <c r="D607" s="101" t="s">
        <v>59</v>
      </c>
      <c r="E607" s="102">
        <v>45383</v>
      </c>
      <c r="F607" s="71">
        <v>34</v>
      </c>
      <c r="G607" s="72">
        <f ca="1">Таблица_основная[[#This Row],[Рейтинг расчет]]</f>
        <v>32</v>
      </c>
      <c r="H607" s="41" t="s">
        <v>160</v>
      </c>
      <c r="I607" s="71">
        <v>25.5</v>
      </c>
      <c r="J607" s="41" t="s">
        <v>161</v>
      </c>
      <c r="K607" s="73"/>
      <c r="L607" s="73" t="s">
        <v>162</v>
      </c>
      <c r="M607" s="73"/>
      <c r="N60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O607" s="41" t="str">
        <f>CONCATENATE("F","$",Таблица_основная[[#This Row],[Первая строка массива]])</f>
        <v>F$607</v>
      </c>
      <c r="P607" s="41" t="str">
        <f>CONCATENATE("F","$",Таблица_основная[[#This Row],[Первая строка массива]],":","F","$",Таблица_основная[[#This Row],[Последняя строка моссива]])</f>
        <v>F$607:F$661</v>
      </c>
      <c r="Q607" s="70">
        <f>ROW()</f>
        <v>607</v>
      </c>
      <c r="R607" s="70">
        <f>Таблица_основная[[#This Row],[Первая строка массива]]+54</f>
        <v>661</v>
      </c>
      <c r="S607"/>
      <c r="T607" s="86"/>
      <c r="AA607" t="s">
        <v>117</v>
      </c>
      <c r="AB607" t="s">
        <v>1319</v>
      </c>
      <c r="AC607" t="s">
        <v>164</v>
      </c>
      <c r="AD607" t="s">
        <v>1320</v>
      </c>
    </row>
    <row r="608" spans="1:30" ht="12.75" customHeight="1" x14ac:dyDescent="0.2">
      <c r="A608" s="70"/>
      <c r="B608" s="70"/>
      <c r="C608" s="100" t="s">
        <v>88</v>
      </c>
      <c r="D608" s="101" t="s">
        <v>59</v>
      </c>
      <c r="E608" s="102">
        <v>45383</v>
      </c>
      <c r="F608" s="71">
        <v>20</v>
      </c>
      <c r="G608" s="72">
        <f ca="1">Таблица_основная[[#This Row],[Рейтинг расчет]]</f>
        <v>36</v>
      </c>
      <c r="H608" s="41" t="s">
        <v>160</v>
      </c>
      <c r="I608" s="71">
        <v>25.5</v>
      </c>
      <c r="J608" s="41" t="s">
        <v>161</v>
      </c>
      <c r="K608" s="73"/>
      <c r="L608" s="73" t="s">
        <v>162</v>
      </c>
      <c r="M608" s="73"/>
      <c r="N60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O608" s="41" t="str">
        <f>CONCATENATE("F","$",Таблица_основная[[#This Row],[Первая строка массива]])</f>
        <v>F$607</v>
      </c>
      <c r="P608" s="41" t="str">
        <f>CONCATENATE("F","$",Таблица_основная[[#This Row],[Первая строка массива]],":","F","$",Таблица_основная[[#This Row],[Последняя строка моссива]])</f>
        <v>F$607:F$661</v>
      </c>
      <c r="Q608" s="70">
        <f>Q607</f>
        <v>607</v>
      </c>
      <c r="R608" s="70">
        <f>Таблица_основная[[#This Row],[Первая строка массива]]+54</f>
        <v>661</v>
      </c>
      <c r="S608"/>
      <c r="T608" s="86"/>
      <c r="AA608" t="s">
        <v>117</v>
      </c>
      <c r="AB608" t="s">
        <v>1321</v>
      </c>
      <c r="AC608" t="s">
        <v>164</v>
      </c>
      <c r="AD608" t="s">
        <v>1322</v>
      </c>
    </row>
    <row r="609" spans="1:30" ht="12.75" customHeight="1" x14ac:dyDescent="0.2">
      <c r="A609" s="70"/>
      <c r="B609" s="70"/>
      <c r="C609" s="100" t="s">
        <v>89</v>
      </c>
      <c r="D609" s="101" t="s">
        <v>59</v>
      </c>
      <c r="E609" s="102">
        <v>45383</v>
      </c>
      <c r="F609" s="71">
        <v>49</v>
      </c>
      <c r="G609" s="72">
        <f ca="1">Таблица_основная[[#This Row],[Рейтинг расчет]]</f>
        <v>21</v>
      </c>
      <c r="H609" s="41" t="s">
        <v>160</v>
      </c>
      <c r="I609" s="71">
        <v>25.5</v>
      </c>
      <c r="J609" s="41" t="s">
        <v>161</v>
      </c>
      <c r="K609" s="73"/>
      <c r="L609" s="73" t="s">
        <v>162</v>
      </c>
      <c r="M609" s="73"/>
      <c r="N60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O609" s="41" t="str">
        <f>CONCATENATE("F","$",Таблица_основная[[#This Row],[Первая строка массива]])</f>
        <v>F$607</v>
      </c>
      <c r="P609" s="41" t="str">
        <f>CONCATENATE("F","$",Таблица_основная[[#This Row],[Первая строка массива]],":","F","$",Таблица_основная[[#This Row],[Последняя строка моссива]])</f>
        <v>F$607:F$661</v>
      </c>
      <c r="Q609" s="70">
        <f t="shared" ref="Q609:Q661" si="11">Q608</f>
        <v>607</v>
      </c>
      <c r="R609" s="70">
        <f>Таблица_основная[[#This Row],[Первая строка массива]]+54</f>
        <v>661</v>
      </c>
      <c r="S609"/>
      <c r="T609" s="86"/>
      <c r="AA609" t="s">
        <v>117</v>
      </c>
      <c r="AB609" t="s">
        <v>1323</v>
      </c>
      <c r="AC609" t="s">
        <v>164</v>
      </c>
      <c r="AD609" t="s">
        <v>1324</v>
      </c>
    </row>
    <row r="610" spans="1:30" ht="12.75" customHeight="1" x14ac:dyDescent="0.2">
      <c r="A610" s="70"/>
      <c r="B610" s="70"/>
      <c r="C610" s="100" t="s">
        <v>90</v>
      </c>
      <c r="D610" s="101" t="s">
        <v>59</v>
      </c>
      <c r="E610" s="102">
        <v>45383</v>
      </c>
      <c r="F610" s="71">
        <v>39</v>
      </c>
      <c r="G610" s="72">
        <f ca="1">Таблица_основная[[#This Row],[Рейтинг расчет]]</f>
        <v>30</v>
      </c>
      <c r="H610" s="41" t="s">
        <v>160</v>
      </c>
      <c r="I610" s="71">
        <v>25.5</v>
      </c>
      <c r="J610" s="41" t="s">
        <v>161</v>
      </c>
      <c r="K610" s="73"/>
      <c r="L610" s="73" t="s">
        <v>162</v>
      </c>
      <c r="M610" s="73"/>
      <c r="N61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O610" s="41" t="str">
        <f>CONCATENATE("F","$",Таблица_основная[[#This Row],[Первая строка массива]])</f>
        <v>F$607</v>
      </c>
      <c r="P610" s="41" t="str">
        <f>CONCATENATE("F","$",Таблица_основная[[#This Row],[Первая строка массива]],":","F","$",Таблица_основная[[#This Row],[Последняя строка моссива]])</f>
        <v>F$607:F$661</v>
      </c>
      <c r="Q610" s="70">
        <f t="shared" si="11"/>
        <v>607</v>
      </c>
      <c r="R610" s="70">
        <f>Таблица_основная[[#This Row],[Первая строка массива]]+54</f>
        <v>661</v>
      </c>
      <c r="S610"/>
      <c r="T610" s="86"/>
      <c r="AA610" t="s">
        <v>141</v>
      </c>
      <c r="AB610" t="s">
        <v>1325</v>
      </c>
      <c r="AC610" t="s">
        <v>164</v>
      </c>
      <c r="AD610" t="s">
        <v>1326</v>
      </c>
    </row>
    <row r="611" spans="1:30" ht="12.75" customHeight="1" x14ac:dyDescent="0.2">
      <c r="A611" s="70"/>
      <c r="B611" s="70"/>
      <c r="C611" s="100" t="s">
        <v>112</v>
      </c>
      <c r="D611" s="101" t="s">
        <v>59</v>
      </c>
      <c r="E611" s="102">
        <v>45383</v>
      </c>
      <c r="F611" s="71">
        <v>81</v>
      </c>
      <c r="G611" s="72">
        <f ca="1">Таблица_основная[[#This Row],[Рейтинг расчет]]</f>
        <v>7</v>
      </c>
      <c r="H611" s="41" t="s">
        <v>160</v>
      </c>
      <c r="I611" s="71">
        <v>25.5</v>
      </c>
      <c r="J611" s="41" t="s">
        <v>161</v>
      </c>
      <c r="K611" s="73"/>
      <c r="L611" s="73" t="s">
        <v>162</v>
      </c>
      <c r="M611" s="73"/>
      <c r="N61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O611" s="41" t="str">
        <f>CONCATENATE("F","$",Таблица_основная[[#This Row],[Первая строка массива]])</f>
        <v>F$607</v>
      </c>
      <c r="P611" s="41" t="str">
        <f>CONCATENATE("F","$",Таблица_основная[[#This Row],[Первая строка массива]],":","F","$",Таблица_основная[[#This Row],[Последняя строка моссива]])</f>
        <v>F$607:F$661</v>
      </c>
      <c r="Q611" s="70">
        <f t="shared" si="11"/>
        <v>607</v>
      </c>
      <c r="R611" s="70">
        <f>Таблица_основная[[#This Row],[Первая строка массива]]+54</f>
        <v>661</v>
      </c>
      <c r="S611"/>
      <c r="T611" s="86"/>
      <c r="AA611" t="s">
        <v>136</v>
      </c>
      <c r="AB611" t="s">
        <v>1327</v>
      </c>
      <c r="AC611" t="s">
        <v>164</v>
      </c>
      <c r="AD611" t="s">
        <v>1328</v>
      </c>
    </row>
    <row r="612" spans="1:30" ht="12.75" customHeight="1" x14ac:dyDescent="0.2">
      <c r="A612" s="70"/>
      <c r="B612" s="70"/>
      <c r="C612" s="100" t="s">
        <v>91</v>
      </c>
      <c r="D612" s="101" t="s">
        <v>59</v>
      </c>
      <c r="E612" s="102">
        <v>45383</v>
      </c>
      <c r="F612" s="71">
        <v>117</v>
      </c>
      <c r="G612" s="72">
        <f ca="1">Таблица_основная[[#This Row],[Рейтинг расчет]]</f>
        <v>2</v>
      </c>
      <c r="H612" s="41" t="s">
        <v>160</v>
      </c>
      <c r="I612" s="71">
        <v>25.5</v>
      </c>
      <c r="J612" s="41" t="s">
        <v>161</v>
      </c>
      <c r="K612" s="73"/>
      <c r="L612" s="73" t="s">
        <v>162</v>
      </c>
      <c r="M612" s="73"/>
      <c r="N61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</v>
      </c>
      <c r="O612" s="41" t="str">
        <f>CONCATENATE("F","$",Таблица_основная[[#This Row],[Первая строка массива]])</f>
        <v>F$607</v>
      </c>
      <c r="P612" s="41" t="str">
        <f>CONCATENATE("F","$",Таблица_основная[[#This Row],[Первая строка массива]],":","F","$",Таблица_основная[[#This Row],[Последняя строка моссива]])</f>
        <v>F$607:F$661</v>
      </c>
      <c r="Q612" s="70">
        <f t="shared" si="11"/>
        <v>607</v>
      </c>
      <c r="R612" s="70">
        <f>Таблица_основная[[#This Row],[Первая строка массива]]+54</f>
        <v>661</v>
      </c>
      <c r="S612"/>
      <c r="T612" s="86"/>
      <c r="AA612" t="s">
        <v>144</v>
      </c>
      <c r="AB612" t="s">
        <v>1329</v>
      </c>
      <c r="AC612" t="s">
        <v>164</v>
      </c>
      <c r="AD612" t="s">
        <v>1330</v>
      </c>
    </row>
    <row r="613" spans="1:30" ht="12.75" customHeight="1" x14ac:dyDescent="0.2">
      <c r="A613" s="70"/>
      <c r="B613" s="70"/>
      <c r="C613" s="100" t="s">
        <v>92</v>
      </c>
      <c r="D613" s="101" t="s">
        <v>59</v>
      </c>
      <c r="E613" s="102">
        <v>45383</v>
      </c>
      <c r="F613" s="71">
        <v>58</v>
      </c>
      <c r="G613" s="72">
        <f ca="1">Таблица_основная[[#This Row],[Рейтинг расчет]]</f>
        <v>16</v>
      </c>
      <c r="H613" s="41" t="s">
        <v>160</v>
      </c>
      <c r="I613" s="71">
        <v>25.5</v>
      </c>
      <c r="J613" s="41" t="s">
        <v>161</v>
      </c>
      <c r="K613" s="73"/>
      <c r="L613" s="73" t="s">
        <v>162</v>
      </c>
      <c r="M613" s="73"/>
      <c r="N61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O613" s="41" t="str">
        <f>CONCATENATE("F","$",Таблица_основная[[#This Row],[Первая строка массива]])</f>
        <v>F$607</v>
      </c>
      <c r="P613" s="41" t="str">
        <f>CONCATENATE("F","$",Таблица_основная[[#This Row],[Первая строка массива]],":","F","$",Таблица_основная[[#This Row],[Последняя строка моссива]])</f>
        <v>F$607:F$661</v>
      </c>
      <c r="Q613" s="70">
        <f t="shared" si="11"/>
        <v>607</v>
      </c>
      <c r="R613" s="70">
        <f>Таблица_основная[[#This Row],[Первая строка массива]]+54</f>
        <v>661</v>
      </c>
      <c r="S613"/>
      <c r="T613" s="86"/>
      <c r="AA613" t="s">
        <v>144</v>
      </c>
      <c r="AB613" t="s">
        <v>1331</v>
      </c>
      <c r="AC613" t="s">
        <v>164</v>
      </c>
      <c r="AD613" t="s">
        <v>1332</v>
      </c>
    </row>
    <row r="614" spans="1:30" ht="12.75" customHeight="1" x14ac:dyDescent="0.2">
      <c r="A614" s="70"/>
      <c r="B614" s="70"/>
      <c r="C614" s="100" t="s">
        <v>113</v>
      </c>
      <c r="D614" s="101" t="s">
        <v>59</v>
      </c>
      <c r="E614" s="102">
        <v>45383</v>
      </c>
      <c r="F614" s="71">
        <v>56</v>
      </c>
      <c r="G614" s="72">
        <f ca="1">Таблица_основная[[#This Row],[Рейтинг расчет]]</f>
        <v>18</v>
      </c>
      <c r="H614" s="41" t="s">
        <v>160</v>
      </c>
      <c r="I614" s="71">
        <v>25.5</v>
      </c>
      <c r="J614" s="41" t="s">
        <v>161</v>
      </c>
      <c r="K614" s="73"/>
      <c r="L614" s="73" t="s">
        <v>162</v>
      </c>
      <c r="M614" s="73"/>
      <c r="N61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O614" s="41" t="str">
        <f>CONCATENATE("F","$",Таблица_основная[[#This Row],[Первая строка массива]])</f>
        <v>F$607</v>
      </c>
      <c r="P614" s="41" t="str">
        <f>CONCATENATE("F","$",Таблица_основная[[#This Row],[Первая строка массива]],":","F","$",Таблица_основная[[#This Row],[Последняя строка моссива]])</f>
        <v>F$607:F$661</v>
      </c>
      <c r="Q614" s="70">
        <f t="shared" si="11"/>
        <v>607</v>
      </c>
      <c r="R614" s="70">
        <f>Таблица_основная[[#This Row],[Первая строка массива]]+54</f>
        <v>661</v>
      </c>
      <c r="S614"/>
      <c r="T614" s="86"/>
      <c r="AA614" t="s">
        <v>136</v>
      </c>
      <c r="AB614" t="s">
        <v>1333</v>
      </c>
      <c r="AC614" t="s">
        <v>164</v>
      </c>
      <c r="AD614" t="s">
        <v>1334</v>
      </c>
    </row>
    <row r="615" spans="1:30" ht="12.75" customHeight="1" x14ac:dyDescent="0.2">
      <c r="A615" s="70"/>
      <c r="B615" s="70"/>
      <c r="C615" s="100" t="s">
        <v>135</v>
      </c>
      <c r="D615" s="101" t="s">
        <v>59</v>
      </c>
      <c r="E615" s="102">
        <v>45383</v>
      </c>
      <c r="F615" s="71">
        <v>7</v>
      </c>
      <c r="G615" s="72">
        <f ca="1">Таблица_основная[[#This Row],[Рейтинг расчет]]</f>
        <v>43</v>
      </c>
      <c r="H615" s="41" t="s">
        <v>160</v>
      </c>
      <c r="I615" s="71">
        <v>25.5</v>
      </c>
      <c r="J615" s="41" t="s">
        <v>161</v>
      </c>
      <c r="K615" s="73"/>
      <c r="L615" s="73" t="s">
        <v>162</v>
      </c>
      <c r="M615" s="73"/>
      <c r="N61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43</v>
      </c>
      <c r="O615" s="41" t="str">
        <f>CONCATENATE("F","$",Таблица_основная[[#This Row],[Первая строка массива]])</f>
        <v>F$607</v>
      </c>
      <c r="P615" s="41" t="str">
        <f>CONCATENATE("F","$",Таблица_основная[[#This Row],[Первая строка массива]],":","F","$",Таблица_основная[[#This Row],[Последняя строка моссива]])</f>
        <v>F$607:F$661</v>
      </c>
      <c r="Q615" s="70">
        <f t="shared" si="11"/>
        <v>607</v>
      </c>
      <c r="R615" s="70">
        <f>Таблица_основная[[#This Row],[Первая строка массива]]+54</f>
        <v>661</v>
      </c>
      <c r="S615"/>
      <c r="T615" s="86"/>
      <c r="AA615" t="s">
        <v>142</v>
      </c>
      <c r="AB615" t="s">
        <v>1335</v>
      </c>
      <c r="AC615" t="s">
        <v>164</v>
      </c>
      <c r="AD615" t="s">
        <v>1336</v>
      </c>
    </row>
    <row r="616" spans="1:30" ht="12.75" customHeight="1" x14ac:dyDescent="0.2">
      <c r="A616" s="70"/>
      <c r="B616" s="70"/>
      <c r="C616" s="100" t="s">
        <v>136</v>
      </c>
      <c r="D616" s="101" t="s">
        <v>59</v>
      </c>
      <c r="E616" s="102">
        <v>45383</v>
      </c>
      <c r="F616" s="71">
        <v>9</v>
      </c>
      <c r="G616" s="72">
        <f ca="1">Таблица_основная[[#This Row],[Рейтинг расчет]]</f>
        <v>42</v>
      </c>
      <c r="H616" s="41" t="s">
        <v>160</v>
      </c>
      <c r="I616" s="71">
        <v>25.5</v>
      </c>
      <c r="J616" s="41" t="s">
        <v>161</v>
      </c>
      <c r="K616" s="73"/>
      <c r="L616" s="73" t="s">
        <v>162</v>
      </c>
      <c r="M616" s="73"/>
      <c r="N61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42</v>
      </c>
      <c r="O616" s="41" t="str">
        <f>CONCATENATE("F","$",Таблица_основная[[#This Row],[Первая строка массива]])</f>
        <v>F$607</v>
      </c>
      <c r="P616" s="41" t="str">
        <f>CONCATENATE("F","$",Таблица_основная[[#This Row],[Первая строка массива]],":","F","$",Таблица_основная[[#This Row],[Последняя строка моссива]])</f>
        <v>F$607:F$661</v>
      </c>
      <c r="Q616" s="70">
        <f t="shared" si="11"/>
        <v>607</v>
      </c>
      <c r="R616" s="70">
        <f>Таблица_основная[[#This Row],[Первая строка массива]]+54</f>
        <v>661</v>
      </c>
      <c r="S616"/>
      <c r="T616" s="86"/>
      <c r="AA616" t="s">
        <v>96</v>
      </c>
      <c r="AB616" t="s">
        <v>1337</v>
      </c>
      <c r="AC616" t="s">
        <v>164</v>
      </c>
      <c r="AD616" t="s">
        <v>1338</v>
      </c>
    </row>
    <row r="617" spans="1:30" ht="12.75" customHeight="1" x14ac:dyDescent="0.2">
      <c r="A617" s="70"/>
      <c r="B617" s="70"/>
      <c r="C617" s="100" t="s">
        <v>137</v>
      </c>
      <c r="D617" s="101" t="s">
        <v>59</v>
      </c>
      <c r="E617" s="102">
        <v>45383</v>
      </c>
      <c r="F617" s="71">
        <v>9</v>
      </c>
      <c r="G617" s="72">
        <f ca="1">Таблица_основная[[#This Row],[Рейтинг расчет]]</f>
        <v>42</v>
      </c>
      <c r="H617" s="41" t="s">
        <v>160</v>
      </c>
      <c r="I617" s="71">
        <v>25.5</v>
      </c>
      <c r="J617" s="41" t="s">
        <v>161</v>
      </c>
      <c r="K617" s="73"/>
      <c r="L617" s="73" t="s">
        <v>162</v>
      </c>
      <c r="M617" s="73"/>
      <c r="N61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42</v>
      </c>
      <c r="O617" s="41" t="str">
        <f>CONCATENATE("F","$",Таблица_основная[[#This Row],[Первая строка массива]])</f>
        <v>F$607</v>
      </c>
      <c r="P617" s="41" t="str">
        <f>CONCATENATE("F","$",Таблица_основная[[#This Row],[Первая строка массива]],":","F","$",Таблица_основная[[#This Row],[Последняя строка моссива]])</f>
        <v>F$607:F$661</v>
      </c>
      <c r="Q617" s="70">
        <f t="shared" si="11"/>
        <v>607</v>
      </c>
      <c r="R617" s="70">
        <f>Таблица_основная[[#This Row],[Первая строка массива]]+54</f>
        <v>661</v>
      </c>
      <c r="S617"/>
      <c r="T617" s="86"/>
      <c r="AA617" t="s">
        <v>144</v>
      </c>
      <c r="AB617" t="s">
        <v>1339</v>
      </c>
      <c r="AC617" t="s">
        <v>164</v>
      </c>
      <c r="AD617" t="s">
        <v>1340</v>
      </c>
    </row>
    <row r="618" spans="1:30" ht="12.75" customHeight="1" x14ac:dyDescent="0.2">
      <c r="A618" s="70"/>
      <c r="B618" s="70"/>
      <c r="C618" s="100" t="s">
        <v>138</v>
      </c>
      <c r="D618" s="101" t="s">
        <v>59</v>
      </c>
      <c r="E618" s="102">
        <v>45383</v>
      </c>
      <c r="F618" s="71">
        <v>18</v>
      </c>
      <c r="G618" s="72">
        <f ca="1">Таблица_основная[[#This Row],[Рейтинг расчет]]</f>
        <v>37</v>
      </c>
      <c r="H618" s="41" t="s">
        <v>160</v>
      </c>
      <c r="I618" s="71">
        <v>25.5</v>
      </c>
      <c r="J618" s="41" t="s">
        <v>161</v>
      </c>
      <c r="K618" s="73"/>
      <c r="L618" s="73" t="s">
        <v>162</v>
      </c>
      <c r="M618" s="73"/>
      <c r="N61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37</v>
      </c>
      <c r="O618" s="41" t="str">
        <f>CONCATENATE("F","$",Таблица_основная[[#This Row],[Первая строка массива]])</f>
        <v>F$607</v>
      </c>
      <c r="P618" s="41" t="str">
        <f>CONCATENATE("F","$",Таблица_основная[[#This Row],[Первая строка массива]],":","F","$",Таблица_основная[[#This Row],[Последняя строка моссива]])</f>
        <v>F$607:F$661</v>
      </c>
      <c r="Q618" s="70">
        <f t="shared" si="11"/>
        <v>607</v>
      </c>
      <c r="R618" s="70">
        <f>Таблица_основная[[#This Row],[Первая строка массива]]+54</f>
        <v>661</v>
      </c>
      <c r="S618"/>
      <c r="T618" s="86"/>
      <c r="AA618" t="s">
        <v>144</v>
      </c>
      <c r="AB618" t="s">
        <v>1341</v>
      </c>
      <c r="AC618" t="s">
        <v>164</v>
      </c>
      <c r="AD618" t="s">
        <v>1342</v>
      </c>
    </row>
    <row r="619" spans="1:30" ht="12.75" customHeight="1" x14ac:dyDescent="0.2">
      <c r="A619" s="70"/>
      <c r="B619" s="70"/>
      <c r="C619" s="100" t="s">
        <v>139</v>
      </c>
      <c r="D619" s="101" t="s">
        <v>59</v>
      </c>
      <c r="E619" s="102">
        <v>45383</v>
      </c>
      <c r="F619" s="71">
        <v>17</v>
      </c>
      <c r="G619" s="72">
        <f ca="1">Таблица_основная[[#This Row],[Рейтинг расчет]]</f>
        <v>38</v>
      </c>
      <c r="H619" s="41" t="s">
        <v>160</v>
      </c>
      <c r="I619" s="71">
        <v>25.5</v>
      </c>
      <c r="J619" s="41" t="s">
        <v>161</v>
      </c>
      <c r="K619" s="73"/>
      <c r="L619" s="73" t="s">
        <v>162</v>
      </c>
      <c r="M619" s="73"/>
      <c r="N61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38</v>
      </c>
      <c r="O619" s="41" t="str">
        <f>CONCATENATE("F","$",Таблица_основная[[#This Row],[Первая строка массива]])</f>
        <v>F$607</v>
      </c>
      <c r="P619" s="41" t="str">
        <f>CONCATENATE("F","$",Таблица_основная[[#This Row],[Первая строка массива]],":","F","$",Таблица_основная[[#This Row],[Последняя строка моссива]])</f>
        <v>F$607:F$661</v>
      </c>
      <c r="Q619" s="70">
        <f t="shared" si="11"/>
        <v>607</v>
      </c>
      <c r="R619" s="70">
        <f>Таблица_основная[[#This Row],[Первая строка массива]]+54</f>
        <v>661</v>
      </c>
      <c r="S619"/>
      <c r="T619" s="86"/>
      <c r="AA619" t="s">
        <v>144</v>
      </c>
      <c r="AB619" t="s">
        <v>1343</v>
      </c>
      <c r="AC619" t="s">
        <v>164</v>
      </c>
      <c r="AD619" t="s">
        <v>1344</v>
      </c>
    </row>
    <row r="620" spans="1:30" ht="12.75" customHeight="1" x14ac:dyDescent="0.2">
      <c r="A620" s="70"/>
      <c r="B620" s="70"/>
      <c r="C620" s="100" t="s">
        <v>140</v>
      </c>
      <c r="D620" s="101" t="s">
        <v>59</v>
      </c>
      <c r="E620" s="102">
        <v>45383</v>
      </c>
      <c r="F620" s="71">
        <v>20</v>
      </c>
      <c r="G620" s="72">
        <f ca="1">Таблица_основная[[#This Row],[Рейтинг расчет]]</f>
        <v>36</v>
      </c>
      <c r="H620" s="41" t="s">
        <v>160</v>
      </c>
      <c r="I620" s="71">
        <v>25.5</v>
      </c>
      <c r="J620" s="41" t="s">
        <v>161</v>
      </c>
      <c r="K620" s="73"/>
      <c r="L620" s="73" t="s">
        <v>162</v>
      </c>
      <c r="M620" s="73"/>
      <c r="N62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O620" s="41" t="str">
        <f>CONCATENATE("F","$",Таблица_основная[[#This Row],[Первая строка массива]])</f>
        <v>F$607</v>
      </c>
      <c r="P620" s="41" t="str">
        <f>CONCATENATE("F","$",Таблица_основная[[#This Row],[Первая строка массива]],":","F","$",Таблица_основная[[#This Row],[Последняя строка моссива]])</f>
        <v>F$607:F$661</v>
      </c>
      <c r="Q620" s="70">
        <f t="shared" si="11"/>
        <v>607</v>
      </c>
      <c r="R620" s="70">
        <f>Таблица_основная[[#This Row],[Первая строка массива]]+54</f>
        <v>661</v>
      </c>
      <c r="S620"/>
      <c r="T620" s="86"/>
      <c r="AA620" t="s">
        <v>144</v>
      </c>
      <c r="AB620" t="s">
        <v>1345</v>
      </c>
      <c r="AC620" t="s">
        <v>164</v>
      </c>
      <c r="AD620" t="s">
        <v>1346</v>
      </c>
    </row>
    <row r="621" spans="1:30" ht="12.75" customHeight="1" x14ac:dyDescent="0.2">
      <c r="A621" s="70"/>
      <c r="B621" s="70"/>
      <c r="C621" s="100" t="s">
        <v>141</v>
      </c>
      <c r="D621" s="101" t="s">
        <v>59</v>
      </c>
      <c r="E621" s="102">
        <v>45383</v>
      </c>
      <c r="F621" s="71">
        <v>13</v>
      </c>
      <c r="G621" s="72">
        <f ca="1">Таблица_основная[[#This Row],[Рейтинг расчет]]</f>
        <v>39</v>
      </c>
      <c r="H621" s="41" t="s">
        <v>160</v>
      </c>
      <c r="I621" s="71">
        <v>25.5</v>
      </c>
      <c r="J621" s="41" t="s">
        <v>161</v>
      </c>
      <c r="K621" s="73"/>
      <c r="L621" s="73" t="s">
        <v>162</v>
      </c>
      <c r="M621" s="73"/>
      <c r="N62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39</v>
      </c>
      <c r="O621" s="41" t="str">
        <f>CONCATENATE("F","$",Таблица_основная[[#This Row],[Первая строка массива]])</f>
        <v>F$607</v>
      </c>
      <c r="P621" s="41" t="str">
        <f>CONCATENATE("F","$",Таблица_основная[[#This Row],[Первая строка массива]],":","F","$",Таблица_основная[[#This Row],[Последняя строка моссива]])</f>
        <v>F$607:F$661</v>
      </c>
      <c r="Q621" s="70">
        <f t="shared" si="11"/>
        <v>607</v>
      </c>
      <c r="R621" s="70">
        <f>Таблица_основная[[#This Row],[Первая строка массива]]+54</f>
        <v>661</v>
      </c>
      <c r="S621"/>
      <c r="T621" s="86"/>
      <c r="AA621" t="s">
        <v>146</v>
      </c>
      <c r="AB621" t="s">
        <v>1347</v>
      </c>
      <c r="AC621" t="s">
        <v>164</v>
      </c>
      <c r="AD621" t="s">
        <v>1348</v>
      </c>
    </row>
    <row r="622" spans="1:30" ht="12.75" customHeight="1" x14ac:dyDescent="0.2">
      <c r="A622" s="70"/>
      <c r="B622" s="70"/>
      <c r="C622" s="100" t="s">
        <v>142</v>
      </c>
      <c r="D622" s="101" t="s">
        <v>59</v>
      </c>
      <c r="E622" s="102">
        <v>45383</v>
      </c>
      <c r="F622" s="71">
        <v>10</v>
      </c>
      <c r="G622" s="72">
        <f ca="1">Таблица_основная[[#This Row],[Рейтинг расчет]]</f>
        <v>41</v>
      </c>
      <c r="H622" s="41" t="s">
        <v>160</v>
      </c>
      <c r="I622" s="71">
        <v>25.5</v>
      </c>
      <c r="J622" s="41" t="s">
        <v>161</v>
      </c>
      <c r="K622" s="73"/>
      <c r="L622" s="73" t="s">
        <v>162</v>
      </c>
      <c r="M622" s="73"/>
      <c r="N62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41</v>
      </c>
      <c r="O622" s="41" t="str">
        <f>CONCATENATE("F","$",Таблица_основная[[#This Row],[Первая строка массива]])</f>
        <v>F$607</v>
      </c>
      <c r="P622" s="41" t="str">
        <f>CONCATENATE("F","$",Таблица_основная[[#This Row],[Первая строка массива]],":","F","$",Таблица_основная[[#This Row],[Последняя строка моссива]])</f>
        <v>F$607:F$661</v>
      </c>
      <c r="Q622" s="70">
        <f t="shared" si="11"/>
        <v>607</v>
      </c>
      <c r="R622" s="70">
        <f>Таблица_основная[[#This Row],[Первая строка массива]]+54</f>
        <v>661</v>
      </c>
      <c r="S622"/>
      <c r="T622" s="86"/>
      <c r="AA622" t="s">
        <v>145</v>
      </c>
      <c r="AB622" t="s">
        <v>1349</v>
      </c>
      <c r="AC622" t="s">
        <v>164</v>
      </c>
      <c r="AD622" t="s">
        <v>1350</v>
      </c>
    </row>
    <row r="623" spans="1:30" ht="12.75" customHeight="1" x14ac:dyDescent="0.2">
      <c r="A623" s="70"/>
      <c r="B623" s="70"/>
      <c r="C623" s="100" t="s">
        <v>143</v>
      </c>
      <c r="D623" s="101" t="s">
        <v>59</v>
      </c>
      <c r="E623" s="102">
        <v>45383</v>
      </c>
      <c r="F623" s="71">
        <v>22</v>
      </c>
      <c r="G623" s="72">
        <f ca="1">Таблица_основная[[#This Row],[Рейтинг расчет]]</f>
        <v>35</v>
      </c>
      <c r="H623" s="41" t="s">
        <v>160</v>
      </c>
      <c r="I623" s="71">
        <v>25.5</v>
      </c>
      <c r="J623" s="41" t="s">
        <v>161</v>
      </c>
      <c r="K623" s="73"/>
      <c r="L623" s="73" t="s">
        <v>162</v>
      </c>
      <c r="M623" s="73"/>
      <c r="N62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O623" s="41" t="str">
        <f>CONCATENATE("F","$",Таблица_основная[[#This Row],[Первая строка массива]])</f>
        <v>F$607</v>
      </c>
      <c r="P623" s="41" t="str">
        <f>CONCATENATE("F","$",Таблица_основная[[#This Row],[Первая строка массива]],":","F","$",Таблица_основная[[#This Row],[Последняя строка моссива]])</f>
        <v>F$607:F$661</v>
      </c>
      <c r="Q623" s="70">
        <f t="shared" si="11"/>
        <v>607</v>
      </c>
      <c r="R623" s="70">
        <f>Таблица_основная[[#This Row],[Первая строка массива]]+54</f>
        <v>661</v>
      </c>
      <c r="S623"/>
      <c r="T623" s="86"/>
      <c r="AA623" t="s">
        <v>88</v>
      </c>
      <c r="AB623" t="s">
        <v>1351</v>
      </c>
      <c r="AC623" t="s">
        <v>164</v>
      </c>
      <c r="AD623" t="s">
        <v>1352</v>
      </c>
    </row>
    <row r="624" spans="1:30" ht="12.75" customHeight="1" x14ac:dyDescent="0.2">
      <c r="A624" s="70"/>
      <c r="B624" s="70"/>
      <c r="C624" s="100" t="s">
        <v>144</v>
      </c>
      <c r="D624" s="101" t="s">
        <v>59</v>
      </c>
      <c r="E624" s="102">
        <v>45383</v>
      </c>
      <c r="F624" s="71">
        <v>5</v>
      </c>
      <c r="G624" s="72">
        <f ca="1">Таблица_основная[[#This Row],[Рейтинг расчет]]</f>
        <v>44</v>
      </c>
      <c r="H624" s="41" t="s">
        <v>160</v>
      </c>
      <c r="I624" s="71">
        <v>25.5</v>
      </c>
      <c r="J624" s="41" t="s">
        <v>161</v>
      </c>
      <c r="K624" s="73"/>
      <c r="L624" s="73" t="s">
        <v>162</v>
      </c>
      <c r="M624" s="73"/>
      <c r="N62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44</v>
      </c>
      <c r="O624" s="41" t="str">
        <f>CONCATENATE("F","$",Таблица_основная[[#This Row],[Первая строка массива]])</f>
        <v>F$607</v>
      </c>
      <c r="P624" s="41" t="str">
        <f>CONCATENATE("F","$",Таблица_основная[[#This Row],[Первая строка массива]],":","F","$",Таблица_основная[[#This Row],[Последняя строка моссива]])</f>
        <v>F$607:F$661</v>
      </c>
      <c r="Q624" s="70">
        <f t="shared" si="11"/>
        <v>607</v>
      </c>
      <c r="R624" s="70">
        <f>Таблица_основная[[#This Row],[Первая строка массива]]+54</f>
        <v>661</v>
      </c>
      <c r="S624"/>
      <c r="T624" s="86"/>
      <c r="AA624" t="s">
        <v>88</v>
      </c>
      <c r="AB624" t="s">
        <v>1353</v>
      </c>
      <c r="AC624" t="s">
        <v>164</v>
      </c>
      <c r="AD624" t="s">
        <v>1354</v>
      </c>
    </row>
    <row r="625" spans="1:30" ht="12.75" customHeight="1" x14ac:dyDescent="0.2">
      <c r="A625" s="70"/>
      <c r="B625" s="70"/>
      <c r="C625" s="100" t="s">
        <v>145</v>
      </c>
      <c r="D625" s="101" t="s">
        <v>59</v>
      </c>
      <c r="E625" s="102">
        <v>45383</v>
      </c>
      <c r="F625" s="71">
        <v>9</v>
      </c>
      <c r="G625" s="72">
        <f ca="1">Таблица_основная[[#This Row],[Рейтинг расчет]]</f>
        <v>42</v>
      </c>
      <c r="H625" s="41" t="s">
        <v>160</v>
      </c>
      <c r="I625" s="71">
        <v>25.5</v>
      </c>
      <c r="J625" s="41" t="s">
        <v>161</v>
      </c>
      <c r="K625" s="73"/>
      <c r="L625" s="73" t="s">
        <v>162</v>
      </c>
      <c r="M625" s="73"/>
      <c r="N62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42</v>
      </c>
      <c r="O625" s="41" t="str">
        <f>CONCATENATE("F","$",Таблица_основная[[#This Row],[Первая строка массива]])</f>
        <v>F$607</v>
      </c>
      <c r="P625" s="41" t="str">
        <f>CONCATENATE("F","$",Таблица_основная[[#This Row],[Первая строка массива]],":","F","$",Таблица_основная[[#This Row],[Последняя строка моссива]])</f>
        <v>F$607:F$661</v>
      </c>
      <c r="Q625" s="70">
        <f t="shared" si="11"/>
        <v>607</v>
      </c>
      <c r="R625" s="70">
        <f>Таблица_основная[[#This Row],[Первая строка массива]]+54</f>
        <v>661</v>
      </c>
      <c r="S625"/>
      <c r="T625" s="86"/>
      <c r="AA625" t="s">
        <v>136</v>
      </c>
      <c r="AB625" t="s">
        <v>1353</v>
      </c>
      <c r="AC625" t="s">
        <v>164</v>
      </c>
      <c r="AD625" t="s">
        <v>1355</v>
      </c>
    </row>
    <row r="626" spans="1:30" ht="12.75" customHeight="1" x14ac:dyDescent="0.2">
      <c r="A626" s="70"/>
      <c r="B626" s="70"/>
      <c r="C626" s="100" t="s">
        <v>146</v>
      </c>
      <c r="D626" s="101" t="s">
        <v>59</v>
      </c>
      <c r="E626" s="102">
        <v>45383</v>
      </c>
      <c r="F626" s="71">
        <v>11</v>
      </c>
      <c r="G626" s="72">
        <f ca="1">Таблица_основная[[#This Row],[Рейтинг расчет]]</f>
        <v>40</v>
      </c>
      <c r="H626" s="41" t="s">
        <v>160</v>
      </c>
      <c r="I626" s="71">
        <v>25.5</v>
      </c>
      <c r="J626" s="41" t="s">
        <v>161</v>
      </c>
      <c r="K626" s="73"/>
      <c r="L626" s="73" t="s">
        <v>162</v>
      </c>
      <c r="M626" s="73"/>
      <c r="N62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40</v>
      </c>
      <c r="O626" s="41" t="str">
        <f>CONCATENATE("F","$",Таблица_основная[[#This Row],[Первая строка массива]])</f>
        <v>F$607</v>
      </c>
      <c r="P626" s="41" t="str">
        <f>CONCATENATE("F","$",Таблица_основная[[#This Row],[Первая строка массива]],":","F","$",Таблица_основная[[#This Row],[Последняя строка моссива]])</f>
        <v>F$607:F$661</v>
      </c>
      <c r="Q626" s="70">
        <f t="shared" si="11"/>
        <v>607</v>
      </c>
      <c r="R626" s="70">
        <f>Таблица_основная[[#This Row],[Первая строка массива]]+54</f>
        <v>661</v>
      </c>
      <c r="S626"/>
      <c r="T626" s="86"/>
      <c r="AA626" t="s">
        <v>145</v>
      </c>
      <c r="AB626" t="s">
        <v>1353</v>
      </c>
      <c r="AC626" t="s">
        <v>164</v>
      </c>
      <c r="AD626" t="s">
        <v>1356</v>
      </c>
    </row>
    <row r="627" spans="1:30" ht="12.75" customHeight="1" x14ac:dyDescent="0.2">
      <c r="A627" s="70"/>
      <c r="B627" s="70"/>
      <c r="C627" s="100" t="s">
        <v>93</v>
      </c>
      <c r="D627" s="101" t="s">
        <v>59</v>
      </c>
      <c r="E627" s="102">
        <v>45383</v>
      </c>
      <c r="F627" s="71">
        <v>73</v>
      </c>
      <c r="G627" s="72">
        <f ca="1">Таблица_основная[[#This Row],[Рейтинг расчет]]</f>
        <v>9</v>
      </c>
      <c r="H627" s="41" t="s">
        <v>160</v>
      </c>
      <c r="I627" s="71">
        <v>25.5</v>
      </c>
      <c r="J627" s="41" t="s">
        <v>161</v>
      </c>
      <c r="K627" s="73"/>
      <c r="L627" s="73" t="s">
        <v>162</v>
      </c>
      <c r="M627" s="73"/>
      <c r="N62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9</v>
      </c>
      <c r="O627" s="41" t="str">
        <f>CONCATENATE("F","$",Таблица_основная[[#This Row],[Первая строка массива]])</f>
        <v>F$607</v>
      </c>
      <c r="P627" s="41" t="str">
        <f>CONCATENATE("F","$",Таблица_основная[[#This Row],[Первая строка массива]],":","F","$",Таблица_основная[[#This Row],[Последняя строка моссива]])</f>
        <v>F$607:F$661</v>
      </c>
      <c r="Q627" s="70">
        <f t="shared" si="11"/>
        <v>607</v>
      </c>
      <c r="R627" s="70">
        <f>Таблица_основная[[#This Row],[Первая строка массива]]+54</f>
        <v>661</v>
      </c>
      <c r="S627"/>
      <c r="T627" s="86"/>
      <c r="AA627" t="s">
        <v>145</v>
      </c>
      <c r="AB627" t="s">
        <v>1353</v>
      </c>
      <c r="AC627" t="s">
        <v>164</v>
      </c>
      <c r="AD627" t="s">
        <v>1357</v>
      </c>
    </row>
    <row r="628" spans="1:30" ht="12.75" customHeight="1" x14ac:dyDescent="0.2">
      <c r="A628" s="70"/>
      <c r="B628" s="70"/>
      <c r="C628" s="100" t="s">
        <v>127</v>
      </c>
      <c r="D628" s="101" t="s">
        <v>59</v>
      </c>
      <c r="E628" s="102">
        <v>45383</v>
      </c>
      <c r="F628" s="71">
        <v>58</v>
      </c>
      <c r="G628" s="72">
        <f ca="1">Таблица_основная[[#This Row],[Рейтинг расчет]]</f>
        <v>16</v>
      </c>
      <c r="H628" s="41" t="s">
        <v>160</v>
      </c>
      <c r="I628" s="71">
        <v>25.5</v>
      </c>
      <c r="J628" s="41" t="s">
        <v>161</v>
      </c>
      <c r="K628" s="73"/>
      <c r="L628" s="73" t="s">
        <v>162</v>
      </c>
      <c r="M628" s="73"/>
      <c r="N62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O628" s="41" t="str">
        <f>CONCATENATE("F","$",Таблица_основная[[#This Row],[Первая строка массива]])</f>
        <v>F$607</v>
      </c>
      <c r="P628" s="41" t="str">
        <f>CONCATENATE("F","$",Таблица_основная[[#This Row],[Первая строка массива]],":","F","$",Таблица_основная[[#This Row],[Последняя строка моссива]])</f>
        <v>F$607:F$661</v>
      </c>
      <c r="Q628" s="70">
        <f t="shared" si="11"/>
        <v>607</v>
      </c>
      <c r="R628" s="70">
        <f>Таблица_основная[[#This Row],[Первая строка массива]]+54</f>
        <v>661</v>
      </c>
      <c r="S628"/>
      <c r="T628" s="86"/>
      <c r="AA628" t="s">
        <v>117</v>
      </c>
      <c r="AB628" t="s">
        <v>1353</v>
      </c>
      <c r="AC628" t="s">
        <v>164</v>
      </c>
      <c r="AD628" t="s">
        <v>1358</v>
      </c>
    </row>
    <row r="629" spans="1:30" ht="12.75" customHeight="1" x14ac:dyDescent="0.2">
      <c r="A629" s="70"/>
      <c r="B629" s="70"/>
      <c r="C629" s="100" t="s">
        <v>114</v>
      </c>
      <c r="D629" s="101" t="s">
        <v>59</v>
      </c>
      <c r="E629" s="102">
        <v>45383</v>
      </c>
      <c r="F629" s="71">
        <v>57</v>
      </c>
      <c r="G629" s="72">
        <f ca="1">Таблица_основная[[#This Row],[Рейтинг расчет]]</f>
        <v>17</v>
      </c>
      <c r="H629" s="41" t="s">
        <v>160</v>
      </c>
      <c r="I629" s="71">
        <v>25.5</v>
      </c>
      <c r="J629" s="41" t="s">
        <v>161</v>
      </c>
      <c r="K629" s="73"/>
      <c r="L629" s="73" t="s">
        <v>162</v>
      </c>
      <c r="M629" s="73"/>
      <c r="N62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O629" s="41" t="str">
        <f>CONCATENATE("F","$",Таблица_основная[[#This Row],[Первая строка массива]])</f>
        <v>F$607</v>
      </c>
      <c r="P629" s="41" t="str">
        <f>CONCATENATE("F","$",Таблица_основная[[#This Row],[Первая строка массива]],":","F","$",Таблица_основная[[#This Row],[Последняя строка моссива]])</f>
        <v>F$607:F$661</v>
      </c>
      <c r="Q629" s="70">
        <f t="shared" si="11"/>
        <v>607</v>
      </c>
      <c r="R629" s="70">
        <f>Таблица_основная[[#This Row],[Первая строка массива]]+54</f>
        <v>661</v>
      </c>
      <c r="S629"/>
      <c r="T629" s="86"/>
      <c r="AA629" t="s">
        <v>87</v>
      </c>
      <c r="AB629" t="s">
        <v>1353</v>
      </c>
      <c r="AC629" t="s">
        <v>164</v>
      </c>
      <c r="AD629" t="s">
        <v>1359</v>
      </c>
    </row>
    <row r="630" spans="1:30" ht="12.75" customHeight="1" x14ac:dyDescent="0.2">
      <c r="A630" s="70"/>
      <c r="B630" s="70"/>
      <c r="C630" s="100" t="s">
        <v>94</v>
      </c>
      <c r="D630" s="101" t="s">
        <v>59</v>
      </c>
      <c r="E630" s="102">
        <v>45383</v>
      </c>
      <c r="F630" s="71">
        <v>38</v>
      </c>
      <c r="G630" s="72">
        <f ca="1">Таблица_основная[[#This Row],[Рейтинг расчет]]</f>
        <v>31</v>
      </c>
      <c r="H630" s="41" t="s">
        <v>160</v>
      </c>
      <c r="I630" s="71">
        <v>25.5</v>
      </c>
      <c r="J630" s="41" t="s">
        <v>161</v>
      </c>
      <c r="K630" s="73"/>
      <c r="L630" s="73" t="s">
        <v>162</v>
      </c>
      <c r="M630" s="73"/>
      <c r="N63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O630" s="41" t="str">
        <f>CONCATENATE("F","$",Таблица_основная[[#This Row],[Первая строка массива]])</f>
        <v>F$607</v>
      </c>
      <c r="P630" s="41" t="str">
        <f>CONCATENATE("F","$",Таблица_основная[[#This Row],[Первая строка массива]],":","F","$",Таблица_основная[[#This Row],[Последняя строка моссива]])</f>
        <v>F$607:F$661</v>
      </c>
      <c r="Q630" s="70">
        <f t="shared" si="11"/>
        <v>607</v>
      </c>
      <c r="R630" s="70">
        <f>Таблица_основная[[#This Row],[Первая строка массива]]+54</f>
        <v>661</v>
      </c>
      <c r="S630"/>
      <c r="T630" s="86"/>
      <c r="AA630" t="s">
        <v>87</v>
      </c>
      <c r="AB630" t="s">
        <v>1353</v>
      </c>
      <c r="AC630" t="s">
        <v>164</v>
      </c>
      <c r="AD630" t="s">
        <v>1360</v>
      </c>
    </row>
    <row r="631" spans="1:30" ht="12.75" customHeight="1" x14ac:dyDescent="0.2">
      <c r="A631" s="70"/>
      <c r="B631" s="70"/>
      <c r="C631" s="100" t="s">
        <v>95</v>
      </c>
      <c r="D631" s="101" t="s">
        <v>59</v>
      </c>
      <c r="E631" s="102">
        <v>45383</v>
      </c>
      <c r="F631" s="71">
        <v>43</v>
      </c>
      <c r="G631" s="72">
        <f ca="1">Таблица_основная[[#This Row],[Рейтинг расчет]]</f>
        <v>26</v>
      </c>
      <c r="H631" s="41" t="s">
        <v>160</v>
      </c>
      <c r="I631" s="71">
        <v>25.5</v>
      </c>
      <c r="J631" s="41" t="s">
        <v>161</v>
      </c>
      <c r="K631" s="73"/>
      <c r="L631" s="73" t="s">
        <v>162</v>
      </c>
      <c r="M631" s="73"/>
      <c r="N63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O631" s="41" t="str">
        <f>CONCATENATE("F","$",Таблица_основная[[#This Row],[Первая строка массива]])</f>
        <v>F$607</v>
      </c>
      <c r="P631" s="41" t="str">
        <f>CONCATENATE("F","$",Таблица_основная[[#This Row],[Первая строка массива]],":","F","$",Таблица_основная[[#This Row],[Последняя строка моссива]])</f>
        <v>F$607:F$661</v>
      </c>
      <c r="Q631" s="70">
        <f t="shared" si="11"/>
        <v>607</v>
      </c>
      <c r="R631" s="70">
        <f>Таблица_основная[[#This Row],[Первая строка массива]]+54</f>
        <v>661</v>
      </c>
      <c r="S631"/>
      <c r="T631" s="86"/>
      <c r="AA631" t="s">
        <v>88</v>
      </c>
      <c r="AB631" t="s">
        <v>1353</v>
      </c>
      <c r="AC631" t="s">
        <v>164</v>
      </c>
      <c r="AD631" t="s">
        <v>1361</v>
      </c>
    </row>
    <row r="632" spans="1:30" ht="12.75" customHeight="1" x14ac:dyDescent="0.2">
      <c r="A632" s="70"/>
      <c r="B632" s="70"/>
      <c r="C632" s="100" t="s">
        <v>96</v>
      </c>
      <c r="D632" s="101" t="s">
        <v>59</v>
      </c>
      <c r="E632" s="102">
        <v>45383</v>
      </c>
      <c r="F632" s="71">
        <v>49</v>
      </c>
      <c r="G632" s="72">
        <f ca="1">Таблица_основная[[#This Row],[Рейтинг расчет]]</f>
        <v>21</v>
      </c>
      <c r="H632" s="41" t="s">
        <v>160</v>
      </c>
      <c r="I632" s="71">
        <v>25.5</v>
      </c>
      <c r="J632" s="41" t="s">
        <v>161</v>
      </c>
      <c r="K632" s="73"/>
      <c r="L632" s="73" t="s">
        <v>162</v>
      </c>
      <c r="M632" s="73"/>
      <c r="N63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O632" s="41" t="str">
        <f>CONCATENATE("F","$",Таблица_основная[[#This Row],[Первая строка массива]])</f>
        <v>F$607</v>
      </c>
      <c r="P632" s="41" t="str">
        <f>CONCATENATE("F","$",Таблица_основная[[#This Row],[Первая строка массива]],":","F","$",Таблица_основная[[#This Row],[Последняя строка моссива]])</f>
        <v>F$607:F$661</v>
      </c>
      <c r="Q632" s="70">
        <f t="shared" si="11"/>
        <v>607</v>
      </c>
      <c r="R632" s="70">
        <f>Таблица_основная[[#This Row],[Первая строка массива]]+54</f>
        <v>661</v>
      </c>
      <c r="S632"/>
      <c r="T632" s="86"/>
      <c r="AA632" t="s">
        <v>88</v>
      </c>
      <c r="AB632" t="s">
        <v>1353</v>
      </c>
      <c r="AC632" t="s">
        <v>164</v>
      </c>
      <c r="AD632" t="s">
        <v>1362</v>
      </c>
    </row>
    <row r="633" spans="1:30" ht="12.75" customHeight="1" x14ac:dyDescent="0.2">
      <c r="A633" s="70"/>
      <c r="B633" s="70"/>
      <c r="C633" s="100" t="s">
        <v>97</v>
      </c>
      <c r="D633" s="101" t="s">
        <v>59</v>
      </c>
      <c r="E633" s="102">
        <v>45383</v>
      </c>
      <c r="F633" s="71">
        <v>66</v>
      </c>
      <c r="G633" s="72">
        <f ca="1">Таблица_основная[[#This Row],[Рейтинг расчет]]</f>
        <v>12</v>
      </c>
      <c r="H633" s="41" t="s">
        <v>160</v>
      </c>
      <c r="I633" s="71">
        <v>25.5</v>
      </c>
      <c r="J633" s="41" t="s">
        <v>161</v>
      </c>
      <c r="K633" s="73"/>
      <c r="L633" s="73" t="s">
        <v>162</v>
      </c>
      <c r="M633" s="73"/>
      <c r="N63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O633" s="41" t="str">
        <f>CONCATENATE("F","$",Таблица_основная[[#This Row],[Первая строка массива]])</f>
        <v>F$607</v>
      </c>
      <c r="P633" s="41" t="str">
        <f>CONCATENATE("F","$",Таблица_основная[[#This Row],[Первая строка массива]],":","F","$",Таблица_основная[[#This Row],[Последняя строка моссива]])</f>
        <v>F$607:F$661</v>
      </c>
      <c r="Q633" s="70">
        <f t="shared" si="11"/>
        <v>607</v>
      </c>
      <c r="R633" s="70">
        <f>Таблица_основная[[#This Row],[Первая строка массива]]+54</f>
        <v>661</v>
      </c>
      <c r="S633"/>
      <c r="T633" s="86"/>
      <c r="AA633" t="s">
        <v>135</v>
      </c>
      <c r="AB633" t="s">
        <v>1353</v>
      </c>
      <c r="AC633" t="s">
        <v>164</v>
      </c>
      <c r="AD633" t="s">
        <v>1363</v>
      </c>
    </row>
    <row r="634" spans="1:30" ht="12.75" customHeight="1" x14ac:dyDescent="0.2">
      <c r="A634" s="70"/>
      <c r="B634" s="70"/>
      <c r="C634" s="100" t="s">
        <v>98</v>
      </c>
      <c r="D634" s="101" t="s">
        <v>59</v>
      </c>
      <c r="E634" s="102">
        <v>45383</v>
      </c>
      <c r="F634" s="71">
        <v>110</v>
      </c>
      <c r="G634" s="72">
        <f ca="1">Таблица_основная[[#This Row],[Рейтинг расчет]]</f>
        <v>3</v>
      </c>
      <c r="H634" s="41" t="s">
        <v>160</v>
      </c>
      <c r="I634" s="71">
        <v>25.5</v>
      </c>
      <c r="J634" s="41" t="s">
        <v>161</v>
      </c>
      <c r="K634" s="73"/>
      <c r="L634" s="73" t="s">
        <v>162</v>
      </c>
      <c r="M634" s="73"/>
      <c r="N63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</v>
      </c>
      <c r="O634" s="41" t="str">
        <f>CONCATENATE("F","$",Таблица_основная[[#This Row],[Первая строка массива]])</f>
        <v>F$607</v>
      </c>
      <c r="P634" s="41" t="str">
        <f>CONCATENATE("F","$",Таблица_основная[[#This Row],[Первая строка массива]],":","F","$",Таблица_основная[[#This Row],[Последняя строка моссива]])</f>
        <v>F$607:F$661</v>
      </c>
      <c r="Q634" s="70">
        <f t="shared" si="11"/>
        <v>607</v>
      </c>
      <c r="R634" s="70">
        <f>Таблица_основная[[#This Row],[Первая строка массива]]+54</f>
        <v>661</v>
      </c>
      <c r="S634"/>
      <c r="T634" s="86"/>
      <c r="AA634" t="s">
        <v>87</v>
      </c>
      <c r="AB634" t="s">
        <v>1353</v>
      </c>
      <c r="AC634" t="s">
        <v>164</v>
      </c>
      <c r="AD634" t="s">
        <v>1364</v>
      </c>
    </row>
    <row r="635" spans="1:30" ht="12.75" customHeight="1" x14ac:dyDescent="0.2">
      <c r="A635" s="70"/>
      <c r="B635" s="70"/>
      <c r="C635" s="100" t="s">
        <v>99</v>
      </c>
      <c r="D635" s="101" t="s">
        <v>59</v>
      </c>
      <c r="E635" s="102">
        <v>45383</v>
      </c>
      <c r="F635" s="71">
        <v>71</v>
      </c>
      <c r="G635" s="72">
        <f ca="1">Таблица_основная[[#This Row],[Рейтинг расчет]]</f>
        <v>11</v>
      </c>
      <c r="H635" s="41" t="s">
        <v>160</v>
      </c>
      <c r="I635" s="71">
        <v>25.5</v>
      </c>
      <c r="J635" s="41" t="s">
        <v>161</v>
      </c>
      <c r="K635" s="73"/>
      <c r="L635" s="73" t="s">
        <v>162</v>
      </c>
      <c r="M635" s="73"/>
      <c r="N63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O635" s="41" t="str">
        <f>CONCATENATE("F","$",Таблица_основная[[#This Row],[Первая строка массива]])</f>
        <v>F$607</v>
      </c>
      <c r="P635" s="41" t="str">
        <f>CONCATENATE("F","$",Таблица_основная[[#This Row],[Первая строка массива]],":","F","$",Таблица_основная[[#This Row],[Последняя строка моссива]])</f>
        <v>F$607:F$661</v>
      </c>
      <c r="Q635" s="70">
        <f t="shared" si="11"/>
        <v>607</v>
      </c>
      <c r="R635" s="70">
        <f>Таблица_основная[[#This Row],[Первая строка массива]]+54</f>
        <v>661</v>
      </c>
      <c r="S635"/>
      <c r="T635" s="86"/>
      <c r="AA635" t="s">
        <v>146</v>
      </c>
      <c r="AB635" t="s">
        <v>1365</v>
      </c>
      <c r="AC635" t="s">
        <v>164</v>
      </c>
      <c r="AD635" t="s">
        <v>1366</v>
      </c>
    </row>
    <row r="636" spans="1:30" ht="12.75" customHeight="1" x14ac:dyDescent="0.2">
      <c r="A636" s="70"/>
      <c r="B636" s="70"/>
      <c r="C636" s="100" t="s">
        <v>100</v>
      </c>
      <c r="D636" s="101" t="s">
        <v>59</v>
      </c>
      <c r="E636" s="102">
        <v>45383</v>
      </c>
      <c r="F636" s="71">
        <v>47</v>
      </c>
      <c r="G636" s="72">
        <f ca="1">Таблица_основная[[#This Row],[Рейтинг расчет]]</f>
        <v>23</v>
      </c>
      <c r="H636" s="41" t="s">
        <v>160</v>
      </c>
      <c r="I636" s="71">
        <v>25.5</v>
      </c>
      <c r="J636" s="41" t="s">
        <v>161</v>
      </c>
      <c r="K636" s="73"/>
      <c r="L636" s="73" t="s">
        <v>162</v>
      </c>
      <c r="M636" s="73"/>
      <c r="N63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23</v>
      </c>
      <c r="O636" s="41" t="str">
        <f>CONCATENATE("F","$",Таблица_основная[[#This Row],[Первая строка массива]])</f>
        <v>F$607</v>
      </c>
      <c r="P636" s="41" t="str">
        <f>CONCATENATE("F","$",Таблица_основная[[#This Row],[Первая строка массива]],":","F","$",Таблица_основная[[#This Row],[Последняя строка моссива]])</f>
        <v>F$607:F$661</v>
      </c>
      <c r="Q636" s="70">
        <f t="shared" si="11"/>
        <v>607</v>
      </c>
      <c r="R636" s="70">
        <f>Таблица_основная[[#This Row],[Первая строка массива]]+54</f>
        <v>661</v>
      </c>
      <c r="S636"/>
      <c r="T636" s="86"/>
      <c r="AA636" t="s">
        <v>146</v>
      </c>
      <c r="AB636" t="s">
        <v>1367</v>
      </c>
      <c r="AC636" t="s">
        <v>164</v>
      </c>
      <c r="AD636" t="s">
        <v>1366</v>
      </c>
    </row>
    <row r="637" spans="1:30" ht="12.75" customHeight="1" x14ac:dyDescent="0.2">
      <c r="A637" s="70"/>
      <c r="B637" s="70"/>
      <c r="C637" s="100" t="s">
        <v>115</v>
      </c>
      <c r="D637" s="101" t="s">
        <v>59</v>
      </c>
      <c r="E637" s="102">
        <v>45383</v>
      </c>
      <c r="F637" s="71">
        <v>60</v>
      </c>
      <c r="G637" s="72">
        <f ca="1">Таблица_основная[[#This Row],[Рейтинг расчет]]</f>
        <v>15</v>
      </c>
      <c r="H637" s="41" t="s">
        <v>160</v>
      </c>
      <c r="I637" s="71">
        <v>25.5</v>
      </c>
      <c r="J637" s="41" t="s">
        <v>161</v>
      </c>
      <c r="K637" s="73"/>
      <c r="L637" s="73" t="s">
        <v>162</v>
      </c>
      <c r="M637" s="73"/>
      <c r="N63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O637" s="41" t="str">
        <f>CONCATENATE("F","$",Таблица_основная[[#This Row],[Первая строка массива]])</f>
        <v>F$607</v>
      </c>
      <c r="P637" s="41" t="str">
        <f>CONCATENATE("F","$",Таблица_основная[[#This Row],[Первая строка массива]],":","F","$",Таблица_основная[[#This Row],[Последняя строка моссива]])</f>
        <v>F$607:F$661</v>
      </c>
      <c r="Q637" s="70">
        <f t="shared" si="11"/>
        <v>607</v>
      </c>
      <c r="R637" s="70">
        <f>Таблица_основная[[#This Row],[Первая строка массива]]+54</f>
        <v>661</v>
      </c>
      <c r="S637"/>
      <c r="T637" s="86"/>
      <c r="AA637" t="s">
        <v>146</v>
      </c>
      <c r="AB637" t="s">
        <v>1368</v>
      </c>
      <c r="AC637" t="s">
        <v>164</v>
      </c>
      <c r="AD637" t="s">
        <v>1366</v>
      </c>
    </row>
    <row r="638" spans="1:30" ht="12.75" customHeight="1" x14ac:dyDescent="0.2">
      <c r="A638" s="70"/>
      <c r="B638" s="70"/>
      <c r="C638" s="100" t="s">
        <v>116</v>
      </c>
      <c r="D638" s="101" t="s">
        <v>59</v>
      </c>
      <c r="E638" s="102">
        <v>45383</v>
      </c>
      <c r="F638" s="71">
        <v>40</v>
      </c>
      <c r="G638" s="72">
        <f ca="1">Таблица_основная[[#This Row],[Рейтинг расчет]]</f>
        <v>29</v>
      </c>
      <c r="H638" s="41" t="s">
        <v>160</v>
      </c>
      <c r="I638" s="71">
        <v>25.5</v>
      </c>
      <c r="J638" s="41" t="s">
        <v>161</v>
      </c>
      <c r="K638" s="73"/>
      <c r="L638" s="73" t="s">
        <v>162</v>
      </c>
      <c r="M638" s="73"/>
      <c r="N63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29</v>
      </c>
      <c r="O638" s="41" t="str">
        <f>CONCATENATE("F","$",Таблица_основная[[#This Row],[Первая строка массива]])</f>
        <v>F$607</v>
      </c>
      <c r="P638" s="41" t="str">
        <f>CONCATENATE("F","$",Таблица_основная[[#This Row],[Первая строка массива]],":","F","$",Таблица_основная[[#This Row],[Последняя строка моссива]])</f>
        <v>F$607:F$661</v>
      </c>
      <c r="Q638" s="70">
        <f t="shared" si="11"/>
        <v>607</v>
      </c>
      <c r="R638" s="70">
        <f>Таблица_основная[[#This Row],[Первая строка массива]]+54</f>
        <v>661</v>
      </c>
      <c r="S638"/>
      <c r="T638" s="86"/>
      <c r="AA638" t="s">
        <v>144</v>
      </c>
      <c r="AB638" t="s">
        <v>1369</v>
      </c>
      <c r="AC638" t="s">
        <v>164</v>
      </c>
      <c r="AD638" t="s">
        <v>1370</v>
      </c>
    </row>
    <row r="639" spans="1:30" ht="12.75" customHeight="1" x14ac:dyDescent="0.2">
      <c r="A639" s="70"/>
      <c r="B639" s="70"/>
      <c r="C639" s="100" t="s">
        <v>101</v>
      </c>
      <c r="D639" s="101" t="s">
        <v>59</v>
      </c>
      <c r="E639" s="102">
        <v>45383</v>
      </c>
      <c r="F639" s="71">
        <v>63</v>
      </c>
      <c r="G639" s="72">
        <f ca="1">Таблица_основная[[#This Row],[Рейтинг расчет]]</f>
        <v>14</v>
      </c>
      <c r="H639" s="41" t="s">
        <v>160</v>
      </c>
      <c r="I639" s="71">
        <v>25.5</v>
      </c>
      <c r="J639" s="41" t="s">
        <v>161</v>
      </c>
      <c r="K639" s="73"/>
      <c r="L639" s="73" t="s">
        <v>162</v>
      </c>
      <c r="M639" s="73"/>
      <c r="N63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O639" s="41" t="str">
        <f>CONCATENATE("F","$",Таблица_основная[[#This Row],[Первая строка массива]])</f>
        <v>F$607</v>
      </c>
      <c r="P639" s="41" t="str">
        <f>CONCATENATE("F","$",Таблица_основная[[#This Row],[Первая строка массива]],":","F","$",Таблица_основная[[#This Row],[Последняя строка моссива]])</f>
        <v>F$607:F$661</v>
      </c>
      <c r="Q639" s="70">
        <f t="shared" si="11"/>
        <v>607</v>
      </c>
      <c r="R639" s="70">
        <f>Таблица_основная[[#This Row],[Первая строка массива]]+54</f>
        <v>661</v>
      </c>
      <c r="S639"/>
      <c r="T639" s="86"/>
      <c r="AA639" t="s">
        <v>144</v>
      </c>
      <c r="AB639" t="s">
        <v>1371</v>
      </c>
      <c r="AC639" t="s">
        <v>164</v>
      </c>
      <c r="AD639" t="s">
        <v>1372</v>
      </c>
    </row>
    <row r="640" spans="1:30" ht="12.75" customHeight="1" x14ac:dyDescent="0.2">
      <c r="A640" s="70"/>
      <c r="B640" s="70"/>
      <c r="C640" s="100" t="s">
        <v>102</v>
      </c>
      <c r="D640" s="101" t="s">
        <v>59</v>
      </c>
      <c r="E640" s="102">
        <v>45383</v>
      </c>
      <c r="F640" s="71">
        <v>49</v>
      </c>
      <c r="G640" s="72">
        <f ca="1">Таблица_основная[[#This Row],[Рейтинг расчет]]</f>
        <v>21</v>
      </c>
      <c r="H640" s="41" t="s">
        <v>160</v>
      </c>
      <c r="I640" s="71">
        <v>25.5</v>
      </c>
      <c r="J640" s="41" t="s">
        <v>161</v>
      </c>
      <c r="K640" s="73"/>
      <c r="L640" s="73" t="s">
        <v>162</v>
      </c>
      <c r="M640" s="73"/>
      <c r="N64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O640" s="41" t="str">
        <f>CONCATENATE("F","$",Таблица_основная[[#This Row],[Первая строка массива]])</f>
        <v>F$607</v>
      </c>
      <c r="P640" s="41" t="str">
        <f>CONCATENATE("F","$",Таблица_основная[[#This Row],[Первая строка массива]],":","F","$",Таблица_основная[[#This Row],[Последняя строка моссива]])</f>
        <v>F$607:F$661</v>
      </c>
      <c r="Q640" s="70">
        <f t="shared" si="11"/>
        <v>607</v>
      </c>
      <c r="R640" s="70">
        <f>Таблица_основная[[#This Row],[Первая строка массива]]+54</f>
        <v>661</v>
      </c>
      <c r="S640"/>
      <c r="T640" s="86"/>
      <c r="AA640" t="s">
        <v>144</v>
      </c>
      <c r="AB640" t="s">
        <v>1373</v>
      </c>
      <c r="AC640" t="s">
        <v>164</v>
      </c>
      <c r="AD640" t="s">
        <v>1374</v>
      </c>
    </row>
    <row r="641" spans="1:30" ht="12.75" customHeight="1" x14ac:dyDescent="0.2">
      <c r="A641" s="70"/>
      <c r="B641" s="70"/>
      <c r="C641" s="100" t="s">
        <v>103</v>
      </c>
      <c r="D641" s="101" t="s">
        <v>59</v>
      </c>
      <c r="E641" s="102">
        <v>45383</v>
      </c>
      <c r="F641" s="71">
        <v>130</v>
      </c>
      <c r="G641" s="72">
        <f ca="1">Таблица_основная[[#This Row],[Рейтинг расчет]]</f>
        <v>1</v>
      </c>
      <c r="H641" s="41" t="s">
        <v>160</v>
      </c>
      <c r="I641" s="71">
        <v>25.5</v>
      </c>
      <c r="J641" s="41" t="s">
        <v>161</v>
      </c>
      <c r="K641" s="73"/>
      <c r="L641" s="73" t="s">
        <v>162</v>
      </c>
      <c r="M641" s="73"/>
      <c r="N64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641" s="41" t="str">
        <f>CONCATENATE("F","$",Таблица_основная[[#This Row],[Первая строка массива]])</f>
        <v>F$607</v>
      </c>
      <c r="P641" s="41" t="str">
        <f>CONCATENATE("F","$",Таблица_основная[[#This Row],[Первая строка массива]],":","F","$",Таблица_основная[[#This Row],[Последняя строка моссива]])</f>
        <v>F$607:F$661</v>
      </c>
      <c r="Q641" s="70">
        <f t="shared" si="11"/>
        <v>607</v>
      </c>
      <c r="R641" s="70">
        <f>Таблица_основная[[#This Row],[Первая строка массива]]+54</f>
        <v>661</v>
      </c>
      <c r="S641"/>
      <c r="T641" s="86"/>
      <c r="AA641" t="s">
        <v>136</v>
      </c>
      <c r="AB641" t="s">
        <v>1375</v>
      </c>
      <c r="AC641" t="s">
        <v>164</v>
      </c>
      <c r="AD641" t="s">
        <v>1376</v>
      </c>
    </row>
    <row r="642" spans="1:30" ht="12.75" customHeight="1" x14ac:dyDescent="0.2">
      <c r="A642" s="70"/>
      <c r="B642" s="70"/>
      <c r="C642" s="100" t="s">
        <v>104</v>
      </c>
      <c r="D642" s="101" t="s">
        <v>59</v>
      </c>
      <c r="E642" s="102">
        <v>45383</v>
      </c>
      <c r="F642" s="71">
        <v>53</v>
      </c>
      <c r="G642" s="72">
        <f ca="1">Таблица_основная[[#This Row],[Рейтинг расчет]]</f>
        <v>19</v>
      </c>
      <c r="H642" s="41" t="s">
        <v>160</v>
      </c>
      <c r="I642" s="71">
        <v>25.5</v>
      </c>
      <c r="J642" s="41" t="s">
        <v>161</v>
      </c>
      <c r="K642" s="73"/>
      <c r="L642" s="73" t="s">
        <v>162</v>
      </c>
      <c r="M642" s="73"/>
      <c r="N64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O642" s="41" t="str">
        <f>CONCATENATE("F","$",Таблица_основная[[#This Row],[Первая строка массива]])</f>
        <v>F$607</v>
      </c>
      <c r="P642" s="41" t="str">
        <f>CONCATENATE("F","$",Таблица_основная[[#This Row],[Первая строка массива]],":","F","$",Таблица_основная[[#This Row],[Последняя строка моссива]])</f>
        <v>F$607:F$661</v>
      </c>
      <c r="Q642" s="70">
        <f t="shared" si="11"/>
        <v>607</v>
      </c>
      <c r="R642" s="70">
        <f>Таблица_основная[[#This Row],[Первая строка массива]]+54</f>
        <v>661</v>
      </c>
      <c r="S642"/>
      <c r="T642" s="86"/>
      <c r="AA642" t="s">
        <v>87</v>
      </c>
      <c r="AB642" t="s">
        <v>1122</v>
      </c>
      <c r="AC642" t="s">
        <v>164</v>
      </c>
      <c r="AD642" t="s">
        <v>1377</v>
      </c>
    </row>
    <row r="643" spans="1:30" ht="12.75" customHeight="1" x14ac:dyDescent="0.2">
      <c r="A643" s="70"/>
      <c r="B643" s="70"/>
      <c r="C643" s="100" t="s">
        <v>128</v>
      </c>
      <c r="D643" s="101" t="s">
        <v>59</v>
      </c>
      <c r="E643" s="102">
        <v>45383</v>
      </c>
      <c r="F643" s="71">
        <v>27</v>
      </c>
      <c r="G643" s="72">
        <f ca="1">Таблица_основная[[#This Row],[Рейтинг расчет]]</f>
        <v>34</v>
      </c>
      <c r="H643" s="41" t="s">
        <v>160</v>
      </c>
      <c r="I643" s="71">
        <v>25.5</v>
      </c>
      <c r="J643" s="41" t="s">
        <v>161</v>
      </c>
      <c r="K643" s="73"/>
      <c r="L643" s="73" t="s">
        <v>162</v>
      </c>
      <c r="M643" s="73"/>
      <c r="N64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O643" s="41" t="str">
        <f>CONCATENATE("F","$",Таблица_основная[[#This Row],[Первая строка массива]])</f>
        <v>F$607</v>
      </c>
      <c r="P643" s="41" t="str">
        <f>CONCATENATE("F","$",Таблица_основная[[#This Row],[Первая строка массива]],":","F","$",Таблица_основная[[#This Row],[Последняя строка моссива]])</f>
        <v>F$607:F$661</v>
      </c>
      <c r="Q643" s="70">
        <f t="shared" si="11"/>
        <v>607</v>
      </c>
      <c r="R643" s="70">
        <f>Таблица_основная[[#This Row],[Первая строка массива]]+54</f>
        <v>661</v>
      </c>
      <c r="S643"/>
      <c r="T643" s="86"/>
      <c r="AA643" t="s">
        <v>146</v>
      </c>
      <c r="AB643" t="s">
        <v>1378</v>
      </c>
      <c r="AC643" t="s">
        <v>164</v>
      </c>
      <c r="AD643" t="s">
        <v>1379</v>
      </c>
    </row>
    <row r="644" spans="1:30" ht="12.75" customHeight="1" x14ac:dyDescent="0.2">
      <c r="A644" s="70"/>
      <c r="B644" s="70"/>
      <c r="C644" s="100" t="s">
        <v>117</v>
      </c>
      <c r="D644" s="101" t="s">
        <v>59</v>
      </c>
      <c r="E644" s="102">
        <v>45383</v>
      </c>
      <c r="F644" s="71">
        <v>41</v>
      </c>
      <c r="G644" s="72">
        <f ca="1">Таблица_основная[[#This Row],[Рейтинг расчет]]</f>
        <v>28</v>
      </c>
      <c r="H644" s="41" t="s">
        <v>160</v>
      </c>
      <c r="I644" s="71">
        <v>25.5</v>
      </c>
      <c r="J644" s="41" t="s">
        <v>161</v>
      </c>
      <c r="K644" s="73"/>
      <c r="L644" s="73" t="s">
        <v>162</v>
      </c>
      <c r="M644" s="73"/>
      <c r="N64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O644" s="41" t="str">
        <f>CONCATENATE("F","$",Таблица_основная[[#This Row],[Первая строка массива]])</f>
        <v>F$607</v>
      </c>
      <c r="P644" s="41" t="str">
        <f>CONCATENATE("F","$",Таблица_основная[[#This Row],[Первая строка массива]],":","F","$",Таблица_основная[[#This Row],[Последняя строка моссива]])</f>
        <v>F$607:F$661</v>
      </c>
      <c r="Q644" s="70">
        <f t="shared" si="11"/>
        <v>607</v>
      </c>
      <c r="R644" s="70">
        <f>Таблица_основная[[#This Row],[Первая строка массива]]+54</f>
        <v>661</v>
      </c>
      <c r="S644"/>
      <c r="T644" s="86"/>
      <c r="AA644" t="s">
        <v>144</v>
      </c>
      <c r="AB644" t="s">
        <v>1380</v>
      </c>
      <c r="AC644" t="s">
        <v>164</v>
      </c>
      <c r="AD644" t="s">
        <v>1381</v>
      </c>
    </row>
    <row r="645" spans="1:30" ht="12.75" customHeight="1" x14ac:dyDescent="0.2">
      <c r="A645" s="70"/>
      <c r="B645" s="70"/>
      <c r="C645" s="100" t="s">
        <v>118</v>
      </c>
      <c r="D645" s="101" t="s">
        <v>59</v>
      </c>
      <c r="E645" s="102">
        <v>45383</v>
      </c>
      <c r="F645" s="71">
        <v>100</v>
      </c>
      <c r="G645" s="72">
        <f ca="1">Таблица_основная[[#This Row],[Рейтинг расчет]]</f>
        <v>4</v>
      </c>
      <c r="H645" s="41" t="s">
        <v>160</v>
      </c>
      <c r="I645" s="71">
        <v>25.5</v>
      </c>
      <c r="J645" s="41" t="s">
        <v>161</v>
      </c>
      <c r="K645" s="73"/>
      <c r="L645" s="73" t="s">
        <v>162</v>
      </c>
      <c r="M645" s="73"/>
      <c r="N64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</v>
      </c>
      <c r="O645" s="41" t="str">
        <f>CONCATENATE("F","$",Таблица_основная[[#This Row],[Первая строка массива]])</f>
        <v>F$607</v>
      </c>
      <c r="P645" s="41" t="str">
        <f>CONCATENATE("F","$",Таблица_основная[[#This Row],[Первая строка массива]],":","F","$",Таблица_основная[[#This Row],[Последняя строка моссива]])</f>
        <v>F$607:F$661</v>
      </c>
      <c r="Q645" s="70">
        <f t="shared" si="11"/>
        <v>607</v>
      </c>
      <c r="R645" s="70">
        <f>Таблица_основная[[#This Row],[Первая строка массива]]+54</f>
        <v>661</v>
      </c>
      <c r="S645"/>
      <c r="T645" s="86"/>
      <c r="AA645" t="s">
        <v>144</v>
      </c>
      <c r="AB645" t="s">
        <v>1382</v>
      </c>
      <c r="AC645" t="s">
        <v>164</v>
      </c>
      <c r="AD645" t="s">
        <v>1383</v>
      </c>
    </row>
    <row r="646" spans="1:30" ht="12.75" customHeight="1" x14ac:dyDescent="0.2">
      <c r="A646" s="70"/>
      <c r="B646" s="70"/>
      <c r="C646" s="100" t="s">
        <v>105</v>
      </c>
      <c r="D646" s="101" t="s">
        <v>59</v>
      </c>
      <c r="E646" s="102">
        <v>45383</v>
      </c>
      <c r="F646" s="71">
        <v>42</v>
      </c>
      <c r="G646" s="72">
        <f ca="1">Таблица_основная[[#This Row],[Рейтинг расчет]]</f>
        <v>27</v>
      </c>
      <c r="H646" s="41" t="s">
        <v>160</v>
      </c>
      <c r="I646" s="71">
        <v>25.5</v>
      </c>
      <c r="J646" s="41" t="s">
        <v>161</v>
      </c>
      <c r="K646" s="73"/>
      <c r="L646" s="73" t="s">
        <v>162</v>
      </c>
      <c r="M646" s="73"/>
      <c r="N64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O646" s="41" t="str">
        <f>CONCATENATE("F","$",Таблица_основная[[#This Row],[Первая строка массива]])</f>
        <v>F$607</v>
      </c>
      <c r="P646" s="41" t="str">
        <f>CONCATENATE("F","$",Таблица_основная[[#This Row],[Первая строка массива]],":","F","$",Таблица_основная[[#This Row],[Последняя строка моссива]])</f>
        <v>F$607:F$661</v>
      </c>
      <c r="Q646" s="70">
        <f t="shared" si="11"/>
        <v>607</v>
      </c>
      <c r="R646" s="70">
        <f>Таблица_основная[[#This Row],[Первая строка массива]]+54</f>
        <v>661</v>
      </c>
      <c r="S646"/>
      <c r="T646" s="86"/>
      <c r="AA646" t="s">
        <v>144</v>
      </c>
      <c r="AB646" t="s">
        <v>1384</v>
      </c>
      <c r="AC646" t="s">
        <v>164</v>
      </c>
      <c r="AD646" t="s">
        <v>1385</v>
      </c>
    </row>
    <row r="647" spans="1:30" ht="12.75" customHeight="1" x14ac:dyDescent="0.2">
      <c r="A647" s="70"/>
      <c r="B647" s="70"/>
      <c r="C647" s="100" t="s">
        <v>119</v>
      </c>
      <c r="D647" s="101" t="s">
        <v>59</v>
      </c>
      <c r="E647" s="102">
        <v>45383</v>
      </c>
      <c r="F647" s="71">
        <v>48</v>
      </c>
      <c r="G647" s="72">
        <f ca="1">Таблица_основная[[#This Row],[Рейтинг расчет]]</f>
        <v>22</v>
      </c>
      <c r="H647" s="41" t="s">
        <v>160</v>
      </c>
      <c r="I647" s="71">
        <v>25.5</v>
      </c>
      <c r="J647" s="41" t="s">
        <v>161</v>
      </c>
      <c r="K647" s="73"/>
      <c r="L647" s="73" t="s">
        <v>162</v>
      </c>
      <c r="M647" s="73"/>
      <c r="N64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22</v>
      </c>
      <c r="O647" s="41" t="str">
        <f>CONCATENATE("F","$",Таблица_основная[[#This Row],[Первая строка массива]])</f>
        <v>F$607</v>
      </c>
      <c r="P647" s="41" t="str">
        <f>CONCATENATE("F","$",Таблица_основная[[#This Row],[Первая строка массива]],":","F","$",Таблица_основная[[#This Row],[Последняя строка моссива]])</f>
        <v>F$607:F$661</v>
      </c>
      <c r="Q647" s="70">
        <f t="shared" si="11"/>
        <v>607</v>
      </c>
      <c r="R647" s="70">
        <f>Таблица_основная[[#This Row],[Первая строка массива]]+54</f>
        <v>661</v>
      </c>
      <c r="S647"/>
      <c r="T647" s="86"/>
      <c r="AA647" t="s">
        <v>137</v>
      </c>
      <c r="AB647" t="s">
        <v>1386</v>
      </c>
      <c r="AC647" t="s">
        <v>164</v>
      </c>
      <c r="AD647" t="s">
        <v>1387</v>
      </c>
    </row>
    <row r="648" spans="1:30" ht="12.75" customHeight="1" x14ac:dyDescent="0.2">
      <c r="A648" s="70"/>
      <c r="B648" s="70"/>
      <c r="C648" s="100" t="s">
        <v>106</v>
      </c>
      <c r="D648" s="101" t="s">
        <v>59</v>
      </c>
      <c r="E648" s="102">
        <v>45383</v>
      </c>
      <c r="F648" s="71">
        <v>48</v>
      </c>
      <c r="G648" s="72">
        <f ca="1">Таблица_основная[[#This Row],[Рейтинг расчет]]</f>
        <v>22</v>
      </c>
      <c r="H648" s="41" t="s">
        <v>160</v>
      </c>
      <c r="I648" s="71">
        <v>25.5</v>
      </c>
      <c r="J648" s="41" t="s">
        <v>161</v>
      </c>
      <c r="K648" s="73"/>
      <c r="L648" s="73" t="s">
        <v>162</v>
      </c>
      <c r="M648" s="73"/>
      <c r="N64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22</v>
      </c>
      <c r="O648" s="41" t="str">
        <f>CONCATENATE("F","$",Таблица_основная[[#This Row],[Первая строка массива]])</f>
        <v>F$607</v>
      </c>
      <c r="P648" s="41" t="str">
        <f>CONCATENATE("F","$",Таблица_основная[[#This Row],[Первая строка массива]],":","F","$",Таблица_основная[[#This Row],[Последняя строка моссива]])</f>
        <v>F$607:F$661</v>
      </c>
      <c r="Q648" s="70">
        <f t="shared" si="11"/>
        <v>607</v>
      </c>
      <c r="R648" s="70">
        <f>Таблица_основная[[#This Row],[Первая строка массива]]+54</f>
        <v>661</v>
      </c>
      <c r="S648"/>
      <c r="T648" s="86"/>
      <c r="AA648" t="s">
        <v>123</v>
      </c>
      <c r="AB648" t="s">
        <v>1388</v>
      </c>
      <c r="AC648" t="s">
        <v>164</v>
      </c>
      <c r="AD648" t="s">
        <v>1389</v>
      </c>
    </row>
    <row r="649" spans="1:30" ht="12.75" customHeight="1" x14ac:dyDescent="0.2">
      <c r="A649" s="70"/>
      <c r="B649" s="70"/>
      <c r="C649" s="100" t="s">
        <v>107</v>
      </c>
      <c r="D649" s="101" t="s">
        <v>59</v>
      </c>
      <c r="E649" s="102">
        <v>45383</v>
      </c>
      <c r="F649" s="71">
        <v>51</v>
      </c>
      <c r="G649" s="72">
        <f ca="1">Таблица_основная[[#This Row],[Рейтинг расчет]]</f>
        <v>20</v>
      </c>
      <c r="H649" s="41" t="s">
        <v>160</v>
      </c>
      <c r="I649" s="71">
        <v>25.5</v>
      </c>
      <c r="J649" s="41" t="s">
        <v>161</v>
      </c>
      <c r="K649" s="73"/>
      <c r="L649" s="73" t="s">
        <v>162</v>
      </c>
      <c r="M649" s="73"/>
      <c r="N64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O649" s="41" t="str">
        <f>CONCATENATE("F","$",Таблица_основная[[#This Row],[Первая строка массива]])</f>
        <v>F$607</v>
      </c>
      <c r="P649" s="41" t="str">
        <f>CONCATENATE("F","$",Таблица_основная[[#This Row],[Первая строка массива]],":","F","$",Таблица_основная[[#This Row],[Последняя строка моссива]])</f>
        <v>F$607:F$661</v>
      </c>
      <c r="Q649" s="70">
        <f t="shared" si="11"/>
        <v>607</v>
      </c>
      <c r="R649" s="70">
        <f>Таблица_основная[[#This Row],[Первая строка массива]]+54</f>
        <v>661</v>
      </c>
      <c r="S649"/>
      <c r="T649" s="86"/>
      <c r="AA649" t="s">
        <v>123</v>
      </c>
      <c r="AB649" t="s">
        <v>1390</v>
      </c>
      <c r="AC649" t="s">
        <v>164</v>
      </c>
      <c r="AD649" t="s">
        <v>1391</v>
      </c>
    </row>
    <row r="650" spans="1:30" ht="12.75" customHeight="1" x14ac:dyDescent="0.2">
      <c r="A650" s="70"/>
      <c r="B650" s="70"/>
      <c r="C650" s="100" t="s">
        <v>120</v>
      </c>
      <c r="D650" s="101" t="s">
        <v>59</v>
      </c>
      <c r="E650" s="102">
        <v>45383</v>
      </c>
      <c r="F650" s="71">
        <v>72</v>
      </c>
      <c r="G650" s="72">
        <f ca="1">Таблица_основная[[#This Row],[Рейтинг расчет]]</f>
        <v>10</v>
      </c>
      <c r="H650" s="41" t="s">
        <v>160</v>
      </c>
      <c r="I650" s="71">
        <v>25.5</v>
      </c>
      <c r="J650" s="41" t="s">
        <v>161</v>
      </c>
      <c r="K650" s="73"/>
      <c r="L650" s="73" t="s">
        <v>162</v>
      </c>
      <c r="M650" s="73"/>
      <c r="N65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10</v>
      </c>
      <c r="O650" s="41" t="str">
        <f>CONCATENATE("F","$",Таблица_основная[[#This Row],[Первая строка массива]])</f>
        <v>F$607</v>
      </c>
      <c r="P650" s="41" t="str">
        <f>CONCATENATE("F","$",Таблица_основная[[#This Row],[Первая строка массива]],":","F","$",Таблица_основная[[#This Row],[Последняя строка моссива]])</f>
        <v>F$607:F$661</v>
      </c>
      <c r="Q650" s="70">
        <f t="shared" si="11"/>
        <v>607</v>
      </c>
      <c r="R650" s="70">
        <f>Таблица_основная[[#This Row],[Первая строка массива]]+54</f>
        <v>661</v>
      </c>
      <c r="S650"/>
      <c r="T650" s="86"/>
      <c r="AA650" t="s">
        <v>108</v>
      </c>
      <c r="AB650" t="s">
        <v>1392</v>
      </c>
      <c r="AC650" t="s">
        <v>164</v>
      </c>
      <c r="AD650" t="s">
        <v>1393</v>
      </c>
    </row>
    <row r="651" spans="1:30" ht="12.75" customHeight="1" x14ac:dyDescent="0.2">
      <c r="A651" s="70"/>
      <c r="B651" s="70"/>
      <c r="C651" s="100" t="s">
        <v>126</v>
      </c>
      <c r="D651" s="101" t="s">
        <v>59</v>
      </c>
      <c r="E651" s="102">
        <v>45383</v>
      </c>
      <c r="F651" s="71">
        <v>78</v>
      </c>
      <c r="G651" s="72">
        <f ca="1">Таблица_основная[[#This Row],[Рейтинг расчет]]</f>
        <v>8</v>
      </c>
      <c r="H651" s="41" t="s">
        <v>160</v>
      </c>
      <c r="I651" s="71">
        <v>25.5</v>
      </c>
      <c r="J651" s="41" t="s">
        <v>161</v>
      </c>
      <c r="K651" s="73"/>
      <c r="L651" s="73" t="s">
        <v>162</v>
      </c>
      <c r="M651" s="73"/>
      <c r="N65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O651" s="41" t="str">
        <f>CONCATENATE("F","$",Таблица_основная[[#This Row],[Первая строка массива]])</f>
        <v>F$607</v>
      </c>
      <c r="P651" s="41" t="str">
        <f>CONCATENATE("F","$",Таблица_основная[[#This Row],[Первая строка массива]],":","F","$",Таблица_основная[[#This Row],[Последняя строка моссива]])</f>
        <v>F$607:F$661</v>
      </c>
      <c r="Q651" s="70">
        <f t="shared" si="11"/>
        <v>607</v>
      </c>
      <c r="R651" s="70">
        <f>Таблица_основная[[#This Row],[Первая строка массива]]+54</f>
        <v>661</v>
      </c>
      <c r="S651"/>
      <c r="T651" s="86"/>
      <c r="AA651" t="s">
        <v>100</v>
      </c>
      <c r="AB651" t="s">
        <v>1394</v>
      </c>
      <c r="AC651" t="s">
        <v>164</v>
      </c>
      <c r="AD651" t="s">
        <v>1395</v>
      </c>
    </row>
    <row r="652" spans="1:30" ht="12.75" customHeight="1" x14ac:dyDescent="0.2">
      <c r="A652" s="70"/>
      <c r="B652" s="70"/>
      <c r="C652" s="100" t="s">
        <v>108</v>
      </c>
      <c r="D652" s="101" t="s">
        <v>59</v>
      </c>
      <c r="E652" s="102">
        <v>45383</v>
      </c>
      <c r="F652" s="71">
        <v>31</v>
      </c>
      <c r="G652" s="72">
        <f ca="1">Таблица_основная[[#This Row],[Рейтинг расчет]]</f>
        <v>33</v>
      </c>
      <c r="H652" s="41" t="s">
        <v>160</v>
      </c>
      <c r="I652" s="71">
        <v>25.5</v>
      </c>
      <c r="J652" s="41" t="s">
        <v>161</v>
      </c>
      <c r="K652" s="73"/>
      <c r="L652" s="73" t="s">
        <v>162</v>
      </c>
      <c r="M652" s="73"/>
      <c r="N65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O652" s="41" t="str">
        <f>CONCATENATE("F","$",Таблица_основная[[#This Row],[Первая строка массива]])</f>
        <v>F$607</v>
      </c>
      <c r="P652" s="41" t="str">
        <f>CONCATENATE("F","$",Таблица_основная[[#This Row],[Первая строка массива]],":","F","$",Таблица_основная[[#This Row],[Последняя строка моссива]])</f>
        <v>F$607:F$661</v>
      </c>
      <c r="Q652" s="70">
        <f t="shared" si="11"/>
        <v>607</v>
      </c>
      <c r="R652" s="70">
        <f>Таблица_основная[[#This Row],[Первая строка массива]]+54</f>
        <v>661</v>
      </c>
      <c r="S652"/>
      <c r="T652" s="86"/>
      <c r="AA652" t="s">
        <v>144</v>
      </c>
      <c r="AB652" t="s">
        <v>1396</v>
      </c>
      <c r="AC652" t="s">
        <v>164</v>
      </c>
      <c r="AD652" t="s">
        <v>1397</v>
      </c>
    </row>
    <row r="653" spans="1:30" ht="12.75" customHeight="1" x14ac:dyDescent="0.2">
      <c r="A653" s="70"/>
      <c r="B653" s="70"/>
      <c r="C653" s="100" t="s">
        <v>121</v>
      </c>
      <c r="D653" s="101" t="s">
        <v>59</v>
      </c>
      <c r="E653" s="102">
        <v>45383</v>
      </c>
      <c r="F653" s="71">
        <v>46</v>
      </c>
      <c r="G653" s="72">
        <f ca="1">Таблица_основная[[#This Row],[Рейтинг расчет]]</f>
        <v>24</v>
      </c>
      <c r="H653" s="41" t="s">
        <v>160</v>
      </c>
      <c r="I653" s="71">
        <v>25.5</v>
      </c>
      <c r="J653" s="41" t="s">
        <v>161</v>
      </c>
      <c r="K653" s="73"/>
      <c r="L653" s="73" t="s">
        <v>162</v>
      </c>
      <c r="M653" s="73"/>
      <c r="N65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24</v>
      </c>
      <c r="O653" s="41" t="str">
        <f>CONCATENATE("F","$",Таблица_основная[[#This Row],[Первая строка массива]])</f>
        <v>F$607</v>
      </c>
      <c r="P653" s="41" t="str">
        <f>CONCATENATE("F","$",Таблица_основная[[#This Row],[Первая строка массива]],":","F","$",Таблица_основная[[#This Row],[Последняя строка моссива]])</f>
        <v>F$607:F$661</v>
      </c>
      <c r="Q653" s="70">
        <f t="shared" si="11"/>
        <v>607</v>
      </c>
      <c r="R653" s="70">
        <f>Таблица_основная[[#This Row],[Первая строка массива]]+54</f>
        <v>661</v>
      </c>
      <c r="S653"/>
      <c r="T653" s="86"/>
      <c r="AA653" t="s">
        <v>145</v>
      </c>
      <c r="AB653" t="s">
        <v>1398</v>
      </c>
      <c r="AC653" t="s">
        <v>164</v>
      </c>
      <c r="AD653" t="s">
        <v>1399</v>
      </c>
    </row>
    <row r="654" spans="1:30" ht="12.75" customHeight="1" x14ac:dyDescent="0.2">
      <c r="A654" s="70"/>
      <c r="B654" s="70"/>
      <c r="C654" s="100" t="s">
        <v>129</v>
      </c>
      <c r="D654" s="101" t="s">
        <v>59</v>
      </c>
      <c r="E654" s="102">
        <v>45383</v>
      </c>
      <c r="F654" s="71">
        <v>117</v>
      </c>
      <c r="G654" s="72">
        <f ca="1">Таблица_основная[[#This Row],[Рейтинг расчет]]</f>
        <v>2</v>
      </c>
      <c r="H654" s="41" t="s">
        <v>160</v>
      </c>
      <c r="I654" s="71">
        <v>25.5</v>
      </c>
      <c r="J654" s="41" t="s">
        <v>161</v>
      </c>
      <c r="K654" s="73"/>
      <c r="L654" s="73" t="s">
        <v>162</v>
      </c>
      <c r="M654" s="73"/>
      <c r="N65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</v>
      </c>
      <c r="O654" s="41" t="str">
        <f>CONCATENATE("F","$",Таблица_основная[[#This Row],[Первая строка массива]])</f>
        <v>F$607</v>
      </c>
      <c r="P654" s="41" t="str">
        <f>CONCATENATE("F","$",Таблица_основная[[#This Row],[Первая строка массива]],":","F","$",Таблица_основная[[#This Row],[Последняя строка моссива]])</f>
        <v>F$607:F$661</v>
      </c>
      <c r="Q654" s="70">
        <f t="shared" si="11"/>
        <v>607</v>
      </c>
      <c r="R654" s="70">
        <f>Таблица_основная[[#This Row],[Первая строка массива]]+54</f>
        <v>661</v>
      </c>
      <c r="S654"/>
      <c r="T654" s="86"/>
      <c r="AA654" t="s">
        <v>88</v>
      </c>
      <c r="AB654" t="s">
        <v>1400</v>
      </c>
      <c r="AC654" t="s">
        <v>164</v>
      </c>
      <c r="AD654" t="s">
        <v>1401</v>
      </c>
    </row>
    <row r="655" spans="1:30" ht="12.75" customHeight="1" x14ac:dyDescent="0.2">
      <c r="A655" s="70"/>
      <c r="B655" s="70"/>
      <c r="C655" s="100" t="s">
        <v>122</v>
      </c>
      <c r="D655" s="101" t="s">
        <v>59</v>
      </c>
      <c r="E655" s="102">
        <v>45383</v>
      </c>
      <c r="F655" s="71">
        <v>92</v>
      </c>
      <c r="G655" s="72">
        <f ca="1">Таблица_основная[[#This Row],[Рейтинг расчет]]</f>
        <v>5</v>
      </c>
      <c r="H655" s="41" t="s">
        <v>160</v>
      </c>
      <c r="I655" s="71">
        <v>25.5</v>
      </c>
      <c r="J655" s="41" t="s">
        <v>161</v>
      </c>
      <c r="K655" s="73"/>
      <c r="L655" s="73" t="s">
        <v>162</v>
      </c>
      <c r="M655" s="73"/>
      <c r="N65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</v>
      </c>
      <c r="O655" s="41" t="str">
        <f>CONCATENATE("F","$",Таблица_основная[[#This Row],[Первая строка массива]])</f>
        <v>F$607</v>
      </c>
      <c r="P655" s="41" t="str">
        <f>CONCATENATE("F","$",Таблица_основная[[#This Row],[Первая строка массива]],":","F","$",Таблица_основная[[#This Row],[Последняя строка моссива]])</f>
        <v>F$607:F$661</v>
      </c>
      <c r="Q655" s="70">
        <f t="shared" si="11"/>
        <v>607</v>
      </c>
      <c r="R655" s="70">
        <f>Таблица_основная[[#This Row],[Первая строка массива]]+54</f>
        <v>661</v>
      </c>
      <c r="S655"/>
      <c r="T655" s="86"/>
      <c r="AA655" t="s">
        <v>94</v>
      </c>
      <c r="AB655" t="s">
        <v>1402</v>
      </c>
      <c r="AC655" t="s">
        <v>164</v>
      </c>
      <c r="AD655" t="s">
        <v>1403</v>
      </c>
    </row>
    <row r="656" spans="1:30" ht="12.75" customHeight="1" x14ac:dyDescent="0.2">
      <c r="A656" s="70"/>
      <c r="B656" s="70"/>
      <c r="C656" s="100" t="s">
        <v>123</v>
      </c>
      <c r="D656" s="101" t="s">
        <v>59</v>
      </c>
      <c r="E656" s="102">
        <v>45383</v>
      </c>
      <c r="F656" s="71">
        <v>64</v>
      </c>
      <c r="G656" s="72">
        <f ca="1">Таблица_основная[[#This Row],[Рейтинг расчет]]</f>
        <v>13</v>
      </c>
      <c r="H656" s="41" t="s">
        <v>160</v>
      </c>
      <c r="I656" s="71">
        <v>25.5</v>
      </c>
      <c r="J656" s="41" t="s">
        <v>161</v>
      </c>
      <c r="K656" s="73"/>
      <c r="L656" s="73" t="s">
        <v>162</v>
      </c>
      <c r="M656" s="73"/>
      <c r="N65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O656" s="41" t="str">
        <f>CONCATENATE("F","$",Таблица_основная[[#This Row],[Первая строка массива]])</f>
        <v>F$607</v>
      </c>
      <c r="P656" s="41" t="str">
        <f>CONCATENATE("F","$",Таблица_основная[[#This Row],[Первая строка массива]],":","F","$",Таблица_основная[[#This Row],[Последняя строка моссива]])</f>
        <v>F$607:F$661</v>
      </c>
      <c r="Q656" s="70">
        <f t="shared" si="11"/>
        <v>607</v>
      </c>
      <c r="R656" s="70">
        <f>Таблица_основная[[#This Row],[Первая строка массива]]+54</f>
        <v>661</v>
      </c>
      <c r="S656"/>
      <c r="T656" s="86"/>
      <c r="AA656" t="s">
        <v>111</v>
      </c>
      <c r="AB656" t="s">
        <v>1404</v>
      </c>
      <c r="AC656" t="s">
        <v>164</v>
      </c>
      <c r="AD656" t="s">
        <v>1405</v>
      </c>
    </row>
    <row r="657" spans="1:30" ht="12.75" customHeight="1" x14ac:dyDescent="0.2">
      <c r="A657" s="70"/>
      <c r="B657" s="70"/>
      <c r="C657" s="100" t="s">
        <v>124</v>
      </c>
      <c r="D657" s="101" t="s">
        <v>59</v>
      </c>
      <c r="E657" s="102">
        <v>45383</v>
      </c>
      <c r="F657" s="71">
        <v>44</v>
      </c>
      <c r="G657" s="72">
        <f ca="1">Таблица_основная[[#This Row],[Рейтинг расчет]]</f>
        <v>25</v>
      </c>
      <c r="H657" s="41" t="s">
        <v>160</v>
      </c>
      <c r="I657" s="71">
        <v>25.5</v>
      </c>
      <c r="J657" s="41" t="s">
        <v>161</v>
      </c>
      <c r="K657" s="73"/>
      <c r="L657" s="73" t="s">
        <v>162</v>
      </c>
      <c r="M657" s="73"/>
      <c r="N65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25</v>
      </c>
      <c r="O657" s="41" t="str">
        <f>CONCATENATE("F","$",Таблица_основная[[#This Row],[Первая строка массива]])</f>
        <v>F$607</v>
      </c>
      <c r="P657" s="41" t="str">
        <f>CONCATENATE("F","$",Таблица_основная[[#This Row],[Первая строка массива]],":","F","$",Таблица_основная[[#This Row],[Последняя строка моссива]])</f>
        <v>F$607:F$661</v>
      </c>
      <c r="Q657" s="70">
        <f t="shared" si="11"/>
        <v>607</v>
      </c>
      <c r="R657" s="70">
        <f>Таблица_основная[[#This Row],[Первая строка массива]]+54</f>
        <v>661</v>
      </c>
      <c r="S657"/>
      <c r="T657" s="86"/>
      <c r="AA657" t="s">
        <v>95</v>
      </c>
      <c r="AB657" t="s">
        <v>1406</v>
      </c>
      <c r="AC657" t="s">
        <v>164</v>
      </c>
      <c r="AD657" t="s">
        <v>1407</v>
      </c>
    </row>
    <row r="658" spans="1:30" ht="12.75" customHeight="1" x14ac:dyDescent="0.2">
      <c r="A658" s="70"/>
      <c r="B658" s="70"/>
      <c r="C658" s="100" t="s">
        <v>109</v>
      </c>
      <c r="D658" s="101" t="s">
        <v>59</v>
      </c>
      <c r="E658" s="102">
        <v>45383</v>
      </c>
      <c r="F658" s="71">
        <v>43</v>
      </c>
      <c r="G658" s="72">
        <f ca="1">Таблица_основная[[#This Row],[Рейтинг расчет]]</f>
        <v>26</v>
      </c>
      <c r="H658" s="41" t="s">
        <v>160</v>
      </c>
      <c r="I658" s="71">
        <v>25.5</v>
      </c>
      <c r="J658" s="41" t="s">
        <v>161</v>
      </c>
      <c r="K658" s="73"/>
      <c r="L658" s="73" t="s">
        <v>162</v>
      </c>
      <c r="M658" s="73"/>
      <c r="N65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O658" s="41" t="str">
        <f>CONCATENATE("F","$",Таблица_основная[[#This Row],[Первая строка массива]])</f>
        <v>F$607</v>
      </c>
      <c r="P658" s="41" t="str">
        <f>CONCATENATE("F","$",Таблица_основная[[#This Row],[Первая строка массива]],":","F","$",Таблица_основная[[#This Row],[Последняя строка моссива]])</f>
        <v>F$607:F$661</v>
      </c>
      <c r="Q658" s="70">
        <f t="shared" si="11"/>
        <v>607</v>
      </c>
      <c r="R658" s="70">
        <f>Таблица_основная[[#This Row],[Первая строка массива]]+54</f>
        <v>661</v>
      </c>
      <c r="S658"/>
      <c r="T658" s="86"/>
      <c r="AA658" t="s">
        <v>144</v>
      </c>
      <c r="AB658" t="s">
        <v>1408</v>
      </c>
      <c r="AC658" t="s">
        <v>164</v>
      </c>
      <c r="AD658" t="s">
        <v>1409</v>
      </c>
    </row>
    <row r="659" spans="1:30" ht="12.75" customHeight="1" x14ac:dyDescent="0.2">
      <c r="A659" s="70"/>
      <c r="B659" s="70"/>
      <c r="C659" s="100" t="s">
        <v>110</v>
      </c>
      <c r="D659" s="101" t="s">
        <v>59</v>
      </c>
      <c r="E659" s="102">
        <v>45383</v>
      </c>
      <c r="F659" s="71">
        <v>57</v>
      </c>
      <c r="G659" s="72">
        <f ca="1">Таблица_основная[[#This Row],[Рейтинг расчет]]</f>
        <v>17</v>
      </c>
      <c r="H659" s="41" t="s">
        <v>160</v>
      </c>
      <c r="I659" s="71">
        <v>25.5</v>
      </c>
      <c r="J659" s="41" t="s">
        <v>161</v>
      </c>
      <c r="K659" s="73"/>
      <c r="L659" s="73" t="s">
        <v>162</v>
      </c>
      <c r="M659" s="73"/>
      <c r="N65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O659" s="41" t="str">
        <f>CONCATENATE("F","$",Таблица_основная[[#This Row],[Первая строка массива]])</f>
        <v>F$607</v>
      </c>
      <c r="P659" s="41" t="str">
        <f>CONCATENATE("F","$",Таблица_основная[[#This Row],[Первая строка массива]],":","F","$",Таблица_основная[[#This Row],[Последняя строка моссива]])</f>
        <v>F$607:F$661</v>
      </c>
      <c r="Q659" s="70">
        <f t="shared" si="11"/>
        <v>607</v>
      </c>
      <c r="R659" s="70">
        <f>Таблица_основная[[#This Row],[Первая строка массива]]+54</f>
        <v>661</v>
      </c>
      <c r="S659"/>
      <c r="T659" s="86"/>
      <c r="AA659" t="s">
        <v>144</v>
      </c>
      <c r="AB659" t="s">
        <v>1410</v>
      </c>
      <c r="AC659" t="s">
        <v>164</v>
      </c>
      <c r="AD659" t="s">
        <v>1411</v>
      </c>
    </row>
    <row r="660" spans="1:30" ht="12.75" customHeight="1" x14ac:dyDescent="0.2">
      <c r="A660" s="70"/>
      <c r="B660" s="70"/>
      <c r="C660" s="100" t="s">
        <v>111</v>
      </c>
      <c r="D660" s="101" t="s">
        <v>59</v>
      </c>
      <c r="E660" s="102">
        <v>45383</v>
      </c>
      <c r="F660" s="71">
        <v>86</v>
      </c>
      <c r="G660" s="72">
        <f ca="1">Таблица_основная[[#This Row],[Рейтинг расчет]]</f>
        <v>6</v>
      </c>
      <c r="H660" s="41" t="s">
        <v>160</v>
      </c>
      <c r="I660" s="71">
        <v>25.5</v>
      </c>
      <c r="J660" s="41" t="s">
        <v>161</v>
      </c>
      <c r="K660" s="73"/>
      <c r="L660" s="73" t="s">
        <v>162</v>
      </c>
      <c r="M660" s="73"/>
      <c r="N66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6</v>
      </c>
      <c r="O660" s="41" t="str">
        <f>CONCATENATE("F","$",Таблица_основная[[#This Row],[Первая строка массива]])</f>
        <v>F$607</v>
      </c>
      <c r="P660" s="41" t="str">
        <f>CONCATENATE("F","$",Таблица_основная[[#This Row],[Первая строка массива]],":","F","$",Таблица_основная[[#This Row],[Последняя строка моссива]])</f>
        <v>F$607:F$661</v>
      </c>
      <c r="Q660" s="70">
        <f t="shared" si="11"/>
        <v>607</v>
      </c>
      <c r="R660" s="70">
        <f>Таблица_основная[[#This Row],[Первая строка массива]]+54</f>
        <v>661</v>
      </c>
      <c r="S660"/>
      <c r="T660" s="86"/>
      <c r="AA660" t="s">
        <v>122</v>
      </c>
      <c r="AB660" t="s">
        <v>1412</v>
      </c>
      <c r="AC660" t="s">
        <v>164</v>
      </c>
      <c r="AD660" t="s">
        <v>1413</v>
      </c>
    </row>
    <row r="661" spans="1:30" ht="12.75" customHeight="1" x14ac:dyDescent="0.2">
      <c r="A661" s="70"/>
      <c r="B661" s="70"/>
      <c r="C661" s="100" t="s">
        <v>125</v>
      </c>
      <c r="D661" s="101" t="s">
        <v>59</v>
      </c>
      <c r="E661" s="102">
        <v>45383</v>
      </c>
      <c r="F661" s="71">
        <v>60</v>
      </c>
      <c r="G661" s="72">
        <f ca="1">Таблица_основная[[#This Row],[Рейтинг расчет]]</f>
        <v>15</v>
      </c>
      <c r="H661" s="41" t="s">
        <v>160</v>
      </c>
      <c r="I661" s="71">
        <v>25.5</v>
      </c>
      <c r="J661" s="41" t="s">
        <v>161</v>
      </c>
      <c r="K661" s="73"/>
      <c r="L661" s="73" t="s">
        <v>162</v>
      </c>
      <c r="M661" s="73"/>
      <c r="N66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O661" s="41" t="str">
        <f>CONCATENATE("F","$",Таблица_основная[[#This Row],[Первая строка массива]])</f>
        <v>F$607</v>
      </c>
      <c r="P661" s="41" t="str">
        <f>CONCATENATE("F","$",Таблица_основная[[#This Row],[Первая строка массива]],":","F","$",Таблица_основная[[#This Row],[Последняя строка моссива]])</f>
        <v>F$607:F$661</v>
      </c>
      <c r="Q661" s="70">
        <f t="shared" si="11"/>
        <v>607</v>
      </c>
      <c r="R661" s="70">
        <f>Таблица_основная[[#This Row],[Первая строка массива]]+54</f>
        <v>661</v>
      </c>
      <c r="S661"/>
      <c r="T661" s="86"/>
      <c r="AA661" t="s">
        <v>101</v>
      </c>
      <c r="AB661" t="s">
        <v>1414</v>
      </c>
      <c r="AC661" t="s">
        <v>164</v>
      </c>
      <c r="AD661" t="s">
        <v>1415</v>
      </c>
    </row>
    <row r="662" spans="1:30" ht="12.75" customHeight="1" x14ac:dyDescent="0.2">
      <c r="A662" s="70"/>
      <c r="B662" s="70"/>
      <c r="C662" s="100" t="s">
        <v>87</v>
      </c>
      <c r="D662" s="101" t="s">
        <v>77</v>
      </c>
      <c r="E662" s="102">
        <v>45017</v>
      </c>
      <c r="F662" s="71">
        <v>186</v>
      </c>
      <c r="G662" s="72">
        <f ca="1">Таблица_основная[[#This Row],[Рейтинг расчет]]</f>
        <v>24</v>
      </c>
      <c r="H662" s="41" t="s">
        <v>156</v>
      </c>
      <c r="I662" s="71">
        <v>171.07</v>
      </c>
      <c r="J662" s="41" t="s">
        <v>157</v>
      </c>
      <c r="K662" s="73"/>
      <c r="L662" s="73" t="s">
        <v>158</v>
      </c>
      <c r="M662" s="73"/>
      <c r="N66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24</v>
      </c>
      <c r="O662" s="41" t="str">
        <f>CONCATENATE("F","$",Таблица_основная[[#This Row],[Первая строка массива]])</f>
        <v>F$662</v>
      </c>
      <c r="P662" s="41" t="str">
        <f>CONCATENATE("F","$",Таблица_основная[[#This Row],[Первая строка массива]],":","F","$",Таблица_основная[[#This Row],[Последняя строка моссива]])</f>
        <v>F$662:F$716</v>
      </c>
      <c r="Q662" s="70">
        <f>ROW()</f>
        <v>662</v>
      </c>
      <c r="R662" s="70">
        <f>Таблица_основная[[#This Row],[Первая строка массива]]+54</f>
        <v>716</v>
      </c>
      <c r="S662"/>
      <c r="T662" s="86"/>
      <c r="AA662" t="s">
        <v>88</v>
      </c>
      <c r="AB662" t="s">
        <v>1416</v>
      </c>
      <c r="AC662" t="s">
        <v>164</v>
      </c>
      <c r="AD662" t="s">
        <v>1417</v>
      </c>
    </row>
    <row r="663" spans="1:30" ht="12.75" customHeight="1" x14ac:dyDescent="0.2">
      <c r="A663" s="70"/>
      <c r="B663" s="70"/>
      <c r="C663" s="100" t="s">
        <v>88</v>
      </c>
      <c r="D663" s="101" t="s">
        <v>77</v>
      </c>
      <c r="E663" s="102">
        <v>45017</v>
      </c>
      <c r="F663" s="71">
        <v>218</v>
      </c>
      <c r="G663" s="72">
        <f ca="1">Таблица_основная[[#This Row],[Рейтинг расчет]]</f>
        <v>16</v>
      </c>
      <c r="H663" s="41" t="s">
        <v>156</v>
      </c>
      <c r="I663" s="71">
        <v>171.07</v>
      </c>
      <c r="J663" s="41" t="s">
        <v>157</v>
      </c>
      <c r="K663" s="73"/>
      <c r="L663" s="73" t="s">
        <v>158</v>
      </c>
      <c r="M663" s="73"/>
      <c r="N66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O663" s="41" t="str">
        <f>CONCATENATE("F","$",Таблица_основная[[#This Row],[Первая строка массива]])</f>
        <v>F$662</v>
      </c>
      <c r="P663" s="41" t="str">
        <f>CONCATENATE("F","$",Таблица_основная[[#This Row],[Первая строка массива]],":","F","$",Таблица_основная[[#This Row],[Последняя строка моссива]])</f>
        <v>F$662:F$716</v>
      </c>
      <c r="Q663" s="70">
        <f>Q662</f>
        <v>662</v>
      </c>
      <c r="R663" s="70">
        <f>Таблица_основная[[#This Row],[Первая строка массива]]+54</f>
        <v>716</v>
      </c>
      <c r="S663"/>
      <c r="T663" s="86"/>
      <c r="AA663" t="s">
        <v>145</v>
      </c>
      <c r="AB663" t="s">
        <v>1418</v>
      </c>
      <c r="AC663" t="s">
        <v>164</v>
      </c>
      <c r="AD663" t="s">
        <v>1419</v>
      </c>
    </row>
    <row r="664" spans="1:30" ht="12.75" customHeight="1" x14ac:dyDescent="0.2">
      <c r="A664" s="70"/>
      <c r="B664" s="70"/>
      <c r="C664" s="100" t="s">
        <v>89</v>
      </c>
      <c r="D664" s="101" t="s">
        <v>77</v>
      </c>
      <c r="E664" s="102">
        <v>45017</v>
      </c>
      <c r="F664" s="71">
        <v>201</v>
      </c>
      <c r="G664" s="72">
        <f ca="1">Таблица_основная[[#This Row],[Рейтинг расчет]]</f>
        <v>18</v>
      </c>
      <c r="H664" s="41" t="s">
        <v>156</v>
      </c>
      <c r="I664" s="71">
        <v>171.07</v>
      </c>
      <c r="J664" s="41" t="s">
        <v>157</v>
      </c>
      <c r="K664" s="73"/>
      <c r="L664" s="73" t="s">
        <v>158</v>
      </c>
      <c r="M664" s="73"/>
      <c r="N66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O664" s="41" t="str">
        <f>CONCATENATE("F","$",Таблица_основная[[#This Row],[Первая строка массива]])</f>
        <v>F$662</v>
      </c>
      <c r="P664" s="41" t="str">
        <f>CONCATENATE("F","$",Таблица_основная[[#This Row],[Первая строка массива]],":","F","$",Таблица_основная[[#This Row],[Последняя строка моссива]])</f>
        <v>F$662:F$716</v>
      </c>
      <c r="Q664" s="70">
        <f t="shared" ref="Q664:Q716" si="12">Q663</f>
        <v>662</v>
      </c>
      <c r="R664" s="70">
        <f>Таблица_основная[[#This Row],[Первая строка массива]]+54</f>
        <v>716</v>
      </c>
      <c r="S664"/>
      <c r="T664" s="86"/>
      <c r="AA664" t="s">
        <v>88</v>
      </c>
      <c r="AB664" t="s">
        <v>1420</v>
      </c>
      <c r="AC664" t="s">
        <v>164</v>
      </c>
      <c r="AD664" t="s">
        <v>1421</v>
      </c>
    </row>
    <row r="665" spans="1:30" ht="12.75" customHeight="1" x14ac:dyDescent="0.2">
      <c r="A665" s="70"/>
      <c r="B665" s="70"/>
      <c r="C665" s="100" t="s">
        <v>90</v>
      </c>
      <c r="D665" s="101" t="s">
        <v>77</v>
      </c>
      <c r="E665" s="102">
        <v>45017</v>
      </c>
      <c r="F665" s="71">
        <v>146</v>
      </c>
      <c r="G665" s="72">
        <f ca="1">Таблица_основная[[#This Row],[Рейтинг расчет]]</f>
        <v>36</v>
      </c>
      <c r="H665" s="41" t="s">
        <v>156</v>
      </c>
      <c r="I665" s="71">
        <v>171.07</v>
      </c>
      <c r="J665" s="41" t="s">
        <v>157</v>
      </c>
      <c r="K665" s="73"/>
      <c r="L665" s="73" t="s">
        <v>158</v>
      </c>
      <c r="M665" s="73"/>
      <c r="N66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O665" s="41" t="str">
        <f>CONCATENATE("F","$",Таблица_основная[[#This Row],[Первая строка массива]])</f>
        <v>F$662</v>
      </c>
      <c r="P665" s="41" t="str">
        <f>CONCATENATE("F","$",Таблица_основная[[#This Row],[Первая строка массива]],":","F","$",Таблица_основная[[#This Row],[Последняя строка моссива]])</f>
        <v>F$662:F$716</v>
      </c>
      <c r="Q665" s="70">
        <f t="shared" si="12"/>
        <v>662</v>
      </c>
      <c r="R665" s="70">
        <f>Таблица_основная[[#This Row],[Первая строка массива]]+54</f>
        <v>716</v>
      </c>
      <c r="S665"/>
      <c r="T665" s="86"/>
      <c r="AA665" t="s">
        <v>144</v>
      </c>
      <c r="AB665" t="s">
        <v>1422</v>
      </c>
      <c r="AC665" t="s">
        <v>164</v>
      </c>
      <c r="AD665" t="s">
        <v>1423</v>
      </c>
    </row>
    <row r="666" spans="1:30" ht="12.75" customHeight="1" x14ac:dyDescent="0.2">
      <c r="A666" s="70"/>
      <c r="B666" s="70"/>
      <c r="C666" s="100" t="s">
        <v>112</v>
      </c>
      <c r="D666" s="101" t="s">
        <v>77</v>
      </c>
      <c r="E666" s="102">
        <v>45017</v>
      </c>
      <c r="F666" s="71">
        <v>140</v>
      </c>
      <c r="G666" s="72">
        <f ca="1">Таблица_основная[[#This Row],[Рейтинг расчет]]</f>
        <v>38</v>
      </c>
      <c r="H666" s="41" t="s">
        <v>156</v>
      </c>
      <c r="I666" s="71">
        <v>171.07</v>
      </c>
      <c r="J666" s="41" t="s">
        <v>157</v>
      </c>
      <c r="K666" s="73"/>
      <c r="L666" s="73" t="s">
        <v>158</v>
      </c>
      <c r="M666" s="73"/>
      <c r="N66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38</v>
      </c>
      <c r="O666" s="41" t="str">
        <f>CONCATENATE("F","$",Таблица_основная[[#This Row],[Первая строка массива]])</f>
        <v>F$662</v>
      </c>
      <c r="P666" s="41" t="str">
        <f>CONCATENATE("F","$",Таблица_основная[[#This Row],[Первая строка массива]],":","F","$",Таблица_основная[[#This Row],[Последняя строка моссива]])</f>
        <v>F$662:F$716</v>
      </c>
      <c r="Q666" s="70">
        <f t="shared" si="12"/>
        <v>662</v>
      </c>
      <c r="R666" s="70">
        <f>Таблица_основная[[#This Row],[Первая строка массива]]+54</f>
        <v>716</v>
      </c>
      <c r="S666"/>
      <c r="T666" s="86"/>
      <c r="AA666" t="s">
        <v>144</v>
      </c>
      <c r="AB666" t="s">
        <v>1424</v>
      </c>
      <c r="AC666" t="s">
        <v>164</v>
      </c>
      <c r="AD666" t="s">
        <v>1425</v>
      </c>
    </row>
    <row r="667" spans="1:30" ht="12.75" customHeight="1" x14ac:dyDescent="0.2">
      <c r="A667" s="70"/>
      <c r="B667" s="70"/>
      <c r="C667" s="100" t="s">
        <v>91</v>
      </c>
      <c r="D667" s="101" t="s">
        <v>77</v>
      </c>
      <c r="E667" s="102">
        <v>45017</v>
      </c>
      <c r="F667" s="71">
        <v>139</v>
      </c>
      <c r="G667" s="72">
        <f ca="1">Таблица_основная[[#This Row],[Рейтинг расчет]]</f>
        <v>39</v>
      </c>
      <c r="H667" s="41" t="s">
        <v>156</v>
      </c>
      <c r="I667" s="71">
        <v>171.07</v>
      </c>
      <c r="J667" s="41" t="s">
        <v>157</v>
      </c>
      <c r="K667" s="73"/>
      <c r="L667" s="73" t="s">
        <v>158</v>
      </c>
      <c r="M667" s="73"/>
      <c r="N66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39</v>
      </c>
      <c r="O667" s="41" t="str">
        <f>CONCATENATE("F","$",Таблица_основная[[#This Row],[Первая строка массива]])</f>
        <v>F$662</v>
      </c>
      <c r="P667" s="41" t="str">
        <f>CONCATENATE("F","$",Таблица_основная[[#This Row],[Первая строка массива]],":","F","$",Таблица_основная[[#This Row],[Последняя строка моссива]])</f>
        <v>F$662:F$716</v>
      </c>
      <c r="Q667" s="70">
        <f t="shared" si="12"/>
        <v>662</v>
      </c>
      <c r="R667" s="70">
        <f>Таблица_основная[[#This Row],[Первая строка массива]]+54</f>
        <v>716</v>
      </c>
      <c r="S667"/>
      <c r="T667" s="86"/>
      <c r="AA667" t="s">
        <v>142</v>
      </c>
      <c r="AB667" t="s">
        <v>1426</v>
      </c>
      <c r="AC667" t="s">
        <v>164</v>
      </c>
      <c r="AD667" t="s">
        <v>1427</v>
      </c>
    </row>
    <row r="668" spans="1:30" ht="12.75" customHeight="1" x14ac:dyDescent="0.2">
      <c r="A668" s="70"/>
      <c r="B668" s="70"/>
      <c r="C668" s="100" t="s">
        <v>92</v>
      </c>
      <c r="D668" s="101" t="s">
        <v>77</v>
      </c>
      <c r="E668" s="102">
        <v>45017</v>
      </c>
      <c r="F668" s="71">
        <v>290</v>
      </c>
      <c r="G668" s="72">
        <f ca="1">Таблица_основная[[#This Row],[Рейтинг расчет]]</f>
        <v>8</v>
      </c>
      <c r="H668" s="41" t="s">
        <v>156</v>
      </c>
      <c r="I668" s="71">
        <v>171.07</v>
      </c>
      <c r="J668" s="41" t="s">
        <v>157</v>
      </c>
      <c r="K668" s="73"/>
      <c r="L668" s="73" t="s">
        <v>158</v>
      </c>
      <c r="M668" s="73"/>
      <c r="N66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O668" s="41" t="str">
        <f>CONCATENATE("F","$",Таблица_основная[[#This Row],[Первая строка массива]])</f>
        <v>F$662</v>
      </c>
      <c r="P668" s="41" t="str">
        <f>CONCATENATE("F","$",Таблица_основная[[#This Row],[Первая строка массива]],":","F","$",Таблица_основная[[#This Row],[Последняя строка моссива]])</f>
        <v>F$662:F$716</v>
      </c>
      <c r="Q668" s="70">
        <f t="shared" si="12"/>
        <v>662</v>
      </c>
      <c r="R668" s="70">
        <f>Таблица_основная[[#This Row],[Первая строка массива]]+54</f>
        <v>716</v>
      </c>
      <c r="S668"/>
      <c r="T668" s="86"/>
      <c r="AA668" t="s">
        <v>123</v>
      </c>
      <c r="AB668" t="s">
        <v>1428</v>
      </c>
      <c r="AC668" t="s">
        <v>164</v>
      </c>
      <c r="AD668" t="s">
        <v>1429</v>
      </c>
    </row>
    <row r="669" spans="1:30" ht="12.75" customHeight="1" x14ac:dyDescent="0.2">
      <c r="A669" s="70"/>
      <c r="B669" s="70"/>
      <c r="C669" s="100" t="s">
        <v>113</v>
      </c>
      <c r="D669" s="101" t="s">
        <v>77</v>
      </c>
      <c r="E669" s="102">
        <v>45017</v>
      </c>
      <c r="F669" s="71">
        <v>94</v>
      </c>
      <c r="G669" s="72">
        <f ca="1">Таблица_основная[[#This Row],[Рейтинг расчет]]</f>
        <v>47</v>
      </c>
      <c r="H669" s="41" t="s">
        <v>156</v>
      </c>
      <c r="I669" s="71">
        <v>171.07</v>
      </c>
      <c r="J669" s="41" t="s">
        <v>157</v>
      </c>
      <c r="K669" s="73"/>
      <c r="L669" s="73" t="s">
        <v>158</v>
      </c>
      <c r="M669" s="73"/>
      <c r="N66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47</v>
      </c>
      <c r="O669" s="41" t="str">
        <f>CONCATENATE("F","$",Таблица_основная[[#This Row],[Первая строка массива]])</f>
        <v>F$662</v>
      </c>
      <c r="P669" s="41" t="str">
        <f>CONCATENATE("F","$",Таблица_основная[[#This Row],[Первая строка массива]],":","F","$",Таблица_основная[[#This Row],[Последняя строка моссива]])</f>
        <v>F$662:F$716</v>
      </c>
      <c r="Q669" s="70">
        <f t="shared" si="12"/>
        <v>662</v>
      </c>
      <c r="R669" s="70">
        <f>Таблица_основная[[#This Row],[Первая строка массива]]+54</f>
        <v>716</v>
      </c>
      <c r="S669"/>
      <c r="T669" s="86"/>
      <c r="AA669" t="s">
        <v>143</v>
      </c>
      <c r="AB669" t="s">
        <v>1430</v>
      </c>
      <c r="AC669" t="s">
        <v>164</v>
      </c>
      <c r="AD669" t="s">
        <v>1431</v>
      </c>
    </row>
    <row r="670" spans="1:30" ht="12.75" customHeight="1" x14ac:dyDescent="0.2">
      <c r="A670" s="70"/>
      <c r="B670" s="70"/>
      <c r="C670" s="100" t="s">
        <v>135</v>
      </c>
      <c r="D670" s="101" t="s">
        <v>77</v>
      </c>
      <c r="E670" s="102">
        <v>45017</v>
      </c>
      <c r="F670" s="71">
        <v>232</v>
      </c>
      <c r="G670" s="72">
        <f ca="1">Таблица_основная[[#This Row],[Рейтинг расчет]]</f>
        <v>12</v>
      </c>
      <c r="H670" s="41" t="s">
        <v>156</v>
      </c>
      <c r="I670" s="71">
        <v>171.07</v>
      </c>
      <c r="J670" s="41" t="s">
        <v>157</v>
      </c>
      <c r="K670" s="73"/>
      <c r="L670" s="73" t="s">
        <v>158</v>
      </c>
      <c r="M670" s="73"/>
      <c r="N67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O670" s="41" t="str">
        <f>CONCATENATE("F","$",Таблица_основная[[#This Row],[Первая строка массива]])</f>
        <v>F$662</v>
      </c>
      <c r="P670" s="41" t="str">
        <f>CONCATENATE("F","$",Таблица_основная[[#This Row],[Первая строка массива]],":","F","$",Таблица_основная[[#This Row],[Последняя строка моссива]])</f>
        <v>F$662:F$716</v>
      </c>
      <c r="Q670" s="70">
        <f t="shared" si="12"/>
        <v>662</v>
      </c>
      <c r="R670" s="70">
        <f>Таблица_основная[[#This Row],[Первая строка массива]]+54</f>
        <v>716</v>
      </c>
      <c r="S670"/>
      <c r="T670" s="86"/>
      <c r="AA670" t="s">
        <v>144</v>
      </c>
      <c r="AB670" t="s">
        <v>1432</v>
      </c>
      <c r="AC670" t="s">
        <v>164</v>
      </c>
      <c r="AD670" t="s">
        <v>1433</v>
      </c>
    </row>
    <row r="671" spans="1:30" ht="12.75" customHeight="1" x14ac:dyDescent="0.2">
      <c r="A671" s="70"/>
      <c r="B671" s="70"/>
      <c r="C671" s="100" t="s">
        <v>136</v>
      </c>
      <c r="D671" s="101" t="s">
        <v>77</v>
      </c>
      <c r="E671" s="102">
        <v>45017</v>
      </c>
      <c r="F671" s="71">
        <v>164</v>
      </c>
      <c r="G671" s="72">
        <f ca="1">Таблица_основная[[#This Row],[Рейтинг расчет]]</f>
        <v>31</v>
      </c>
      <c r="H671" s="41" t="s">
        <v>156</v>
      </c>
      <c r="I671" s="71">
        <v>171.07</v>
      </c>
      <c r="J671" s="41" t="s">
        <v>157</v>
      </c>
      <c r="K671" s="73"/>
      <c r="L671" s="73" t="s">
        <v>158</v>
      </c>
      <c r="M671" s="73"/>
      <c r="N67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O671" s="41" t="str">
        <f>CONCATENATE("F","$",Таблица_основная[[#This Row],[Первая строка массива]])</f>
        <v>F$662</v>
      </c>
      <c r="P671" s="41" t="str">
        <f>CONCATENATE("F","$",Таблица_основная[[#This Row],[Первая строка массива]],":","F","$",Таблица_основная[[#This Row],[Последняя строка моссива]])</f>
        <v>F$662:F$716</v>
      </c>
      <c r="Q671" s="70">
        <f t="shared" si="12"/>
        <v>662</v>
      </c>
      <c r="R671" s="70">
        <f>Таблица_основная[[#This Row],[Первая строка массива]]+54</f>
        <v>716</v>
      </c>
      <c r="S671"/>
      <c r="T671" s="86"/>
      <c r="AA671" t="s">
        <v>137</v>
      </c>
      <c r="AB671" t="s">
        <v>1434</v>
      </c>
      <c r="AC671" t="s">
        <v>164</v>
      </c>
      <c r="AD671" t="s">
        <v>1435</v>
      </c>
    </row>
    <row r="672" spans="1:30" ht="12.75" customHeight="1" x14ac:dyDescent="0.2">
      <c r="A672" s="70"/>
      <c r="B672" s="70"/>
      <c r="C672" s="100" t="s">
        <v>137</v>
      </c>
      <c r="D672" s="101" t="s">
        <v>77</v>
      </c>
      <c r="E672" s="102">
        <v>45017</v>
      </c>
      <c r="F672" s="71">
        <v>94</v>
      </c>
      <c r="G672" s="72">
        <f ca="1">Таблица_основная[[#This Row],[Рейтинг расчет]]</f>
        <v>47</v>
      </c>
      <c r="H672" s="41" t="s">
        <v>156</v>
      </c>
      <c r="I672" s="71">
        <v>171.07</v>
      </c>
      <c r="J672" s="41" t="s">
        <v>157</v>
      </c>
      <c r="K672" s="73"/>
      <c r="L672" s="73" t="s">
        <v>158</v>
      </c>
      <c r="M672" s="73"/>
      <c r="N67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47</v>
      </c>
      <c r="O672" s="41" t="str">
        <f>CONCATENATE("F","$",Таблица_основная[[#This Row],[Первая строка массива]])</f>
        <v>F$662</v>
      </c>
      <c r="P672" s="41" t="str">
        <f>CONCATENATE("F","$",Таблица_основная[[#This Row],[Первая строка массива]],":","F","$",Таблица_основная[[#This Row],[Последняя строка моссива]])</f>
        <v>F$662:F$716</v>
      </c>
      <c r="Q672" s="70">
        <f t="shared" si="12"/>
        <v>662</v>
      </c>
      <c r="R672" s="70">
        <f>Таблица_основная[[#This Row],[Первая строка массива]]+54</f>
        <v>716</v>
      </c>
      <c r="S672"/>
      <c r="T672" s="86"/>
      <c r="AA672" t="s">
        <v>144</v>
      </c>
      <c r="AB672" t="s">
        <v>1436</v>
      </c>
      <c r="AC672" t="s">
        <v>164</v>
      </c>
      <c r="AD672" t="s">
        <v>1437</v>
      </c>
    </row>
    <row r="673" spans="1:30" ht="12.75" customHeight="1" x14ac:dyDescent="0.2">
      <c r="A673" s="70"/>
      <c r="B673" s="70"/>
      <c r="C673" s="100" t="s">
        <v>138</v>
      </c>
      <c r="D673" s="101" t="s">
        <v>77</v>
      </c>
      <c r="E673" s="102">
        <v>45017</v>
      </c>
      <c r="F673" s="71">
        <v>227</v>
      </c>
      <c r="G673" s="72">
        <f ca="1">Таблица_основная[[#This Row],[Рейтинг расчет]]</f>
        <v>14</v>
      </c>
      <c r="H673" s="41" t="s">
        <v>156</v>
      </c>
      <c r="I673" s="71">
        <v>171.07</v>
      </c>
      <c r="J673" s="41" t="s">
        <v>157</v>
      </c>
      <c r="K673" s="73"/>
      <c r="L673" s="73" t="s">
        <v>158</v>
      </c>
      <c r="M673" s="73"/>
      <c r="N67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O673" s="41" t="str">
        <f>CONCATENATE("F","$",Таблица_основная[[#This Row],[Первая строка массива]])</f>
        <v>F$662</v>
      </c>
      <c r="P673" s="41" t="str">
        <f>CONCATENATE("F","$",Таблица_основная[[#This Row],[Первая строка массива]],":","F","$",Таблица_основная[[#This Row],[Последняя строка моссива]])</f>
        <v>F$662:F$716</v>
      </c>
      <c r="Q673" s="70">
        <f t="shared" si="12"/>
        <v>662</v>
      </c>
      <c r="R673" s="70">
        <f>Таблица_основная[[#This Row],[Первая строка массива]]+54</f>
        <v>716</v>
      </c>
      <c r="S673"/>
      <c r="T673" s="86"/>
      <c r="AA673" t="s">
        <v>135</v>
      </c>
      <c r="AB673" t="s">
        <v>174</v>
      </c>
      <c r="AC673" t="s">
        <v>164</v>
      </c>
      <c r="AD673" t="s">
        <v>1438</v>
      </c>
    </row>
    <row r="674" spans="1:30" ht="12.75" customHeight="1" x14ac:dyDescent="0.2">
      <c r="A674" s="70"/>
      <c r="B674" s="70"/>
      <c r="C674" s="100" t="s">
        <v>139</v>
      </c>
      <c r="D674" s="101" t="s">
        <v>77</v>
      </c>
      <c r="E674" s="102">
        <v>45017</v>
      </c>
      <c r="F674" s="71">
        <v>264</v>
      </c>
      <c r="G674" s="72">
        <f ca="1">Таблица_основная[[#This Row],[Рейтинг расчет]]</f>
        <v>10</v>
      </c>
      <c r="H674" s="41" t="s">
        <v>156</v>
      </c>
      <c r="I674" s="71">
        <v>171.07</v>
      </c>
      <c r="J674" s="41" t="s">
        <v>157</v>
      </c>
      <c r="K674" s="73"/>
      <c r="L674" s="73" t="s">
        <v>158</v>
      </c>
      <c r="M674" s="73"/>
      <c r="N67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10</v>
      </c>
      <c r="O674" s="41" t="str">
        <f>CONCATENATE("F","$",Таблица_основная[[#This Row],[Первая строка массива]])</f>
        <v>F$662</v>
      </c>
      <c r="P674" s="41" t="str">
        <f>CONCATENATE("F","$",Таблица_основная[[#This Row],[Первая строка массива]],":","F","$",Таблица_основная[[#This Row],[Последняя строка моссива]])</f>
        <v>F$662:F$716</v>
      </c>
      <c r="Q674" s="70">
        <f t="shared" si="12"/>
        <v>662</v>
      </c>
      <c r="R674" s="70">
        <f>Таблица_основная[[#This Row],[Первая строка массива]]+54</f>
        <v>716</v>
      </c>
      <c r="S674"/>
      <c r="T674" s="86"/>
      <c r="AA674" t="s">
        <v>142</v>
      </c>
      <c r="AB674" t="s">
        <v>1439</v>
      </c>
      <c r="AC674" t="s">
        <v>164</v>
      </c>
      <c r="AD674" t="s">
        <v>1440</v>
      </c>
    </row>
    <row r="675" spans="1:30" ht="12.75" customHeight="1" x14ac:dyDescent="0.2">
      <c r="A675" s="70"/>
      <c r="B675" s="70"/>
      <c r="C675" s="100" t="s">
        <v>140</v>
      </c>
      <c r="D675" s="101" t="s">
        <v>77</v>
      </c>
      <c r="E675" s="102">
        <v>45017</v>
      </c>
      <c r="F675" s="71">
        <v>366</v>
      </c>
      <c r="G675" s="72">
        <f ca="1">Таблица_основная[[#This Row],[Рейтинг расчет]]</f>
        <v>5</v>
      </c>
      <c r="H675" s="41" t="s">
        <v>156</v>
      </c>
      <c r="I675" s="71">
        <v>171.07</v>
      </c>
      <c r="J675" s="41" t="s">
        <v>157</v>
      </c>
      <c r="K675" s="73"/>
      <c r="L675" s="73" t="s">
        <v>158</v>
      </c>
      <c r="M675" s="73"/>
      <c r="N67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</v>
      </c>
      <c r="O675" s="41" t="str">
        <f>CONCATENATE("F","$",Таблица_основная[[#This Row],[Первая строка массива]])</f>
        <v>F$662</v>
      </c>
      <c r="P675" s="41" t="str">
        <f>CONCATENATE("F","$",Таблица_основная[[#This Row],[Первая строка массива]],":","F","$",Таблица_основная[[#This Row],[Последняя строка моссива]])</f>
        <v>F$662:F$716</v>
      </c>
      <c r="Q675" s="70">
        <f t="shared" si="12"/>
        <v>662</v>
      </c>
      <c r="R675" s="70">
        <f>Таблица_основная[[#This Row],[Первая строка массива]]+54</f>
        <v>716</v>
      </c>
      <c r="S675"/>
      <c r="T675" s="86"/>
      <c r="AA675" t="s">
        <v>144</v>
      </c>
      <c r="AB675" t="s">
        <v>1441</v>
      </c>
      <c r="AC675" t="s">
        <v>164</v>
      </c>
      <c r="AD675" t="s">
        <v>1442</v>
      </c>
    </row>
    <row r="676" spans="1:30" ht="12.75" customHeight="1" x14ac:dyDescent="0.2">
      <c r="A676" s="70"/>
      <c r="B676" s="70"/>
      <c r="C676" s="100" t="s">
        <v>141</v>
      </c>
      <c r="D676" s="101" t="s">
        <v>77</v>
      </c>
      <c r="E676" s="102">
        <v>45017</v>
      </c>
      <c r="F676" s="71">
        <v>182</v>
      </c>
      <c r="G676" s="72">
        <f ca="1">Таблица_основная[[#This Row],[Рейтинг расчет]]</f>
        <v>25</v>
      </c>
      <c r="H676" s="41" t="s">
        <v>156</v>
      </c>
      <c r="I676" s="71">
        <v>171.07</v>
      </c>
      <c r="J676" s="41" t="s">
        <v>157</v>
      </c>
      <c r="K676" s="73"/>
      <c r="L676" s="73" t="s">
        <v>158</v>
      </c>
      <c r="M676" s="73"/>
      <c r="N67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25</v>
      </c>
      <c r="O676" s="41" t="str">
        <f>CONCATENATE("F","$",Таблица_основная[[#This Row],[Первая строка массива]])</f>
        <v>F$662</v>
      </c>
      <c r="P676" s="41" t="str">
        <f>CONCATENATE("F","$",Таблица_основная[[#This Row],[Первая строка массива]],":","F","$",Таблица_основная[[#This Row],[Последняя строка моссива]])</f>
        <v>F$662:F$716</v>
      </c>
      <c r="Q676" s="70">
        <f t="shared" si="12"/>
        <v>662</v>
      </c>
      <c r="R676" s="70">
        <f>Таблица_основная[[#This Row],[Первая строка массива]]+54</f>
        <v>716</v>
      </c>
      <c r="S676"/>
      <c r="T676" s="86"/>
      <c r="AA676" t="s">
        <v>144</v>
      </c>
      <c r="AB676" t="s">
        <v>1443</v>
      </c>
      <c r="AC676" t="s">
        <v>164</v>
      </c>
      <c r="AD676" t="s">
        <v>1442</v>
      </c>
    </row>
    <row r="677" spans="1:30" ht="12.75" customHeight="1" x14ac:dyDescent="0.2">
      <c r="A677" s="70"/>
      <c r="B677" s="70"/>
      <c r="C677" s="100" t="s">
        <v>142</v>
      </c>
      <c r="D677" s="101" t="s">
        <v>77</v>
      </c>
      <c r="E677" s="102">
        <v>45017</v>
      </c>
      <c r="F677" s="71">
        <v>104</v>
      </c>
      <c r="G677" s="72">
        <f ca="1">Таблица_основная[[#This Row],[Рейтинг расчет]]</f>
        <v>46</v>
      </c>
      <c r="H677" s="41" t="s">
        <v>156</v>
      </c>
      <c r="I677" s="71">
        <v>171.07</v>
      </c>
      <c r="J677" s="41" t="s">
        <v>157</v>
      </c>
      <c r="K677" s="73"/>
      <c r="L677" s="73" t="s">
        <v>158</v>
      </c>
      <c r="M677" s="73"/>
      <c r="N67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46</v>
      </c>
      <c r="O677" s="41" t="str">
        <f>CONCATENATE("F","$",Таблица_основная[[#This Row],[Первая строка массива]])</f>
        <v>F$662</v>
      </c>
      <c r="P677" s="41" t="str">
        <f>CONCATENATE("F","$",Таблица_основная[[#This Row],[Первая строка массива]],":","F","$",Таблица_основная[[#This Row],[Последняя строка моссива]])</f>
        <v>F$662:F$716</v>
      </c>
      <c r="Q677" s="70">
        <f t="shared" si="12"/>
        <v>662</v>
      </c>
      <c r="R677" s="70">
        <f>Таблица_основная[[#This Row],[Первая строка массива]]+54</f>
        <v>716</v>
      </c>
      <c r="S677"/>
      <c r="T677" s="86"/>
      <c r="AA677" t="s">
        <v>145</v>
      </c>
      <c r="AB677" t="s">
        <v>1444</v>
      </c>
      <c r="AC677" t="s">
        <v>164</v>
      </c>
      <c r="AD677" t="s">
        <v>1445</v>
      </c>
    </row>
    <row r="678" spans="1:30" ht="12.75" customHeight="1" x14ac:dyDescent="0.2">
      <c r="A678" s="70"/>
      <c r="B678" s="70"/>
      <c r="C678" s="100" t="s">
        <v>143</v>
      </c>
      <c r="D678" s="101" t="s">
        <v>77</v>
      </c>
      <c r="E678" s="102">
        <v>45017</v>
      </c>
      <c r="F678" s="71">
        <v>188</v>
      </c>
      <c r="G678" s="72">
        <f ca="1">Таблица_основная[[#This Row],[Рейтинг расчет]]</f>
        <v>23</v>
      </c>
      <c r="H678" s="41" t="s">
        <v>156</v>
      </c>
      <c r="I678" s="71">
        <v>171.07</v>
      </c>
      <c r="J678" s="41" t="s">
        <v>157</v>
      </c>
      <c r="K678" s="73"/>
      <c r="L678" s="73" t="s">
        <v>158</v>
      </c>
      <c r="M678" s="73"/>
      <c r="N67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23</v>
      </c>
      <c r="O678" s="41" t="str">
        <f>CONCATENATE("F","$",Таблица_основная[[#This Row],[Первая строка массива]])</f>
        <v>F$662</v>
      </c>
      <c r="P678" s="41" t="str">
        <f>CONCATENATE("F","$",Таблица_основная[[#This Row],[Первая строка массива]],":","F","$",Таблица_основная[[#This Row],[Последняя строка моссива]])</f>
        <v>F$662:F$716</v>
      </c>
      <c r="Q678" s="70">
        <f t="shared" si="12"/>
        <v>662</v>
      </c>
      <c r="R678" s="70">
        <f>Таблица_основная[[#This Row],[Первая строка массива]]+54</f>
        <v>716</v>
      </c>
      <c r="S678"/>
      <c r="T678" s="86"/>
      <c r="AA678" t="s">
        <v>112</v>
      </c>
      <c r="AB678" t="s">
        <v>1446</v>
      </c>
      <c r="AC678" t="s">
        <v>164</v>
      </c>
      <c r="AD678" t="s">
        <v>1447</v>
      </c>
    </row>
    <row r="679" spans="1:30" ht="12.75" customHeight="1" x14ac:dyDescent="0.2">
      <c r="A679" s="70"/>
      <c r="B679" s="70"/>
      <c r="C679" s="100" t="s">
        <v>144</v>
      </c>
      <c r="D679" s="101" t="s">
        <v>77</v>
      </c>
      <c r="E679" s="102">
        <v>45017</v>
      </c>
      <c r="F679" s="71">
        <v>130</v>
      </c>
      <c r="G679" s="72">
        <f ca="1">Таблица_основная[[#This Row],[Рейтинг расчет]]</f>
        <v>41</v>
      </c>
      <c r="H679" s="41" t="s">
        <v>156</v>
      </c>
      <c r="I679" s="71">
        <v>171.07</v>
      </c>
      <c r="J679" s="41" t="s">
        <v>157</v>
      </c>
      <c r="K679" s="73"/>
      <c r="L679" s="73" t="s">
        <v>158</v>
      </c>
      <c r="M679" s="73"/>
      <c r="N67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41</v>
      </c>
      <c r="O679" s="41" t="str">
        <f>CONCATENATE("F","$",Таблица_основная[[#This Row],[Первая строка массива]])</f>
        <v>F$662</v>
      </c>
      <c r="P679" s="41" t="str">
        <f>CONCATENATE("F","$",Таблица_основная[[#This Row],[Первая строка массива]],":","F","$",Таблица_основная[[#This Row],[Последняя строка моссива]])</f>
        <v>F$662:F$716</v>
      </c>
      <c r="Q679" s="70">
        <f t="shared" si="12"/>
        <v>662</v>
      </c>
      <c r="R679" s="70">
        <f>Таблица_основная[[#This Row],[Первая строка массива]]+54</f>
        <v>716</v>
      </c>
      <c r="S679"/>
      <c r="T679" s="86"/>
      <c r="AA679" t="s">
        <v>146</v>
      </c>
      <c r="AB679" t="s">
        <v>1448</v>
      </c>
      <c r="AC679" t="s">
        <v>164</v>
      </c>
      <c r="AD679" t="s">
        <v>1449</v>
      </c>
    </row>
    <row r="680" spans="1:30" ht="12.75" customHeight="1" x14ac:dyDescent="0.2">
      <c r="A680" s="70"/>
      <c r="B680" s="70"/>
      <c r="C680" s="100" t="s">
        <v>145</v>
      </c>
      <c r="D680" s="101" t="s">
        <v>77</v>
      </c>
      <c r="E680" s="102">
        <v>45017</v>
      </c>
      <c r="F680" s="71">
        <v>153</v>
      </c>
      <c r="G680" s="72">
        <f ca="1">Таблица_основная[[#This Row],[Рейтинг расчет]]</f>
        <v>34</v>
      </c>
      <c r="H680" s="41" t="s">
        <v>156</v>
      </c>
      <c r="I680" s="71">
        <v>171.07</v>
      </c>
      <c r="J680" s="41" t="s">
        <v>157</v>
      </c>
      <c r="K680" s="73"/>
      <c r="L680" s="73" t="s">
        <v>158</v>
      </c>
      <c r="M680" s="73"/>
      <c r="N68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O680" s="41" t="str">
        <f>CONCATENATE("F","$",Таблица_основная[[#This Row],[Первая строка массива]])</f>
        <v>F$662</v>
      </c>
      <c r="P680" s="41" t="str">
        <f>CONCATENATE("F","$",Таблица_основная[[#This Row],[Первая строка массива]],":","F","$",Таблица_основная[[#This Row],[Последняя строка моссива]])</f>
        <v>F$662:F$716</v>
      </c>
      <c r="Q680" s="70">
        <f t="shared" si="12"/>
        <v>662</v>
      </c>
      <c r="R680" s="70">
        <f>Таблица_основная[[#This Row],[Первая строка массива]]+54</f>
        <v>716</v>
      </c>
      <c r="S680"/>
      <c r="T680" s="86"/>
      <c r="AA680" t="s">
        <v>90</v>
      </c>
      <c r="AB680" t="s">
        <v>1450</v>
      </c>
      <c r="AC680" t="s">
        <v>164</v>
      </c>
      <c r="AD680" t="s">
        <v>1451</v>
      </c>
    </row>
    <row r="681" spans="1:30" ht="12.75" customHeight="1" x14ac:dyDescent="0.2">
      <c r="A681" s="70"/>
      <c r="B681" s="70"/>
      <c r="C681" s="100" t="s">
        <v>146</v>
      </c>
      <c r="D681" s="101" t="s">
        <v>77</v>
      </c>
      <c r="E681" s="102">
        <v>45017</v>
      </c>
      <c r="F681" s="71">
        <v>195</v>
      </c>
      <c r="G681" s="72">
        <f ca="1">Таблица_основная[[#This Row],[Рейтинг расчет]]</f>
        <v>21</v>
      </c>
      <c r="H681" s="41" t="s">
        <v>156</v>
      </c>
      <c r="I681" s="71">
        <v>171.07</v>
      </c>
      <c r="J681" s="41" t="s">
        <v>157</v>
      </c>
      <c r="K681" s="73"/>
      <c r="L681" s="73" t="s">
        <v>158</v>
      </c>
      <c r="M681" s="73"/>
      <c r="N68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O681" s="41" t="str">
        <f>CONCATENATE("F","$",Таблица_основная[[#This Row],[Первая строка массива]])</f>
        <v>F$662</v>
      </c>
      <c r="P681" s="41" t="str">
        <f>CONCATENATE("F","$",Таблица_основная[[#This Row],[Первая строка массива]],":","F","$",Таблица_основная[[#This Row],[Последняя строка моссива]])</f>
        <v>F$662:F$716</v>
      </c>
      <c r="Q681" s="70">
        <f t="shared" si="12"/>
        <v>662</v>
      </c>
      <c r="R681" s="70">
        <f>Таблица_основная[[#This Row],[Первая строка массива]]+54</f>
        <v>716</v>
      </c>
      <c r="S681"/>
      <c r="T681" s="86"/>
      <c r="AA681" t="s">
        <v>144</v>
      </c>
      <c r="AB681" t="s">
        <v>1452</v>
      </c>
      <c r="AC681" t="s">
        <v>164</v>
      </c>
      <c r="AD681" t="s">
        <v>1453</v>
      </c>
    </row>
    <row r="682" spans="1:30" ht="12.75" customHeight="1" x14ac:dyDescent="0.2">
      <c r="A682" s="70"/>
      <c r="B682" s="70"/>
      <c r="C682" s="100" t="s">
        <v>93</v>
      </c>
      <c r="D682" s="101" t="s">
        <v>77</v>
      </c>
      <c r="E682" s="102">
        <v>45017</v>
      </c>
      <c r="F682" s="71">
        <v>175</v>
      </c>
      <c r="G682" s="72">
        <f ca="1">Таблица_основная[[#This Row],[Рейтинг расчет]]</f>
        <v>27</v>
      </c>
      <c r="H682" s="41" t="s">
        <v>156</v>
      </c>
      <c r="I682" s="71">
        <v>171.07</v>
      </c>
      <c r="J682" s="41" t="s">
        <v>157</v>
      </c>
      <c r="K682" s="73"/>
      <c r="L682" s="73" t="s">
        <v>158</v>
      </c>
      <c r="M682" s="73"/>
      <c r="N68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O682" s="41" t="str">
        <f>CONCATENATE("F","$",Таблица_основная[[#This Row],[Первая строка массива]])</f>
        <v>F$662</v>
      </c>
      <c r="P682" s="41" t="str">
        <f>CONCATENATE("F","$",Таблица_основная[[#This Row],[Первая строка массива]],":","F","$",Таблица_основная[[#This Row],[Последняя строка моссива]])</f>
        <v>F$662:F$716</v>
      </c>
      <c r="Q682" s="70">
        <f t="shared" si="12"/>
        <v>662</v>
      </c>
      <c r="R682" s="70">
        <f>Таблица_основная[[#This Row],[Первая строка массива]]+54</f>
        <v>716</v>
      </c>
      <c r="S682"/>
      <c r="T682" s="86"/>
      <c r="AA682" t="s">
        <v>127</v>
      </c>
      <c r="AB682" t="s">
        <v>1454</v>
      </c>
      <c r="AC682" t="s">
        <v>164</v>
      </c>
      <c r="AD682" t="s">
        <v>1455</v>
      </c>
    </row>
    <row r="683" spans="1:30" ht="12.75" customHeight="1" x14ac:dyDescent="0.2">
      <c r="A683" s="70"/>
      <c r="B683" s="70"/>
      <c r="C683" s="100" t="s">
        <v>127</v>
      </c>
      <c r="D683" s="101" t="s">
        <v>77</v>
      </c>
      <c r="E683" s="102">
        <v>45017</v>
      </c>
      <c r="F683" s="71">
        <v>295</v>
      </c>
      <c r="G683" s="72">
        <f ca="1">Таблица_основная[[#This Row],[Рейтинг расчет]]</f>
        <v>6</v>
      </c>
      <c r="H683" s="41" t="s">
        <v>156</v>
      </c>
      <c r="I683" s="71">
        <v>171.07</v>
      </c>
      <c r="J683" s="41" t="s">
        <v>157</v>
      </c>
      <c r="K683" s="73"/>
      <c r="L683" s="73" t="s">
        <v>158</v>
      </c>
      <c r="M683" s="73"/>
      <c r="N68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6</v>
      </c>
      <c r="O683" s="41" t="str">
        <f>CONCATENATE("F","$",Таблица_основная[[#This Row],[Первая строка массива]])</f>
        <v>F$662</v>
      </c>
      <c r="P683" s="41" t="str">
        <f>CONCATENATE("F","$",Таблица_основная[[#This Row],[Первая строка массива]],":","F","$",Таблица_основная[[#This Row],[Последняя строка моссива]])</f>
        <v>F$662:F$716</v>
      </c>
      <c r="Q683" s="70">
        <f t="shared" si="12"/>
        <v>662</v>
      </c>
      <c r="R683" s="70">
        <f>Таблица_основная[[#This Row],[Первая строка массива]]+54</f>
        <v>716</v>
      </c>
      <c r="S683"/>
      <c r="T683" s="86"/>
      <c r="AA683" t="s">
        <v>88</v>
      </c>
      <c r="AB683" t="s">
        <v>1456</v>
      </c>
      <c r="AC683" t="s">
        <v>164</v>
      </c>
      <c r="AD683" t="s">
        <v>1457</v>
      </c>
    </row>
    <row r="684" spans="1:30" ht="12.75" customHeight="1" x14ac:dyDescent="0.2">
      <c r="A684" s="70"/>
      <c r="B684" s="70"/>
      <c r="C684" s="100" t="s">
        <v>114</v>
      </c>
      <c r="D684" s="101" t="s">
        <v>77</v>
      </c>
      <c r="E684" s="102">
        <v>45017</v>
      </c>
      <c r="F684" s="71">
        <v>89</v>
      </c>
      <c r="G684" s="72">
        <f ca="1">Таблица_основная[[#This Row],[Рейтинг расчет]]</f>
        <v>48</v>
      </c>
      <c r="H684" s="41" t="s">
        <v>156</v>
      </c>
      <c r="I684" s="71">
        <v>171.07</v>
      </c>
      <c r="J684" s="41" t="s">
        <v>157</v>
      </c>
      <c r="K684" s="73"/>
      <c r="L684" s="73" t="s">
        <v>158</v>
      </c>
      <c r="M684" s="73"/>
      <c r="N68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48</v>
      </c>
      <c r="O684" s="41" t="str">
        <f>CONCATENATE("F","$",Таблица_основная[[#This Row],[Первая строка массива]])</f>
        <v>F$662</v>
      </c>
      <c r="P684" s="41" t="str">
        <f>CONCATENATE("F","$",Таблица_основная[[#This Row],[Первая строка массива]],":","F","$",Таблица_основная[[#This Row],[Последняя строка моссива]])</f>
        <v>F$662:F$716</v>
      </c>
      <c r="Q684" s="70">
        <f t="shared" si="12"/>
        <v>662</v>
      </c>
      <c r="R684" s="70">
        <f>Таблица_основная[[#This Row],[Первая строка массива]]+54</f>
        <v>716</v>
      </c>
      <c r="S684"/>
      <c r="T684" s="86"/>
      <c r="AA684" t="s">
        <v>146</v>
      </c>
      <c r="AB684" t="s">
        <v>1458</v>
      </c>
      <c r="AC684" t="s">
        <v>164</v>
      </c>
      <c r="AD684" t="s">
        <v>1459</v>
      </c>
    </row>
    <row r="685" spans="1:30" ht="12.75" customHeight="1" x14ac:dyDescent="0.2">
      <c r="A685" s="70"/>
      <c r="B685" s="70"/>
      <c r="C685" s="100" t="s">
        <v>94</v>
      </c>
      <c r="D685" s="101" t="s">
        <v>77</v>
      </c>
      <c r="E685" s="102">
        <v>45017</v>
      </c>
      <c r="F685" s="71">
        <v>293</v>
      </c>
      <c r="G685" s="72">
        <f ca="1">Таблица_основная[[#This Row],[Рейтинг расчет]]</f>
        <v>7</v>
      </c>
      <c r="H685" s="41" t="s">
        <v>156</v>
      </c>
      <c r="I685" s="71">
        <v>171.07</v>
      </c>
      <c r="J685" s="41" t="s">
        <v>157</v>
      </c>
      <c r="K685" s="73"/>
      <c r="L685" s="73" t="s">
        <v>158</v>
      </c>
      <c r="M685" s="73"/>
      <c r="N68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O685" s="41" t="str">
        <f>CONCATENATE("F","$",Таблица_основная[[#This Row],[Первая строка массива]])</f>
        <v>F$662</v>
      </c>
      <c r="P685" s="41" t="str">
        <f>CONCATENATE("F","$",Таблица_основная[[#This Row],[Первая строка массива]],":","F","$",Таблица_основная[[#This Row],[Последняя строка моссива]])</f>
        <v>F$662:F$716</v>
      </c>
      <c r="Q685" s="70">
        <f t="shared" si="12"/>
        <v>662</v>
      </c>
      <c r="R685" s="70">
        <f>Таблица_основная[[#This Row],[Первая строка массива]]+54</f>
        <v>716</v>
      </c>
      <c r="S685"/>
      <c r="T685" s="86"/>
      <c r="AA685" t="s">
        <v>145</v>
      </c>
      <c r="AB685" t="s">
        <v>1460</v>
      </c>
      <c r="AC685" t="s">
        <v>164</v>
      </c>
      <c r="AD685" t="s">
        <v>1461</v>
      </c>
    </row>
    <row r="686" spans="1:30" ht="12.75" customHeight="1" x14ac:dyDescent="0.2">
      <c r="A686" s="70"/>
      <c r="B686" s="70"/>
      <c r="C686" s="100" t="s">
        <v>95</v>
      </c>
      <c r="D686" s="101" t="s">
        <v>77</v>
      </c>
      <c r="E686" s="102">
        <v>45017</v>
      </c>
      <c r="F686" s="71">
        <v>150</v>
      </c>
      <c r="G686" s="72">
        <f ca="1">Таблица_основная[[#This Row],[Рейтинг расчет]]</f>
        <v>35</v>
      </c>
      <c r="H686" s="41" t="s">
        <v>156</v>
      </c>
      <c r="I686" s="71">
        <v>171.07</v>
      </c>
      <c r="J686" s="41" t="s">
        <v>157</v>
      </c>
      <c r="K686" s="73"/>
      <c r="L686" s="73" t="s">
        <v>158</v>
      </c>
      <c r="M686" s="73"/>
      <c r="N68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O686" s="41" t="str">
        <f>CONCATENATE("F","$",Таблица_основная[[#This Row],[Первая строка массива]])</f>
        <v>F$662</v>
      </c>
      <c r="P686" s="41" t="str">
        <f>CONCATENATE("F","$",Таблица_основная[[#This Row],[Первая строка массива]],":","F","$",Таблица_основная[[#This Row],[Последняя строка моссива]])</f>
        <v>F$662:F$716</v>
      </c>
      <c r="Q686" s="70">
        <f t="shared" si="12"/>
        <v>662</v>
      </c>
      <c r="R686" s="70">
        <f>Таблица_основная[[#This Row],[Первая строка массива]]+54</f>
        <v>716</v>
      </c>
      <c r="S686"/>
      <c r="T686" s="86"/>
      <c r="AA686" t="s">
        <v>144</v>
      </c>
      <c r="AB686" t="s">
        <v>1462</v>
      </c>
      <c r="AC686" t="s">
        <v>164</v>
      </c>
      <c r="AD686" t="s">
        <v>1463</v>
      </c>
    </row>
    <row r="687" spans="1:30" ht="12.75" customHeight="1" x14ac:dyDescent="0.2">
      <c r="A687" s="70"/>
      <c r="B687" s="70"/>
      <c r="C687" s="100" t="s">
        <v>96</v>
      </c>
      <c r="D687" s="101" t="s">
        <v>77</v>
      </c>
      <c r="E687" s="102">
        <v>45017</v>
      </c>
      <c r="F687" s="71">
        <v>485</v>
      </c>
      <c r="G687" s="72">
        <f ca="1">Таблица_основная[[#This Row],[Рейтинг расчет]]</f>
        <v>1</v>
      </c>
      <c r="H687" s="41" t="s">
        <v>156</v>
      </c>
      <c r="I687" s="71">
        <v>171.07</v>
      </c>
      <c r="J687" s="41" t="s">
        <v>157</v>
      </c>
      <c r="K687" s="73"/>
      <c r="L687" s="73" t="s">
        <v>158</v>
      </c>
      <c r="M687" s="73"/>
      <c r="N68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687" s="41" t="str">
        <f>CONCATENATE("F","$",Таблица_основная[[#This Row],[Первая строка массива]])</f>
        <v>F$662</v>
      </c>
      <c r="P687" s="41" t="str">
        <f>CONCATENATE("F","$",Таблица_основная[[#This Row],[Первая строка массива]],":","F","$",Таблица_основная[[#This Row],[Последняя строка моссива]])</f>
        <v>F$662:F$716</v>
      </c>
      <c r="Q687" s="70">
        <f t="shared" si="12"/>
        <v>662</v>
      </c>
      <c r="R687" s="70">
        <f>Таблица_основная[[#This Row],[Первая строка массива]]+54</f>
        <v>716</v>
      </c>
      <c r="S687"/>
      <c r="T687" s="86"/>
      <c r="AA687" t="s">
        <v>88</v>
      </c>
      <c r="AB687" t="s">
        <v>1464</v>
      </c>
      <c r="AC687" t="s">
        <v>164</v>
      </c>
      <c r="AD687" t="s">
        <v>1465</v>
      </c>
    </row>
    <row r="688" spans="1:30" ht="12.75" customHeight="1" x14ac:dyDescent="0.2">
      <c r="A688" s="70"/>
      <c r="B688" s="70"/>
      <c r="C688" s="100" t="s">
        <v>97</v>
      </c>
      <c r="D688" s="101" t="s">
        <v>77</v>
      </c>
      <c r="E688" s="102">
        <v>45017</v>
      </c>
      <c r="F688" s="71">
        <v>144</v>
      </c>
      <c r="G688" s="72">
        <f ca="1">Таблица_основная[[#This Row],[Рейтинг расчет]]</f>
        <v>37</v>
      </c>
      <c r="H688" s="41" t="s">
        <v>156</v>
      </c>
      <c r="I688" s="71">
        <v>171.07</v>
      </c>
      <c r="J688" s="41" t="s">
        <v>157</v>
      </c>
      <c r="K688" s="73"/>
      <c r="L688" s="73" t="s">
        <v>158</v>
      </c>
      <c r="M688" s="73"/>
      <c r="N68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37</v>
      </c>
      <c r="O688" s="41" t="str">
        <f>CONCATENATE("F","$",Таблица_основная[[#This Row],[Первая строка массива]])</f>
        <v>F$662</v>
      </c>
      <c r="P688" s="41" t="str">
        <f>CONCATENATE("F","$",Таблица_основная[[#This Row],[Первая строка массива]],":","F","$",Таблица_основная[[#This Row],[Последняя строка моссива]])</f>
        <v>F$662:F$716</v>
      </c>
      <c r="Q688" s="70">
        <f t="shared" si="12"/>
        <v>662</v>
      </c>
      <c r="R688" s="70">
        <f>Таблица_основная[[#This Row],[Первая строка массива]]+54</f>
        <v>716</v>
      </c>
      <c r="S688"/>
      <c r="T688" s="86"/>
      <c r="AA688" t="s">
        <v>120</v>
      </c>
      <c r="AB688" t="s">
        <v>1466</v>
      </c>
      <c r="AC688" t="s">
        <v>164</v>
      </c>
      <c r="AD688" t="s">
        <v>1467</v>
      </c>
    </row>
    <row r="689" spans="1:30" ht="12.75" customHeight="1" x14ac:dyDescent="0.2">
      <c r="A689" s="70"/>
      <c r="B689" s="70"/>
      <c r="C689" s="100" t="s">
        <v>98</v>
      </c>
      <c r="D689" s="101" t="s">
        <v>77</v>
      </c>
      <c r="E689" s="102">
        <v>45017</v>
      </c>
      <c r="F689" s="71">
        <v>140</v>
      </c>
      <c r="G689" s="72">
        <f ca="1">Таблица_основная[[#This Row],[Рейтинг расчет]]</f>
        <v>38</v>
      </c>
      <c r="H689" s="41" t="s">
        <v>156</v>
      </c>
      <c r="I689" s="71">
        <v>171.07</v>
      </c>
      <c r="J689" s="41" t="s">
        <v>157</v>
      </c>
      <c r="K689" s="73"/>
      <c r="L689" s="73" t="s">
        <v>158</v>
      </c>
      <c r="M689" s="73"/>
      <c r="N68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38</v>
      </c>
      <c r="O689" s="41" t="str">
        <f>CONCATENATE("F","$",Таблица_основная[[#This Row],[Первая строка массива]])</f>
        <v>F$662</v>
      </c>
      <c r="P689" s="41" t="str">
        <f>CONCATENATE("F","$",Таблица_основная[[#This Row],[Первая строка массива]],":","F","$",Таблица_основная[[#This Row],[Последняя строка моссива]])</f>
        <v>F$662:F$716</v>
      </c>
      <c r="Q689" s="70">
        <f t="shared" si="12"/>
        <v>662</v>
      </c>
      <c r="R689" s="70">
        <f>Таблица_основная[[#This Row],[Первая строка массива]]+54</f>
        <v>716</v>
      </c>
      <c r="S689"/>
      <c r="T689" s="86"/>
      <c r="AA689" t="s">
        <v>137</v>
      </c>
      <c r="AB689" t="s">
        <v>1468</v>
      </c>
      <c r="AC689" t="s">
        <v>164</v>
      </c>
      <c r="AD689" t="s">
        <v>1469</v>
      </c>
    </row>
    <row r="690" spans="1:30" ht="12.75" customHeight="1" x14ac:dyDescent="0.2">
      <c r="A690" s="70"/>
      <c r="B690" s="70"/>
      <c r="C690" s="100" t="s">
        <v>99</v>
      </c>
      <c r="D690" s="101" t="s">
        <v>77</v>
      </c>
      <c r="E690" s="102">
        <v>45017</v>
      </c>
      <c r="F690" s="71">
        <v>171</v>
      </c>
      <c r="G690" s="72">
        <f ca="1">Таблица_основная[[#This Row],[Рейтинг расчет]]</f>
        <v>29</v>
      </c>
      <c r="H690" s="41" t="s">
        <v>156</v>
      </c>
      <c r="I690" s="71">
        <v>171.07</v>
      </c>
      <c r="J690" s="41" t="s">
        <v>157</v>
      </c>
      <c r="K690" s="73"/>
      <c r="L690" s="73" t="s">
        <v>158</v>
      </c>
      <c r="M690" s="73"/>
      <c r="N69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29</v>
      </c>
      <c r="O690" s="41" t="str">
        <f>CONCATENATE("F","$",Таблица_основная[[#This Row],[Первая строка массива]])</f>
        <v>F$662</v>
      </c>
      <c r="P690" s="41" t="str">
        <f>CONCATENATE("F","$",Таблица_основная[[#This Row],[Первая строка массива]],":","F","$",Таблица_основная[[#This Row],[Последняя строка моссива]])</f>
        <v>F$662:F$716</v>
      </c>
      <c r="Q690" s="70">
        <f t="shared" si="12"/>
        <v>662</v>
      </c>
      <c r="R690" s="70">
        <f>Таблица_основная[[#This Row],[Первая строка массива]]+54</f>
        <v>716</v>
      </c>
      <c r="S690"/>
      <c r="T690" s="86"/>
      <c r="AA690" t="s">
        <v>87</v>
      </c>
      <c r="AB690" t="s">
        <v>1470</v>
      </c>
      <c r="AC690" t="s">
        <v>164</v>
      </c>
      <c r="AD690" t="s">
        <v>1471</v>
      </c>
    </row>
    <row r="691" spans="1:30" ht="12.75" customHeight="1" x14ac:dyDescent="0.2">
      <c r="A691" s="70"/>
      <c r="B691" s="70"/>
      <c r="C691" s="100" t="s">
        <v>100</v>
      </c>
      <c r="D691" s="101" t="s">
        <v>77</v>
      </c>
      <c r="E691" s="102">
        <v>45017</v>
      </c>
      <c r="F691" s="71">
        <v>389</v>
      </c>
      <c r="G691" s="72">
        <f ca="1">Таблица_основная[[#This Row],[Рейтинг расчет]]</f>
        <v>4</v>
      </c>
      <c r="H691" s="41" t="s">
        <v>156</v>
      </c>
      <c r="I691" s="71">
        <v>171.07</v>
      </c>
      <c r="J691" s="41" t="s">
        <v>157</v>
      </c>
      <c r="K691" s="73"/>
      <c r="L691" s="73" t="s">
        <v>158</v>
      </c>
      <c r="M691" s="73"/>
      <c r="N69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</v>
      </c>
      <c r="O691" s="41" t="str">
        <f>CONCATENATE("F","$",Таблица_основная[[#This Row],[Первая строка массива]])</f>
        <v>F$662</v>
      </c>
      <c r="P691" s="41" t="str">
        <f>CONCATENATE("F","$",Таблица_основная[[#This Row],[Первая строка массива]],":","F","$",Таблица_основная[[#This Row],[Последняя строка моссива]])</f>
        <v>F$662:F$716</v>
      </c>
      <c r="Q691" s="70">
        <f t="shared" si="12"/>
        <v>662</v>
      </c>
      <c r="R691" s="70">
        <f>Таблица_основная[[#This Row],[Первая строка массива]]+54</f>
        <v>716</v>
      </c>
      <c r="S691"/>
      <c r="T691" s="86"/>
      <c r="AA691" t="s">
        <v>88</v>
      </c>
      <c r="AB691" t="s">
        <v>1472</v>
      </c>
      <c r="AC691" t="s">
        <v>164</v>
      </c>
      <c r="AD691" t="s">
        <v>1473</v>
      </c>
    </row>
    <row r="692" spans="1:30" ht="12.75" customHeight="1" x14ac:dyDescent="0.2">
      <c r="A692" s="70"/>
      <c r="B692" s="70"/>
      <c r="C692" s="100" t="s">
        <v>115</v>
      </c>
      <c r="D692" s="101" t="s">
        <v>77</v>
      </c>
      <c r="E692" s="102">
        <v>45017</v>
      </c>
      <c r="F692" s="71">
        <v>419</v>
      </c>
      <c r="G692" s="72">
        <f ca="1">Таблица_основная[[#This Row],[Рейтинг расчет]]</f>
        <v>3</v>
      </c>
      <c r="H692" s="41" t="s">
        <v>156</v>
      </c>
      <c r="I692" s="71">
        <v>171.07</v>
      </c>
      <c r="J692" s="41" t="s">
        <v>157</v>
      </c>
      <c r="K692" s="73"/>
      <c r="L692" s="73" t="s">
        <v>158</v>
      </c>
      <c r="M692" s="73"/>
      <c r="N69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</v>
      </c>
      <c r="O692" s="41" t="str">
        <f>CONCATENATE("F","$",Таблица_основная[[#This Row],[Первая строка массива]])</f>
        <v>F$662</v>
      </c>
      <c r="P692" s="41" t="str">
        <f>CONCATENATE("F","$",Таблица_основная[[#This Row],[Первая строка массива]],":","F","$",Таблица_основная[[#This Row],[Последняя строка моссива]])</f>
        <v>F$662:F$716</v>
      </c>
      <c r="Q692" s="70">
        <f t="shared" si="12"/>
        <v>662</v>
      </c>
      <c r="R692" s="70">
        <f>Таблица_основная[[#This Row],[Первая строка массива]]+54</f>
        <v>716</v>
      </c>
      <c r="S692"/>
      <c r="T692" s="86"/>
      <c r="AA692" t="s">
        <v>119</v>
      </c>
      <c r="AB692" t="s">
        <v>1474</v>
      </c>
      <c r="AC692" t="s">
        <v>164</v>
      </c>
      <c r="AD692" t="s">
        <v>1475</v>
      </c>
    </row>
    <row r="693" spans="1:30" ht="12.75" customHeight="1" x14ac:dyDescent="0.2">
      <c r="A693" s="70"/>
      <c r="B693" s="70"/>
      <c r="C693" s="100" t="s">
        <v>116</v>
      </c>
      <c r="D693" s="101" t="s">
        <v>77</v>
      </c>
      <c r="E693" s="102">
        <v>45017</v>
      </c>
      <c r="F693" s="71">
        <v>124</v>
      </c>
      <c r="G693" s="72">
        <f ca="1">Таблица_основная[[#This Row],[Рейтинг расчет]]</f>
        <v>42</v>
      </c>
      <c r="H693" s="41" t="s">
        <v>156</v>
      </c>
      <c r="I693" s="71">
        <v>171.07</v>
      </c>
      <c r="J693" s="41" t="s">
        <v>157</v>
      </c>
      <c r="K693" s="73"/>
      <c r="L693" s="73" t="s">
        <v>158</v>
      </c>
      <c r="M693" s="73"/>
      <c r="N69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42</v>
      </c>
      <c r="O693" s="41" t="str">
        <f>CONCATENATE("F","$",Таблица_основная[[#This Row],[Первая строка массива]])</f>
        <v>F$662</v>
      </c>
      <c r="P693" s="41" t="str">
        <f>CONCATENATE("F","$",Таблица_основная[[#This Row],[Первая строка массива]],":","F","$",Таблица_основная[[#This Row],[Последняя строка моссива]])</f>
        <v>F$662:F$716</v>
      </c>
      <c r="Q693" s="70">
        <f t="shared" si="12"/>
        <v>662</v>
      </c>
      <c r="R693" s="70">
        <f>Таблица_основная[[#This Row],[Первая строка массива]]+54</f>
        <v>716</v>
      </c>
      <c r="S693"/>
      <c r="T693" s="86"/>
      <c r="AA693" t="s">
        <v>144</v>
      </c>
      <c r="AB693" t="s">
        <v>1476</v>
      </c>
      <c r="AC693" t="s">
        <v>164</v>
      </c>
      <c r="AD693" t="s">
        <v>1477</v>
      </c>
    </row>
    <row r="694" spans="1:30" ht="12.75" customHeight="1" x14ac:dyDescent="0.2">
      <c r="A694" s="70"/>
      <c r="B694" s="70"/>
      <c r="C694" s="100" t="s">
        <v>101</v>
      </c>
      <c r="D694" s="101" t="s">
        <v>77</v>
      </c>
      <c r="E694" s="102">
        <v>45017</v>
      </c>
      <c r="F694" s="71">
        <v>279</v>
      </c>
      <c r="G694" s="72">
        <f ca="1">Таблица_основная[[#This Row],[Рейтинг расчет]]</f>
        <v>9</v>
      </c>
      <c r="H694" s="41" t="s">
        <v>156</v>
      </c>
      <c r="I694" s="71">
        <v>171.07</v>
      </c>
      <c r="J694" s="41" t="s">
        <v>157</v>
      </c>
      <c r="K694" s="73"/>
      <c r="L694" s="73" t="s">
        <v>158</v>
      </c>
      <c r="M694" s="73"/>
      <c r="N69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9</v>
      </c>
      <c r="O694" s="41" t="str">
        <f>CONCATENATE("F","$",Таблица_основная[[#This Row],[Первая строка массива]])</f>
        <v>F$662</v>
      </c>
      <c r="P694" s="41" t="str">
        <f>CONCATENATE("F","$",Таблица_основная[[#This Row],[Первая строка массива]],":","F","$",Таблица_основная[[#This Row],[Последняя строка моссива]])</f>
        <v>F$662:F$716</v>
      </c>
      <c r="Q694" s="70">
        <f t="shared" si="12"/>
        <v>662</v>
      </c>
      <c r="R694" s="70">
        <f>Таблица_основная[[#This Row],[Первая строка массива]]+54</f>
        <v>716</v>
      </c>
      <c r="S694"/>
      <c r="T694" s="86"/>
      <c r="AA694" t="s">
        <v>144</v>
      </c>
      <c r="AB694" t="s">
        <v>1478</v>
      </c>
      <c r="AC694" t="s">
        <v>164</v>
      </c>
      <c r="AD694" t="s">
        <v>1479</v>
      </c>
    </row>
    <row r="695" spans="1:30" ht="12.75" customHeight="1" x14ac:dyDescent="0.2">
      <c r="A695" s="70"/>
      <c r="B695" s="70"/>
      <c r="C695" s="100" t="s">
        <v>102</v>
      </c>
      <c r="D695" s="101" t="s">
        <v>77</v>
      </c>
      <c r="E695" s="102">
        <v>45017</v>
      </c>
      <c r="F695" s="71">
        <v>161</v>
      </c>
      <c r="G695" s="72">
        <f ca="1">Таблица_основная[[#This Row],[Рейтинг расчет]]</f>
        <v>32</v>
      </c>
      <c r="H695" s="41" t="s">
        <v>156</v>
      </c>
      <c r="I695" s="71">
        <v>171.07</v>
      </c>
      <c r="J695" s="41" t="s">
        <v>157</v>
      </c>
      <c r="K695" s="73"/>
      <c r="L695" s="73" t="s">
        <v>158</v>
      </c>
      <c r="M695" s="73"/>
      <c r="N69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O695" s="41" t="str">
        <f>CONCATENATE("F","$",Таблица_основная[[#This Row],[Первая строка массива]])</f>
        <v>F$662</v>
      </c>
      <c r="P695" s="41" t="str">
        <f>CONCATENATE("F","$",Таблица_основная[[#This Row],[Первая строка массива]],":","F","$",Таблица_основная[[#This Row],[Последняя строка моссива]])</f>
        <v>F$662:F$716</v>
      </c>
      <c r="Q695" s="70">
        <f t="shared" si="12"/>
        <v>662</v>
      </c>
      <c r="R695" s="70">
        <f>Таблица_основная[[#This Row],[Первая строка массива]]+54</f>
        <v>716</v>
      </c>
      <c r="S695"/>
      <c r="T695" s="86"/>
      <c r="AA695" t="s">
        <v>126</v>
      </c>
      <c r="AB695" t="s">
        <v>1480</v>
      </c>
      <c r="AC695" t="s">
        <v>164</v>
      </c>
      <c r="AD695" t="s">
        <v>1481</v>
      </c>
    </row>
    <row r="696" spans="1:30" ht="12.75" customHeight="1" x14ac:dyDescent="0.2">
      <c r="A696" s="70"/>
      <c r="B696" s="70"/>
      <c r="C696" s="100" t="s">
        <v>103</v>
      </c>
      <c r="D696" s="101" t="s">
        <v>77</v>
      </c>
      <c r="E696" s="102">
        <v>45017</v>
      </c>
      <c r="F696" s="71">
        <v>176</v>
      </c>
      <c r="G696" s="72">
        <f ca="1">Таблица_основная[[#This Row],[Рейтинг расчет]]</f>
        <v>26</v>
      </c>
      <c r="H696" s="41" t="s">
        <v>156</v>
      </c>
      <c r="I696" s="71">
        <v>171.07</v>
      </c>
      <c r="J696" s="41" t="s">
        <v>157</v>
      </c>
      <c r="K696" s="73"/>
      <c r="L696" s="73" t="s">
        <v>158</v>
      </c>
      <c r="M696" s="73"/>
      <c r="N69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O696" s="41" t="str">
        <f>CONCATENATE("F","$",Таблица_основная[[#This Row],[Первая строка массива]])</f>
        <v>F$662</v>
      </c>
      <c r="P696" s="41" t="str">
        <f>CONCATENATE("F","$",Таблица_основная[[#This Row],[Первая строка массива]],":","F","$",Таблица_основная[[#This Row],[Последняя строка моссива]])</f>
        <v>F$662:F$716</v>
      </c>
      <c r="Q696" s="70">
        <f t="shared" si="12"/>
        <v>662</v>
      </c>
      <c r="R696" s="70">
        <f>Таблица_основная[[#This Row],[Первая строка массива]]+54</f>
        <v>716</v>
      </c>
      <c r="S696"/>
      <c r="T696" s="86"/>
      <c r="AA696" t="s">
        <v>144</v>
      </c>
      <c r="AB696" t="s">
        <v>1482</v>
      </c>
      <c r="AC696" t="s">
        <v>164</v>
      </c>
      <c r="AD696" t="s">
        <v>1483</v>
      </c>
    </row>
    <row r="697" spans="1:30" ht="12.75" customHeight="1" x14ac:dyDescent="0.2">
      <c r="A697" s="70"/>
      <c r="B697" s="70"/>
      <c r="C697" s="100" t="s">
        <v>104</v>
      </c>
      <c r="D697" s="101" t="s">
        <v>77</v>
      </c>
      <c r="E697" s="102">
        <v>45017</v>
      </c>
      <c r="F697" s="71">
        <v>197</v>
      </c>
      <c r="G697" s="72">
        <f ca="1">Таблица_основная[[#This Row],[Рейтинг расчет]]</f>
        <v>20</v>
      </c>
      <c r="H697" s="41" t="s">
        <v>156</v>
      </c>
      <c r="I697" s="71">
        <v>171.07</v>
      </c>
      <c r="J697" s="41" t="s">
        <v>157</v>
      </c>
      <c r="K697" s="73"/>
      <c r="L697" s="73" t="s">
        <v>158</v>
      </c>
      <c r="M697" s="73"/>
      <c r="N69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O697" s="41" t="str">
        <f>CONCATENATE("F","$",Таблица_основная[[#This Row],[Первая строка массива]])</f>
        <v>F$662</v>
      </c>
      <c r="P697" s="41" t="str">
        <f>CONCATENATE("F","$",Таблица_основная[[#This Row],[Первая строка массива]],":","F","$",Таблица_основная[[#This Row],[Последняя строка моссива]])</f>
        <v>F$662:F$716</v>
      </c>
      <c r="Q697" s="70">
        <f t="shared" si="12"/>
        <v>662</v>
      </c>
      <c r="R697" s="70">
        <f>Таблица_основная[[#This Row],[Первая строка массива]]+54</f>
        <v>716</v>
      </c>
      <c r="S697"/>
      <c r="T697" s="86"/>
      <c r="AA697" t="s">
        <v>145</v>
      </c>
      <c r="AB697" t="s">
        <v>1484</v>
      </c>
      <c r="AC697" t="s">
        <v>164</v>
      </c>
      <c r="AD697" t="s">
        <v>1485</v>
      </c>
    </row>
    <row r="698" spans="1:30" ht="12.75" customHeight="1" x14ac:dyDescent="0.2">
      <c r="A698" s="70"/>
      <c r="B698" s="70"/>
      <c r="C698" s="100" t="s">
        <v>128</v>
      </c>
      <c r="D698" s="101" t="s">
        <v>77</v>
      </c>
      <c r="E698" s="102">
        <v>45017</v>
      </c>
      <c r="F698" s="71">
        <v>225</v>
      </c>
      <c r="G698" s="72">
        <f ca="1">Таблица_основная[[#This Row],[Рейтинг расчет]]</f>
        <v>15</v>
      </c>
      <c r="H698" s="41" t="s">
        <v>156</v>
      </c>
      <c r="I698" s="71">
        <v>171.07</v>
      </c>
      <c r="J698" s="41" t="s">
        <v>157</v>
      </c>
      <c r="K698" s="73"/>
      <c r="L698" s="73" t="s">
        <v>158</v>
      </c>
      <c r="M698" s="73"/>
      <c r="N69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O698" s="41" t="str">
        <f>CONCATENATE("F","$",Таблица_основная[[#This Row],[Первая строка массива]])</f>
        <v>F$662</v>
      </c>
      <c r="P698" s="41" t="str">
        <f>CONCATENATE("F","$",Таблица_основная[[#This Row],[Первая строка массива]],":","F","$",Таблица_основная[[#This Row],[Последняя строка моссива]])</f>
        <v>F$662:F$716</v>
      </c>
      <c r="Q698" s="70">
        <f t="shared" si="12"/>
        <v>662</v>
      </c>
      <c r="R698" s="70">
        <f>Таблица_основная[[#This Row],[Первая строка массива]]+54</f>
        <v>716</v>
      </c>
      <c r="S698"/>
      <c r="T698" s="86"/>
      <c r="AA698" t="s">
        <v>104</v>
      </c>
      <c r="AB698" t="s">
        <v>1486</v>
      </c>
      <c r="AC698" t="s">
        <v>164</v>
      </c>
      <c r="AD698" t="s">
        <v>1487</v>
      </c>
    </row>
    <row r="699" spans="1:30" ht="12.75" customHeight="1" x14ac:dyDescent="0.2">
      <c r="A699" s="70"/>
      <c r="B699" s="70"/>
      <c r="C699" s="100" t="s">
        <v>117</v>
      </c>
      <c r="D699" s="101" t="s">
        <v>77</v>
      </c>
      <c r="E699" s="102">
        <v>45017</v>
      </c>
      <c r="F699" s="71">
        <v>227</v>
      </c>
      <c r="G699" s="72">
        <f ca="1">Таблица_основная[[#This Row],[Рейтинг расчет]]</f>
        <v>14</v>
      </c>
      <c r="H699" s="41" t="s">
        <v>156</v>
      </c>
      <c r="I699" s="71">
        <v>171.07</v>
      </c>
      <c r="J699" s="41" t="s">
        <v>157</v>
      </c>
      <c r="K699" s="73"/>
      <c r="L699" s="73" t="s">
        <v>158</v>
      </c>
      <c r="M699" s="73"/>
      <c r="N69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O699" s="41" t="str">
        <f>CONCATENATE("F","$",Таблица_основная[[#This Row],[Первая строка массива]])</f>
        <v>F$662</v>
      </c>
      <c r="P699" s="41" t="str">
        <f>CONCATENATE("F","$",Таблица_основная[[#This Row],[Первая строка массива]],":","F","$",Таблица_основная[[#This Row],[Последняя строка моссива]])</f>
        <v>F$662:F$716</v>
      </c>
      <c r="Q699" s="70">
        <f t="shared" si="12"/>
        <v>662</v>
      </c>
      <c r="R699" s="70">
        <f>Таблица_основная[[#This Row],[Первая строка массива]]+54</f>
        <v>716</v>
      </c>
      <c r="S699"/>
      <c r="T699" s="86"/>
      <c r="AA699" t="s">
        <v>146</v>
      </c>
      <c r="AB699" t="s">
        <v>1488</v>
      </c>
      <c r="AC699" t="s">
        <v>164</v>
      </c>
      <c r="AD699" t="s">
        <v>1489</v>
      </c>
    </row>
    <row r="700" spans="1:30" ht="12.75" customHeight="1" x14ac:dyDescent="0.2">
      <c r="A700" s="70"/>
      <c r="B700" s="70"/>
      <c r="C700" s="100" t="s">
        <v>118</v>
      </c>
      <c r="D700" s="101" t="s">
        <v>77</v>
      </c>
      <c r="E700" s="102">
        <v>45017</v>
      </c>
      <c r="F700" s="71">
        <v>130</v>
      </c>
      <c r="G700" s="72">
        <f ca="1">Таблица_основная[[#This Row],[Рейтинг расчет]]</f>
        <v>41</v>
      </c>
      <c r="H700" s="41" t="s">
        <v>156</v>
      </c>
      <c r="I700" s="71">
        <v>171.07</v>
      </c>
      <c r="J700" s="41" t="s">
        <v>157</v>
      </c>
      <c r="K700" s="73"/>
      <c r="L700" s="73" t="s">
        <v>158</v>
      </c>
      <c r="M700" s="73"/>
      <c r="N70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41</v>
      </c>
      <c r="O700" s="41" t="str">
        <f>CONCATENATE("F","$",Таблица_основная[[#This Row],[Первая строка массива]])</f>
        <v>F$662</v>
      </c>
      <c r="P700" s="41" t="str">
        <f>CONCATENATE("F","$",Таблица_основная[[#This Row],[Первая строка массива]],":","F","$",Таблица_основная[[#This Row],[Последняя строка моссива]])</f>
        <v>F$662:F$716</v>
      </c>
      <c r="Q700" s="70">
        <f t="shared" si="12"/>
        <v>662</v>
      </c>
      <c r="R700" s="70">
        <f>Таблица_основная[[#This Row],[Первая строка массива]]+54</f>
        <v>716</v>
      </c>
      <c r="S700"/>
      <c r="T700" s="86"/>
      <c r="AA700" t="s">
        <v>144</v>
      </c>
      <c r="AB700" t="s">
        <v>1490</v>
      </c>
      <c r="AC700" t="s">
        <v>164</v>
      </c>
      <c r="AD700" t="s">
        <v>1491</v>
      </c>
    </row>
    <row r="701" spans="1:30" ht="12.75" customHeight="1" x14ac:dyDescent="0.2">
      <c r="A701" s="70"/>
      <c r="B701" s="70"/>
      <c r="C701" s="100" t="s">
        <v>105</v>
      </c>
      <c r="D701" s="101" t="s">
        <v>77</v>
      </c>
      <c r="E701" s="102">
        <v>45017</v>
      </c>
      <c r="F701" s="71">
        <v>206</v>
      </c>
      <c r="G701" s="72">
        <f ca="1">Таблица_основная[[#This Row],[Рейтинг расчет]]</f>
        <v>17</v>
      </c>
      <c r="H701" s="41" t="s">
        <v>156</v>
      </c>
      <c r="I701" s="71">
        <v>171.07</v>
      </c>
      <c r="J701" s="41" t="s">
        <v>157</v>
      </c>
      <c r="K701" s="73"/>
      <c r="L701" s="73" t="s">
        <v>158</v>
      </c>
      <c r="M701" s="73"/>
      <c r="N70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O701" s="41" t="str">
        <f>CONCATENATE("F","$",Таблица_основная[[#This Row],[Первая строка массива]])</f>
        <v>F$662</v>
      </c>
      <c r="P701" s="41" t="str">
        <f>CONCATENATE("F","$",Таблица_основная[[#This Row],[Первая строка массива]],":","F","$",Таблица_основная[[#This Row],[Последняя строка моссива]])</f>
        <v>F$662:F$716</v>
      </c>
      <c r="Q701" s="70">
        <f t="shared" si="12"/>
        <v>662</v>
      </c>
      <c r="R701" s="70">
        <f>Таблица_основная[[#This Row],[Первая строка массива]]+54</f>
        <v>716</v>
      </c>
      <c r="S701"/>
      <c r="T701" s="86"/>
      <c r="AA701" t="s">
        <v>143</v>
      </c>
      <c r="AB701" t="s">
        <v>1492</v>
      </c>
      <c r="AC701" t="s">
        <v>164</v>
      </c>
      <c r="AD701" t="s">
        <v>1493</v>
      </c>
    </row>
    <row r="702" spans="1:30" ht="12.75" customHeight="1" x14ac:dyDescent="0.2">
      <c r="A702" s="70"/>
      <c r="B702" s="70"/>
      <c r="C702" s="100" t="s">
        <v>119</v>
      </c>
      <c r="D702" s="101" t="s">
        <v>77</v>
      </c>
      <c r="E702" s="102">
        <v>45017</v>
      </c>
      <c r="F702" s="71">
        <v>106</v>
      </c>
      <c r="G702" s="72">
        <f ca="1">Таблица_основная[[#This Row],[Рейтинг расчет]]</f>
        <v>45</v>
      </c>
      <c r="H702" s="41" t="s">
        <v>156</v>
      </c>
      <c r="I702" s="71">
        <v>171.07</v>
      </c>
      <c r="J702" s="41" t="s">
        <v>157</v>
      </c>
      <c r="K702" s="73"/>
      <c r="L702" s="73" t="s">
        <v>158</v>
      </c>
      <c r="M702" s="73"/>
      <c r="N70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45</v>
      </c>
      <c r="O702" s="41" t="str">
        <f>CONCATENATE("F","$",Таблица_основная[[#This Row],[Первая строка массива]])</f>
        <v>F$662</v>
      </c>
      <c r="P702" s="41" t="str">
        <f>CONCATENATE("F","$",Таблица_основная[[#This Row],[Первая строка массива]],":","F","$",Таблица_основная[[#This Row],[Последняя строка моссива]])</f>
        <v>F$662:F$716</v>
      </c>
      <c r="Q702" s="70">
        <f t="shared" si="12"/>
        <v>662</v>
      </c>
      <c r="R702" s="70">
        <f>Таблица_основная[[#This Row],[Первая строка массива]]+54</f>
        <v>716</v>
      </c>
      <c r="S702"/>
      <c r="T702" s="86"/>
      <c r="AA702" t="s">
        <v>102</v>
      </c>
      <c r="AB702" t="s">
        <v>163</v>
      </c>
      <c r="AC702" t="s">
        <v>164</v>
      </c>
      <c r="AD702" t="s">
        <v>1494</v>
      </c>
    </row>
    <row r="703" spans="1:30" ht="12.75" customHeight="1" x14ac:dyDescent="0.2">
      <c r="A703" s="70"/>
      <c r="B703" s="70"/>
      <c r="C703" s="100" t="s">
        <v>106</v>
      </c>
      <c r="D703" s="101" t="s">
        <v>77</v>
      </c>
      <c r="E703" s="102">
        <v>45017</v>
      </c>
      <c r="F703" s="71">
        <v>172</v>
      </c>
      <c r="G703" s="72">
        <f ca="1">Таблица_основная[[#This Row],[Рейтинг расчет]]</f>
        <v>28</v>
      </c>
      <c r="H703" s="41" t="s">
        <v>156</v>
      </c>
      <c r="I703" s="71">
        <v>171.07</v>
      </c>
      <c r="J703" s="41" t="s">
        <v>157</v>
      </c>
      <c r="K703" s="73"/>
      <c r="L703" s="73" t="s">
        <v>158</v>
      </c>
      <c r="M703" s="73"/>
      <c r="N70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O703" s="41" t="str">
        <f>CONCATENATE("F","$",Таблица_основная[[#This Row],[Первая строка массива]])</f>
        <v>F$662</v>
      </c>
      <c r="P703" s="41" t="str">
        <f>CONCATENATE("F","$",Таблица_основная[[#This Row],[Первая строка массива]],":","F","$",Таблица_основная[[#This Row],[Последняя строка моссива]])</f>
        <v>F$662:F$716</v>
      </c>
      <c r="Q703" s="70">
        <f t="shared" si="12"/>
        <v>662</v>
      </c>
      <c r="R703" s="70">
        <f>Таблица_основная[[#This Row],[Первая строка массива]]+54</f>
        <v>716</v>
      </c>
      <c r="S703"/>
      <c r="T703" s="86"/>
      <c r="AA703" t="s">
        <v>100</v>
      </c>
      <c r="AB703" t="s">
        <v>1495</v>
      </c>
      <c r="AC703" t="s">
        <v>164</v>
      </c>
      <c r="AD703" t="s">
        <v>1496</v>
      </c>
    </row>
    <row r="704" spans="1:30" ht="12.75" customHeight="1" x14ac:dyDescent="0.2">
      <c r="A704" s="70"/>
      <c r="B704" s="70"/>
      <c r="C704" s="100" t="s">
        <v>107</v>
      </c>
      <c r="D704" s="101" t="s">
        <v>77</v>
      </c>
      <c r="E704" s="102">
        <v>45017</v>
      </c>
      <c r="F704" s="71">
        <v>113</v>
      </c>
      <c r="G704" s="72">
        <f ca="1">Таблица_основная[[#This Row],[Рейтинг расчет]]</f>
        <v>44</v>
      </c>
      <c r="H704" s="41" t="s">
        <v>156</v>
      </c>
      <c r="I704" s="71">
        <v>171.07</v>
      </c>
      <c r="J704" s="41" t="s">
        <v>157</v>
      </c>
      <c r="K704" s="73"/>
      <c r="L704" s="73" t="s">
        <v>158</v>
      </c>
      <c r="M704" s="73"/>
      <c r="N70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44</v>
      </c>
      <c r="O704" s="41" t="str">
        <f>CONCATENATE("F","$",Таблица_основная[[#This Row],[Первая строка массива]])</f>
        <v>F$662</v>
      </c>
      <c r="P704" s="41" t="str">
        <f>CONCATENATE("F","$",Таблица_основная[[#This Row],[Первая строка массива]],":","F","$",Таблица_основная[[#This Row],[Последняя строка моссива]])</f>
        <v>F$662:F$716</v>
      </c>
      <c r="Q704" s="70">
        <f t="shared" si="12"/>
        <v>662</v>
      </c>
      <c r="R704" s="70">
        <f>Таблица_основная[[#This Row],[Первая строка массива]]+54</f>
        <v>716</v>
      </c>
      <c r="S704"/>
      <c r="T704" s="86"/>
      <c r="AA704" t="s">
        <v>110</v>
      </c>
      <c r="AB704" t="s">
        <v>1497</v>
      </c>
      <c r="AC704" t="s">
        <v>164</v>
      </c>
      <c r="AD704" t="s">
        <v>1498</v>
      </c>
    </row>
    <row r="705" spans="1:30" ht="12.75" customHeight="1" x14ac:dyDescent="0.2">
      <c r="A705" s="70"/>
      <c r="B705" s="70"/>
      <c r="C705" s="100" t="s">
        <v>120</v>
      </c>
      <c r="D705" s="101" t="s">
        <v>77</v>
      </c>
      <c r="E705" s="102">
        <v>45017</v>
      </c>
      <c r="F705" s="71">
        <v>78</v>
      </c>
      <c r="G705" s="72">
        <f ca="1">Таблица_основная[[#This Row],[Рейтинг расчет]]</f>
        <v>50</v>
      </c>
      <c r="H705" s="41" t="s">
        <v>156</v>
      </c>
      <c r="I705" s="71">
        <v>171.07</v>
      </c>
      <c r="J705" s="41" t="s">
        <v>157</v>
      </c>
      <c r="K705" s="73"/>
      <c r="L705" s="73" t="s">
        <v>158</v>
      </c>
      <c r="M705" s="73"/>
      <c r="N70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50</v>
      </c>
      <c r="O705" s="41" t="str">
        <f>CONCATENATE("F","$",Таблица_основная[[#This Row],[Первая строка массива]])</f>
        <v>F$662</v>
      </c>
      <c r="P705" s="41" t="str">
        <f>CONCATENATE("F","$",Таблица_основная[[#This Row],[Первая строка массива]],":","F","$",Таблица_основная[[#This Row],[Последняя строка моссива]])</f>
        <v>F$662:F$716</v>
      </c>
      <c r="Q705" s="70">
        <f t="shared" si="12"/>
        <v>662</v>
      </c>
      <c r="R705" s="70">
        <f>Таблица_основная[[#This Row],[Первая строка массива]]+54</f>
        <v>716</v>
      </c>
      <c r="S705"/>
      <c r="T705" s="86"/>
      <c r="AA705" t="s">
        <v>144</v>
      </c>
      <c r="AB705" t="s">
        <v>1499</v>
      </c>
      <c r="AC705" t="s">
        <v>164</v>
      </c>
      <c r="AD705" t="s">
        <v>1500</v>
      </c>
    </row>
    <row r="706" spans="1:30" ht="12.75" customHeight="1" x14ac:dyDescent="0.2">
      <c r="A706" s="70"/>
      <c r="B706" s="70"/>
      <c r="C706" s="100" t="s">
        <v>126</v>
      </c>
      <c r="D706" s="101" t="s">
        <v>77</v>
      </c>
      <c r="E706" s="102">
        <v>45017</v>
      </c>
      <c r="F706" s="71">
        <v>448</v>
      </c>
      <c r="G706" s="72">
        <f ca="1">Таблица_основная[[#This Row],[Рейтинг расчет]]</f>
        <v>2</v>
      </c>
      <c r="H706" s="41" t="s">
        <v>156</v>
      </c>
      <c r="I706" s="71">
        <v>171.07</v>
      </c>
      <c r="J706" s="41" t="s">
        <v>157</v>
      </c>
      <c r="K706" s="73"/>
      <c r="L706" s="73" t="s">
        <v>158</v>
      </c>
      <c r="M706" s="73"/>
      <c r="N70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</v>
      </c>
      <c r="O706" s="41" t="str">
        <f>CONCATENATE("F","$",Таблица_основная[[#This Row],[Первая строка массива]])</f>
        <v>F$662</v>
      </c>
      <c r="P706" s="41" t="str">
        <f>CONCATENATE("F","$",Таблица_основная[[#This Row],[Первая строка массива]],":","F","$",Таблица_основная[[#This Row],[Последняя строка моссива]])</f>
        <v>F$662:F$716</v>
      </c>
      <c r="Q706" s="70">
        <f t="shared" si="12"/>
        <v>662</v>
      </c>
      <c r="R706" s="70">
        <f>Таблица_основная[[#This Row],[Первая строка массива]]+54</f>
        <v>716</v>
      </c>
      <c r="S706"/>
      <c r="T706" s="86"/>
      <c r="AA706" t="s">
        <v>144</v>
      </c>
      <c r="AB706" t="s">
        <v>1501</v>
      </c>
      <c r="AC706" t="s">
        <v>164</v>
      </c>
      <c r="AD706" t="s">
        <v>1502</v>
      </c>
    </row>
    <row r="707" spans="1:30" ht="12.75" customHeight="1" x14ac:dyDescent="0.2">
      <c r="A707" s="70"/>
      <c r="B707" s="70"/>
      <c r="C707" s="100" t="s">
        <v>108</v>
      </c>
      <c r="D707" s="101" t="s">
        <v>77</v>
      </c>
      <c r="E707" s="102">
        <v>45017</v>
      </c>
      <c r="F707" s="71">
        <v>138</v>
      </c>
      <c r="G707" s="72">
        <f ca="1">Таблица_основная[[#This Row],[Рейтинг расчет]]</f>
        <v>40</v>
      </c>
      <c r="H707" s="41" t="s">
        <v>156</v>
      </c>
      <c r="I707" s="71">
        <v>171.07</v>
      </c>
      <c r="J707" s="41" t="s">
        <v>157</v>
      </c>
      <c r="K707" s="73"/>
      <c r="L707" s="73" t="s">
        <v>158</v>
      </c>
      <c r="M707" s="73"/>
      <c r="N70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40</v>
      </c>
      <c r="O707" s="41" t="str">
        <f>CONCATENATE("F","$",Таблица_основная[[#This Row],[Первая строка массива]])</f>
        <v>F$662</v>
      </c>
      <c r="P707" s="41" t="str">
        <f>CONCATENATE("F","$",Таблица_основная[[#This Row],[Первая строка массива]],":","F","$",Таблица_основная[[#This Row],[Последняя строка моссива]])</f>
        <v>F$662:F$716</v>
      </c>
      <c r="Q707" s="70">
        <f t="shared" si="12"/>
        <v>662</v>
      </c>
      <c r="R707" s="70">
        <f>Таблица_основная[[#This Row],[Первая строка массива]]+54</f>
        <v>716</v>
      </c>
      <c r="S707"/>
      <c r="T707" s="86"/>
      <c r="AA707" t="s">
        <v>144</v>
      </c>
      <c r="AB707" t="s">
        <v>1503</v>
      </c>
      <c r="AC707" t="s">
        <v>164</v>
      </c>
      <c r="AD707" t="s">
        <v>1504</v>
      </c>
    </row>
    <row r="708" spans="1:30" ht="12.75" customHeight="1" x14ac:dyDescent="0.2">
      <c r="A708" s="70"/>
      <c r="B708" s="70"/>
      <c r="C708" s="100" t="s">
        <v>121</v>
      </c>
      <c r="D708" s="101" t="s">
        <v>77</v>
      </c>
      <c r="E708" s="102">
        <v>45017</v>
      </c>
      <c r="F708" s="71">
        <v>249</v>
      </c>
      <c r="G708" s="72">
        <f ca="1">Таблица_основная[[#This Row],[Рейтинг расчет]]</f>
        <v>11</v>
      </c>
      <c r="H708" s="41" t="s">
        <v>156</v>
      </c>
      <c r="I708" s="71">
        <v>171.07</v>
      </c>
      <c r="J708" s="41" t="s">
        <v>157</v>
      </c>
      <c r="K708" s="73"/>
      <c r="L708" s="73" t="s">
        <v>158</v>
      </c>
      <c r="M708" s="73"/>
      <c r="N70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O708" s="41" t="str">
        <f>CONCATENATE("F","$",Таблица_основная[[#This Row],[Первая строка массива]])</f>
        <v>F$662</v>
      </c>
      <c r="P708" s="41" t="str">
        <f>CONCATENATE("F","$",Таблица_основная[[#This Row],[Первая строка массива]],":","F","$",Таблица_основная[[#This Row],[Последняя строка моссива]])</f>
        <v>F$662:F$716</v>
      </c>
      <c r="Q708" s="70">
        <f t="shared" si="12"/>
        <v>662</v>
      </c>
      <c r="R708" s="70">
        <f>Таблица_основная[[#This Row],[Первая строка массива]]+54</f>
        <v>716</v>
      </c>
      <c r="S708"/>
      <c r="T708" s="86"/>
      <c r="AA708" t="s">
        <v>141</v>
      </c>
      <c r="AB708" t="s">
        <v>1505</v>
      </c>
      <c r="AC708" t="s">
        <v>164</v>
      </c>
      <c r="AD708" t="s">
        <v>1506</v>
      </c>
    </row>
    <row r="709" spans="1:30" ht="12.75" customHeight="1" x14ac:dyDescent="0.2">
      <c r="A709" s="70"/>
      <c r="B709" s="70"/>
      <c r="C709" s="100" t="s">
        <v>129</v>
      </c>
      <c r="D709" s="101" t="s">
        <v>77</v>
      </c>
      <c r="E709" s="102">
        <v>45017</v>
      </c>
      <c r="F709" s="71">
        <v>167</v>
      </c>
      <c r="G709" s="72">
        <f ca="1">Таблица_основная[[#This Row],[Рейтинг расчет]]</f>
        <v>30</v>
      </c>
      <c r="H709" s="41" t="s">
        <v>156</v>
      </c>
      <c r="I709" s="71">
        <v>171.07</v>
      </c>
      <c r="J709" s="41" t="s">
        <v>157</v>
      </c>
      <c r="K709" s="73"/>
      <c r="L709" s="73" t="s">
        <v>158</v>
      </c>
      <c r="M709" s="73"/>
      <c r="N70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O709" s="41" t="str">
        <f>CONCATENATE("F","$",Таблица_основная[[#This Row],[Первая строка массива]])</f>
        <v>F$662</v>
      </c>
      <c r="P709" s="41" t="str">
        <f>CONCATENATE("F","$",Таблица_основная[[#This Row],[Первая строка массива]],":","F","$",Таблица_основная[[#This Row],[Последняя строка моссива]])</f>
        <v>F$662:F$716</v>
      </c>
      <c r="Q709" s="70">
        <f t="shared" si="12"/>
        <v>662</v>
      </c>
      <c r="R709" s="70">
        <f>Таблица_основная[[#This Row],[Первая строка массива]]+54</f>
        <v>716</v>
      </c>
      <c r="S709"/>
      <c r="T709" s="86"/>
      <c r="AA709" t="s">
        <v>88</v>
      </c>
      <c r="AB709" t="s">
        <v>1507</v>
      </c>
      <c r="AC709" t="s">
        <v>164</v>
      </c>
      <c r="AD709" t="s">
        <v>1508</v>
      </c>
    </row>
    <row r="710" spans="1:30" ht="12.75" customHeight="1" x14ac:dyDescent="0.2">
      <c r="A710" s="70"/>
      <c r="B710" s="70"/>
      <c r="C710" s="100" t="s">
        <v>122</v>
      </c>
      <c r="D710" s="101" t="s">
        <v>77</v>
      </c>
      <c r="E710" s="102">
        <v>45017</v>
      </c>
      <c r="F710" s="71">
        <v>155</v>
      </c>
      <c r="G710" s="72">
        <f ca="1">Таблица_основная[[#This Row],[Рейтинг расчет]]</f>
        <v>33</v>
      </c>
      <c r="H710" s="41" t="s">
        <v>156</v>
      </c>
      <c r="I710" s="71">
        <v>171.07</v>
      </c>
      <c r="J710" s="41" t="s">
        <v>157</v>
      </c>
      <c r="K710" s="73"/>
      <c r="L710" s="73" t="s">
        <v>158</v>
      </c>
      <c r="M710" s="73"/>
      <c r="N71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O710" s="41" t="str">
        <f>CONCATENATE("F","$",Таблица_основная[[#This Row],[Первая строка массива]])</f>
        <v>F$662</v>
      </c>
      <c r="P710" s="41" t="str">
        <f>CONCATENATE("F","$",Таблица_основная[[#This Row],[Первая строка массива]],":","F","$",Таблица_основная[[#This Row],[Последняя строка моссива]])</f>
        <v>F$662:F$716</v>
      </c>
      <c r="Q710" s="70">
        <f t="shared" si="12"/>
        <v>662</v>
      </c>
      <c r="R710" s="70">
        <f>Таблица_основная[[#This Row],[Первая строка массива]]+54</f>
        <v>716</v>
      </c>
      <c r="S710"/>
      <c r="T710" s="86"/>
      <c r="AA710" t="s">
        <v>144</v>
      </c>
      <c r="AB710" t="s">
        <v>1509</v>
      </c>
      <c r="AC710" t="s">
        <v>164</v>
      </c>
      <c r="AD710" t="s">
        <v>1510</v>
      </c>
    </row>
    <row r="711" spans="1:30" ht="12.75" customHeight="1" x14ac:dyDescent="0.2">
      <c r="A711" s="70"/>
      <c r="B711" s="70"/>
      <c r="C711" s="100" t="s">
        <v>123</v>
      </c>
      <c r="D711" s="101" t="s">
        <v>77</v>
      </c>
      <c r="E711" s="102">
        <v>45017</v>
      </c>
      <c r="F711" s="71">
        <v>130</v>
      </c>
      <c r="G711" s="72">
        <f ca="1">Таблица_основная[[#This Row],[Рейтинг расчет]]</f>
        <v>41</v>
      </c>
      <c r="H711" s="41" t="s">
        <v>156</v>
      </c>
      <c r="I711" s="71">
        <v>171.07</v>
      </c>
      <c r="J711" s="41" t="s">
        <v>157</v>
      </c>
      <c r="K711" s="73"/>
      <c r="L711" s="73" t="s">
        <v>158</v>
      </c>
      <c r="M711" s="73"/>
      <c r="N71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41</v>
      </c>
      <c r="O711" s="41" t="str">
        <f>CONCATENATE("F","$",Таблица_основная[[#This Row],[Первая строка массива]])</f>
        <v>F$662</v>
      </c>
      <c r="P711" s="41" t="str">
        <f>CONCATENATE("F","$",Таблица_основная[[#This Row],[Первая строка массива]],":","F","$",Таблица_основная[[#This Row],[Последняя строка моссива]])</f>
        <v>F$662:F$716</v>
      </c>
      <c r="Q711" s="70">
        <f t="shared" si="12"/>
        <v>662</v>
      </c>
      <c r="R711" s="70">
        <f>Таблица_основная[[#This Row],[Первая строка массива]]+54</f>
        <v>716</v>
      </c>
      <c r="S711"/>
      <c r="T711" s="86"/>
      <c r="AA711" t="s">
        <v>142</v>
      </c>
      <c r="AB711" t="s">
        <v>1511</v>
      </c>
      <c r="AC711" t="s">
        <v>164</v>
      </c>
      <c r="AD711" t="s">
        <v>1512</v>
      </c>
    </row>
    <row r="712" spans="1:30" ht="12.75" customHeight="1" x14ac:dyDescent="0.2">
      <c r="A712" s="70"/>
      <c r="B712" s="70"/>
      <c r="C712" s="100" t="s">
        <v>124</v>
      </c>
      <c r="D712" s="101" t="s">
        <v>77</v>
      </c>
      <c r="E712" s="102">
        <v>45017</v>
      </c>
      <c r="F712" s="71">
        <v>228</v>
      </c>
      <c r="G712" s="72">
        <f ca="1">Таблица_основная[[#This Row],[Рейтинг расчет]]</f>
        <v>13</v>
      </c>
      <c r="H712" s="41" t="s">
        <v>156</v>
      </c>
      <c r="I712" s="71">
        <v>171.07</v>
      </c>
      <c r="J712" s="41" t="s">
        <v>157</v>
      </c>
      <c r="K712" s="73"/>
      <c r="L712" s="73" t="s">
        <v>158</v>
      </c>
      <c r="M712" s="73"/>
      <c r="N71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O712" s="41" t="str">
        <f>CONCATENATE("F","$",Таблица_основная[[#This Row],[Первая строка массива]])</f>
        <v>F$662</v>
      </c>
      <c r="P712" s="41" t="str">
        <f>CONCATENATE("F","$",Таблица_основная[[#This Row],[Первая строка массива]],":","F","$",Таблица_основная[[#This Row],[Последняя строка моссива]])</f>
        <v>F$662:F$716</v>
      </c>
      <c r="Q712" s="70">
        <f t="shared" si="12"/>
        <v>662</v>
      </c>
      <c r="R712" s="70">
        <f>Таблица_основная[[#This Row],[Первая строка массива]]+54</f>
        <v>716</v>
      </c>
      <c r="S712"/>
      <c r="T712" s="86"/>
      <c r="AA712" t="s">
        <v>116</v>
      </c>
      <c r="AB712" t="s">
        <v>1513</v>
      </c>
      <c r="AC712" t="s">
        <v>164</v>
      </c>
      <c r="AD712" t="s">
        <v>1514</v>
      </c>
    </row>
    <row r="713" spans="1:30" ht="12.75" customHeight="1" x14ac:dyDescent="0.2">
      <c r="A713" s="70"/>
      <c r="B713" s="70"/>
      <c r="C713" s="100" t="s">
        <v>109</v>
      </c>
      <c r="D713" s="101" t="s">
        <v>77</v>
      </c>
      <c r="E713" s="102">
        <v>45017</v>
      </c>
      <c r="F713" s="71">
        <v>193</v>
      </c>
      <c r="G713" s="72">
        <f ca="1">Таблица_основная[[#This Row],[Рейтинг расчет]]</f>
        <v>22</v>
      </c>
      <c r="H713" s="41" t="s">
        <v>156</v>
      </c>
      <c r="I713" s="71">
        <v>171.07</v>
      </c>
      <c r="J713" s="41" t="s">
        <v>157</v>
      </c>
      <c r="K713" s="73"/>
      <c r="L713" s="73" t="s">
        <v>158</v>
      </c>
      <c r="M713" s="73"/>
      <c r="N71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22</v>
      </c>
      <c r="O713" s="41" t="str">
        <f>CONCATENATE("F","$",Таблица_основная[[#This Row],[Первая строка массива]])</f>
        <v>F$662</v>
      </c>
      <c r="P713" s="41" t="str">
        <f>CONCATENATE("F","$",Таблица_основная[[#This Row],[Первая строка массива]],":","F","$",Таблица_основная[[#This Row],[Последняя строка моссива]])</f>
        <v>F$662:F$716</v>
      </c>
      <c r="Q713" s="70">
        <f t="shared" si="12"/>
        <v>662</v>
      </c>
      <c r="R713" s="70">
        <f>Таблица_основная[[#This Row],[Первая строка массива]]+54</f>
        <v>716</v>
      </c>
      <c r="S713"/>
      <c r="T713" s="86"/>
      <c r="AA713" t="s">
        <v>144</v>
      </c>
      <c r="AB713" t="s">
        <v>1515</v>
      </c>
      <c r="AC713" t="s">
        <v>164</v>
      </c>
      <c r="AD713" t="s">
        <v>1516</v>
      </c>
    </row>
    <row r="714" spans="1:30" ht="12.75" customHeight="1" x14ac:dyDescent="0.2">
      <c r="A714" s="70"/>
      <c r="B714" s="70"/>
      <c r="C714" s="100" t="s">
        <v>110</v>
      </c>
      <c r="D714" s="101" t="s">
        <v>77</v>
      </c>
      <c r="E714" s="102">
        <v>45017</v>
      </c>
      <c r="F714" s="71">
        <v>200</v>
      </c>
      <c r="G714" s="72">
        <f ca="1">Таблица_основная[[#This Row],[Рейтинг расчет]]</f>
        <v>19</v>
      </c>
      <c r="H714" s="41" t="s">
        <v>156</v>
      </c>
      <c r="I714" s="71">
        <v>171.07</v>
      </c>
      <c r="J714" s="41" t="s">
        <v>157</v>
      </c>
      <c r="K714" s="73"/>
      <c r="L714" s="73" t="s">
        <v>158</v>
      </c>
      <c r="M714" s="73"/>
      <c r="N71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O714" s="41" t="str">
        <f>CONCATENATE("F","$",Таблица_основная[[#This Row],[Первая строка массива]])</f>
        <v>F$662</v>
      </c>
      <c r="P714" s="41" t="str">
        <f>CONCATENATE("F","$",Таблица_основная[[#This Row],[Первая строка массива]],":","F","$",Таблица_основная[[#This Row],[Последняя строка моссива]])</f>
        <v>F$662:F$716</v>
      </c>
      <c r="Q714" s="70">
        <f t="shared" si="12"/>
        <v>662</v>
      </c>
      <c r="R714" s="70">
        <f>Таблица_основная[[#This Row],[Первая строка массива]]+54</f>
        <v>716</v>
      </c>
      <c r="S714"/>
      <c r="T714" s="86"/>
      <c r="AA714" t="s">
        <v>94</v>
      </c>
      <c r="AB714" t="s">
        <v>1517</v>
      </c>
      <c r="AC714" t="s">
        <v>164</v>
      </c>
      <c r="AD714" t="s">
        <v>1518</v>
      </c>
    </row>
    <row r="715" spans="1:30" ht="12.75" customHeight="1" x14ac:dyDescent="0.2">
      <c r="A715" s="70"/>
      <c r="B715" s="70"/>
      <c r="C715" s="100" t="s">
        <v>111</v>
      </c>
      <c r="D715" s="101" t="s">
        <v>77</v>
      </c>
      <c r="E715" s="102">
        <v>45017</v>
      </c>
      <c r="F715" s="71">
        <v>122</v>
      </c>
      <c r="G715" s="72">
        <f ca="1">Таблица_основная[[#This Row],[Рейтинг расчет]]</f>
        <v>43</v>
      </c>
      <c r="H715" s="41" t="s">
        <v>156</v>
      </c>
      <c r="I715" s="71">
        <v>171.07</v>
      </c>
      <c r="J715" s="41" t="s">
        <v>157</v>
      </c>
      <c r="K715" s="73"/>
      <c r="L715" s="73" t="s">
        <v>158</v>
      </c>
      <c r="M715" s="73"/>
      <c r="N71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43</v>
      </c>
      <c r="O715" s="41" t="str">
        <f>CONCATENATE("F","$",Таблица_основная[[#This Row],[Первая строка массива]])</f>
        <v>F$662</v>
      </c>
      <c r="P715" s="41" t="str">
        <f>CONCATENATE("F","$",Таблица_основная[[#This Row],[Первая строка массива]],":","F","$",Таблица_основная[[#This Row],[Последняя строка моссива]])</f>
        <v>F$662:F$716</v>
      </c>
      <c r="Q715" s="70">
        <f t="shared" si="12"/>
        <v>662</v>
      </c>
      <c r="R715" s="70">
        <f>Таблица_основная[[#This Row],[Первая строка массива]]+54</f>
        <v>716</v>
      </c>
      <c r="S715"/>
      <c r="T715" s="86"/>
      <c r="AA715" t="s">
        <v>144</v>
      </c>
      <c r="AB715" t="s">
        <v>1519</v>
      </c>
      <c r="AC715" t="s">
        <v>164</v>
      </c>
      <c r="AD715" t="s">
        <v>1520</v>
      </c>
    </row>
    <row r="716" spans="1:30" ht="12.75" customHeight="1" x14ac:dyDescent="0.2">
      <c r="A716" s="70"/>
      <c r="B716" s="70"/>
      <c r="C716" s="100" t="s">
        <v>125</v>
      </c>
      <c r="D716" s="101" t="s">
        <v>77</v>
      </c>
      <c r="E716" s="102">
        <v>45017</v>
      </c>
      <c r="F716" s="71">
        <v>87</v>
      </c>
      <c r="G716" s="72">
        <f ca="1">Таблица_основная[[#This Row],[Рейтинг расчет]]</f>
        <v>49</v>
      </c>
      <c r="H716" s="41" t="s">
        <v>156</v>
      </c>
      <c r="I716" s="71">
        <v>171.07</v>
      </c>
      <c r="J716" s="41" t="s">
        <v>157</v>
      </c>
      <c r="K716" s="73"/>
      <c r="L716" s="73" t="s">
        <v>158</v>
      </c>
      <c r="M716" s="73"/>
      <c r="N71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49</v>
      </c>
      <c r="O716" s="41" t="str">
        <f>CONCATENATE("F","$",Таблица_основная[[#This Row],[Первая строка массива]])</f>
        <v>F$662</v>
      </c>
      <c r="P716" s="41" t="str">
        <f>CONCATENATE("F","$",Таблица_основная[[#This Row],[Первая строка массива]],":","F","$",Таблица_основная[[#This Row],[Последняя строка моссива]])</f>
        <v>F$662:F$716</v>
      </c>
      <c r="Q716" s="70">
        <f t="shared" si="12"/>
        <v>662</v>
      </c>
      <c r="R716" s="70">
        <f>Таблица_основная[[#This Row],[Первая строка массива]]+54</f>
        <v>716</v>
      </c>
      <c r="S716"/>
      <c r="T716" s="86"/>
      <c r="AA716" t="s">
        <v>144</v>
      </c>
      <c r="AB716" t="s">
        <v>1521</v>
      </c>
      <c r="AC716" t="s">
        <v>164</v>
      </c>
      <c r="AD716" t="s">
        <v>1522</v>
      </c>
    </row>
    <row r="717" spans="1:30" ht="12.75" customHeight="1" x14ac:dyDescent="0.2">
      <c r="A717" s="70"/>
      <c r="B717" s="70"/>
      <c r="C717" s="100" t="s">
        <v>87</v>
      </c>
      <c r="D717" s="101" t="s">
        <v>77</v>
      </c>
      <c r="E717" s="102">
        <v>45383</v>
      </c>
      <c r="F717" s="71">
        <v>135</v>
      </c>
      <c r="G717" s="72">
        <f ca="1">Таблица_основная[[#This Row],[Рейтинг расчет]]</f>
        <v>20</v>
      </c>
      <c r="H717" s="41" t="s">
        <v>160</v>
      </c>
      <c r="I717" s="71">
        <v>132.5</v>
      </c>
      <c r="J717" s="41" t="s">
        <v>161</v>
      </c>
      <c r="K717" s="73"/>
      <c r="L717" s="73" t="s">
        <v>162</v>
      </c>
      <c r="M717" s="73"/>
      <c r="N71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O717" s="41" t="str">
        <f>CONCATENATE("F","$",Таблица_основная[[#This Row],[Первая строка массива]])</f>
        <v>F$717</v>
      </c>
      <c r="P717" s="41" t="str">
        <f>CONCATENATE("F","$",Таблица_основная[[#This Row],[Первая строка массива]],":","F","$",Таблица_основная[[#This Row],[Последняя строка моссива]])</f>
        <v>F$717:F$771</v>
      </c>
      <c r="Q717" s="70">
        <f>ROW()</f>
        <v>717</v>
      </c>
      <c r="R717" s="70">
        <f>Таблица_основная[[#This Row],[Первая строка массива]]+54</f>
        <v>771</v>
      </c>
      <c r="S717"/>
      <c r="T717" s="86"/>
      <c r="AA717" t="s">
        <v>145</v>
      </c>
      <c r="AB717" t="s">
        <v>1523</v>
      </c>
      <c r="AC717" t="s">
        <v>164</v>
      </c>
      <c r="AD717" t="s">
        <v>1524</v>
      </c>
    </row>
    <row r="718" spans="1:30" ht="12.75" customHeight="1" x14ac:dyDescent="0.2">
      <c r="A718" s="70"/>
      <c r="B718" s="70"/>
      <c r="C718" s="100" t="s">
        <v>88</v>
      </c>
      <c r="D718" s="101" t="s">
        <v>77</v>
      </c>
      <c r="E718" s="102">
        <v>45383</v>
      </c>
      <c r="F718" s="71">
        <v>148</v>
      </c>
      <c r="G718" s="72">
        <f ca="1">Таблица_основная[[#This Row],[Рейтинг расчет]]</f>
        <v>13</v>
      </c>
      <c r="H718" s="41" t="s">
        <v>160</v>
      </c>
      <c r="I718" s="71">
        <v>132.5</v>
      </c>
      <c r="J718" s="41" t="s">
        <v>161</v>
      </c>
      <c r="K718" s="73"/>
      <c r="L718" s="73" t="s">
        <v>162</v>
      </c>
      <c r="M718" s="73"/>
      <c r="N71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O718" s="41" t="str">
        <f>CONCATENATE("F","$",Таблица_основная[[#This Row],[Первая строка массива]])</f>
        <v>F$717</v>
      </c>
      <c r="P718" s="41" t="str">
        <f>CONCATENATE("F","$",Таблица_основная[[#This Row],[Первая строка массива]],":","F","$",Таблица_основная[[#This Row],[Последняя строка моссива]])</f>
        <v>F$717:F$771</v>
      </c>
      <c r="Q718" s="70">
        <f>Q717</f>
        <v>717</v>
      </c>
      <c r="R718" s="70">
        <f>Таблица_основная[[#This Row],[Первая строка массива]]+54</f>
        <v>771</v>
      </c>
      <c r="S718"/>
      <c r="T718" s="86"/>
      <c r="AA718" t="s">
        <v>141</v>
      </c>
      <c r="AB718" t="s">
        <v>1525</v>
      </c>
      <c r="AC718" t="s">
        <v>164</v>
      </c>
      <c r="AD718" t="s">
        <v>1526</v>
      </c>
    </row>
    <row r="719" spans="1:30" ht="12.75" customHeight="1" x14ac:dyDescent="0.2">
      <c r="A719" s="70"/>
      <c r="B719" s="70"/>
      <c r="C719" s="100" t="s">
        <v>89</v>
      </c>
      <c r="D719" s="101" t="s">
        <v>77</v>
      </c>
      <c r="E719" s="102">
        <v>45383</v>
      </c>
      <c r="F719" s="71">
        <v>110</v>
      </c>
      <c r="G719" s="72">
        <f ca="1">Таблица_основная[[#This Row],[Рейтинг расчет]]</f>
        <v>30</v>
      </c>
      <c r="H719" s="41" t="s">
        <v>160</v>
      </c>
      <c r="I719" s="71">
        <v>132.5</v>
      </c>
      <c r="J719" s="41" t="s">
        <v>161</v>
      </c>
      <c r="K719" s="73"/>
      <c r="L719" s="73" t="s">
        <v>162</v>
      </c>
      <c r="M719" s="73"/>
      <c r="N71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O719" s="41" t="str">
        <f>CONCATENATE("F","$",Таблица_основная[[#This Row],[Первая строка массива]])</f>
        <v>F$717</v>
      </c>
      <c r="P719" s="41" t="str">
        <f>CONCATENATE("F","$",Таблица_основная[[#This Row],[Первая строка массива]],":","F","$",Таблица_основная[[#This Row],[Последняя строка моссива]])</f>
        <v>F$717:F$771</v>
      </c>
      <c r="Q719" s="70">
        <f t="shared" ref="Q719:Q771" si="13">Q718</f>
        <v>717</v>
      </c>
      <c r="R719" s="70">
        <f>Таблица_основная[[#This Row],[Первая строка массива]]+54</f>
        <v>771</v>
      </c>
      <c r="S719"/>
      <c r="T719" s="86"/>
      <c r="AA719" t="s">
        <v>144</v>
      </c>
      <c r="AB719" t="s">
        <v>1527</v>
      </c>
      <c r="AC719" t="s">
        <v>164</v>
      </c>
      <c r="AD719" t="s">
        <v>1528</v>
      </c>
    </row>
    <row r="720" spans="1:30" ht="12.75" customHeight="1" x14ac:dyDescent="0.2">
      <c r="A720" s="70"/>
      <c r="B720" s="70"/>
      <c r="C720" s="100" t="s">
        <v>90</v>
      </c>
      <c r="D720" s="101" t="s">
        <v>77</v>
      </c>
      <c r="E720" s="102">
        <v>45383</v>
      </c>
      <c r="F720" s="71">
        <v>66</v>
      </c>
      <c r="G720" s="72">
        <f ca="1">Таблица_основная[[#This Row],[Рейтинг расчет]]</f>
        <v>42</v>
      </c>
      <c r="H720" s="41" t="s">
        <v>160</v>
      </c>
      <c r="I720" s="71">
        <v>132.5</v>
      </c>
      <c r="J720" s="41" t="s">
        <v>161</v>
      </c>
      <c r="K720" s="73"/>
      <c r="L720" s="73" t="s">
        <v>162</v>
      </c>
      <c r="M720" s="73"/>
      <c r="N72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42</v>
      </c>
      <c r="O720" s="41" t="str">
        <f>CONCATENATE("F","$",Таблица_основная[[#This Row],[Первая строка массива]])</f>
        <v>F$717</v>
      </c>
      <c r="P720" s="41" t="str">
        <f>CONCATENATE("F","$",Таблица_основная[[#This Row],[Первая строка массива]],":","F","$",Таблица_основная[[#This Row],[Последняя строка моссива]])</f>
        <v>F$717:F$771</v>
      </c>
      <c r="Q720" s="70">
        <f t="shared" si="13"/>
        <v>717</v>
      </c>
      <c r="R720" s="70">
        <f>Таблица_основная[[#This Row],[Первая строка массива]]+54</f>
        <v>771</v>
      </c>
      <c r="S720"/>
      <c r="T720" s="86"/>
      <c r="AA720" t="s">
        <v>144</v>
      </c>
      <c r="AB720" t="s">
        <v>1529</v>
      </c>
      <c r="AC720" t="s">
        <v>164</v>
      </c>
      <c r="AD720" t="s">
        <v>1530</v>
      </c>
    </row>
    <row r="721" spans="1:30" ht="12.75" customHeight="1" x14ac:dyDescent="0.2">
      <c r="A721" s="70"/>
      <c r="B721" s="70"/>
      <c r="C721" s="100" t="s">
        <v>112</v>
      </c>
      <c r="D721" s="101" t="s">
        <v>77</v>
      </c>
      <c r="E721" s="102">
        <v>45383</v>
      </c>
      <c r="F721" s="71">
        <v>88</v>
      </c>
      <c r="G721" s="72">
        <f ca="1">Таблица_основная[[#This Row],[Рейтинг расчет]]</f>
        <v>37</v>
      </c>
      <c r="H721" s="41" t="s">
        <v>160</v>
      </c>
      <c r="I721" s="71">
        <v>132.5</v>
      </c>
      <c r="J721" s="41" t="s">
        <v>161</v>
      </c>
      <c r="K721" s="73"/>
      <c r="L721" s="73" t="s">
        <v>162</v>
      </c>
      <c r="M721" s="73"/>
      <c r="N72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37</v>
      </c>
      <c r="O721" s="41" t="str">
        <f>CONCATENATE("F","$",Таблица_основная[[#This Row],[Первая строка массива]])</f>
        <v>F$717</v>
      </c>
      <c r="P721" s="41" t="str">
        <f>CONCATENATE("F","$",Таблица_основная[[#This Row],[Первая строка массива]],":","F","$",Таблица_основная[[#This Row],[Последняя строка моссива]])</f>
        <v>F$717:F$771</v>
      </c>
      <c r="Q721" s="70">
        <f t="shared" si="13"/>
        <v>717</v>
      </c>
      <c r="R721" s="70">
        <f>Таблица_основная[[#This Row],[Первая строка массива]]+54</f>
        <v>771</v>
      </c>
      <c r="S721"/>
      <c r="T721" s="86"/>
      <c r="AA721" t="s">
        <v>144</v>
      </c>
      <c r="AB721" t="s">
        <v>1531</v>
      </c>
      <c r="AC721" t="s">
        <v>164</v>
      </c>
      <c r="AD721" t="s">
        <v>1532</v>
      </c>
    </row>
    <row r="722" spans="1:30" ht="12.75" customHeight="1" x14ac:dyDescent="0.2">
      <c r="A722" s="70"/>
      <c r="B722" s="70"/>
      <c r="C722" s="100" t="s">
        <v>91</v>
      </c>
      <c r="D722" s="101" t="s">
        <v>77</v>
      </c>
      <c r="E722" s="102">
        <v>45383</v>
      </c>
      <c r="F722" s="71">
        <v>111</v>
      </c>
      <c r="G722" s="72">
        <f ca="1">Таблица_основная[[#This Row],[Рейтинг расчет]]</f>
        <v>29</v>
      </c>
      <c r="H722" s="41" t="s">
        <v>160</v>
      </c>
      <c r="I722" s="71">
        <v>132.5</v>
      </c>
      <c r="J722" s="41" t="s">
        <v>161</v>
      </c>
      <c r="K722" s="73"/>
      <c r="L722" s="73" t="s">
        <v>162</v>
      </c>
      <c r="M722" s="73"/>
      <c r="N72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29</v>
      </c>
      <c r="O722" s="41" t="str">
        <f>CONCATENATE("F","$",Таблица_основная[[#This Row],[Первая строка массива]])</f>
        <v>F$717</v>
      </c>
      <c r="P722" s="41" t="str">
        <f>CONCATENATE("F","$",Таблица_основная[[#This Row],[Первая строка массива]],":","F","$",Таблица_основная[[#This Row],[Последняя строка моссива]])</f>
        <v>F$717:F$771</v>
      </c>
      <c r="Q722" s="70">
        <f t="shared" si="13"/>
        <v>717</v>
      </c>
      <c r="R722" s="70">
        <f>Таблица_основная[[#This Row],[Первая строка массива]]+54</f>
        <v>771</v>
      </c>
      <c r="S722"/>
      <c r="T722" s="86"/>
      <c r="AA722" t="s">
        <v>143</v>
      </c>
      <c r="AB722" t="s">
        <v>1533</v>
      </c>
      <c r="AC722" t="s">
        <v>164</v>
      </c>
      <c r="AD722" t="s">
        <v>1534</v>
      </c>
    </row>
    <row r="723" spans="1:30" ht="12.75" customHeight="1" x14ac:dyDescent="0.2">
      <c r="A723" s="70"/>
      <c r="B723" s="70"/>
      <c r="C723" s="100" t="s">
        <v>92</v>
      </c>
      <c r="D723" s="101" t="s">
        <v>77</v>
      </c>
      <c r="E723" s="102">
        <v>45383</v>
      </c>
      <c r="F723" s="71">
        <v>66</v>
      </c>
      <c r="G723" s="72">
        <f ca="1">Таблица_основная[[#This Row],[Рейтинг расчет]]</f>
        <v>42</v>
      </c>
      <c r="H723" s="41" t="s">
        <v>160</v>
      </c>
      <c r="I723" s="71">
        <v>132.5</v>
      </c>
      <c r="J723" s="41" t="s">
        <v>161</v>
      </c>
      <c r="K723" s="73"/>
      <c r="L723" s="73" t="s">
        <v>162</v>
      </c>
      <c r="M723" s="73"/>
      <c r="N72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42</v>
      </c>
      <c r="O723" s="41" t="str">
        <f>CONCATENATE("F","$",Таблица_основная[[#This Row],[Первая строка массива]])</f>
        <v>F$717</v>
      </c>
      <c r="P723" s="41" t="str">
        <f>CONCATENATE("F","$",Таблица_основная[[#This Row],[Первая строка массива]],":","F","$",Таблица_основная[[#This Row],[Последняя строка моссива]])</f>
        <v>F$717:F$771</v>
      </c>
      <c r="Q723" s="70">
        <f t="shared" si="13"/>
        <v>717</v>
      </c>
      <c r="R723" s="70">
        <f>Таблица_основная[[#This Row],[Первая строка массива]]+54</f>
        <v>771</v>
      </c>
      <c r="S723"/>
      <c r="T723" s="86"/>
      <c r="AA723" t="s">
        <v>117</v>
      </c>
      <c r="AB723" t="s">
        <v>1535</v>
      </c>
      <c r="AC723" t="s">
        <v>164</v>
      </c>
      <c r="AD723" t="s">
        <v>1536</v>
      </c>
    </row>
    <row r="724" spans="1:30" ht="12.75" customHeight="1" x14ac:dyDescent="0.2">
      <c r="A724" s="70"/>
      <c r="B724" s="70"/>
      <c r="C724" s="100" t="s">
        <v>113</v>
      </c>
      <c r="D724" s="101" t="s">
        <v>77</v>
      </c>
      <c r="E724" s="102">
        <v>45383</v>
      </c>
      <c r="F724" s="71">
        <v>59</v>
      </c>
      <c r="G724" s="72">
        <f ca="1">Таблица_основная[[#This Row],[Рейтинг расчет]]</f>
        <v>43</v>
      </c>
      <c r="H724" s="41" t="s">
        <v>160</v>
      </c>
      <c r="I724" s="71">
        <v>132.5</v>
      </c>
      <c r="J724" s="41" t="s">
        <v>161</v>
      </c>
      <c r="K724" s="73"/>
      <c r="L724" s="73" t="s">
        <v>162</v>
      </c>
      <c r="M724" s="73"/>
      <c r="N72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43</v>
      </c>
      <c r="O724" s="41" t="str">
        <f>CONCATENATE("F","$",Таблица_основная[[#This Row],[Первая строка массива]])</f>
        <v>F$717</v>
      </c>
      <c r="P724" s="41" t="str">
        <f>CONCATENATE("F","$",Таблица_основная[[#This Row],[Первая строка массива]],":","F","$",Таблица_основная[[#This Row],[Последняя строка моссива]])</f>
        <v>F$717:F$771</v>
      </c>
      <c r="Q724" s="70">
        <f t="shared" si="13"/>
        <v>717</v>
      </c>
      <c r="R724" s="70">
        <f>Таблица_основная[[#This Row],[Первая строка массива]]+54</f>
        <v>771</v>
      </c>
      <c r="S724"/>
      <c r="T724" s="86"/>
      <c r="AA724" t="s">
        <v>99</v>
      </c>
      <c r="AB724" t="s">
        <v>1537</v>
      </c>
      <c r="AC724" t="s">
        <v>164</v>
      </c>
      <c r="AD724" t="s">
        <v>1538</v>
      </c>
    </row>
    <row r="725" spans="1:30" ht="12.75" customHeight="1" x14ac:dyDescent="0.2">
      <c r="A725" s="70"/>
      <c r="B725" s="70"/>
      <c r="C725" s="100" t="s">
        <v>135</v>
      </c>
      <c r="D725" s="101" t="s">
        <v>77</v>
      </c>
      <c r="E725" s="102">
        <v>45383</v>
      </c>
      <c r="F725" s="71">
        <v>140</v>
      </c>
      <c r="G725" s="72">
        <f ca="1">Таблица_основная[[#This Row],[Рейтинг расчет]]</f>
        <v>17</v>
      </c>
      <c r="H725" s="41" t="s">
        <v>160</v>
      </c>
      <c r="I725" s="71">
        <v>132.5</v>
      </c>
      <c r="J725" s="41" t="s">
        <v>161</v>
      </c>
      <c r="K725" s="73"/>
      <c r="L725" s="73" t="s">
        <v>162</v>
      </c>
      <c r="M725" s="73"/>
      <c r="N72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O725" s="41" t="str">
        <f>CONCATENATE("F","$",Таблица_основная[[#This Row],[Первая строка массива]])</f>
        <v>F$717</v>
      </c>
      <c r="P725" s="41" t="str">
        <f>CONCATENATE("F","$",Таблица_основная[[#This Row],[Первая строка массива]],":","F","$",Таблица_основная[[#This Row],[Последняя строка моссива]])</f>
        <v>F$717:F$771</v>
      </c>
      <c r="Q725" s="70">
        <f t="shared" si="13"/>
        <v>717</v>
      </c>
      <c r="R725" s="70">
        <f>Таблица_основная[[#This Row],[Первая строка массива]]+54</f>
        <v>771</v>
      </c>
      <c r="S725"/>
      <c r="T725" s="86"/>
      <c r="AA725" t="s">
        <v>144</v>
      </c>
      <c r="AB725" t="s">
        <v>1539</v>
      </c>
      <c r="AC725" t="s">
        <v>164</v>
      </c>
      <c r="AD725" t="s">
        <v>1540</v>
      </c>
    </row>
    <row r="726" spans="1:30" ht="12.75" customHeight="1" x14ac:dyDescent="0.2">
      <c r="A726" s="70"/>
      <c r="B726" s="70"/>
      <c r="C726" s="100" t="s">
        <v>136</v>
      </c>
      <c r="D726" s="101" t="s">
        <v>77</v>
      </c>
      <c r="E726" s="102">
        <v>45383</v>
      </c>
      <c r="F726" s="71">
        <v>143</v>
      </c>
      <c r="G726" s="72">
        <f ca="1">Таблица_основная[[#This Row],[Рейтинг расчет]]</f>
        <v>15</v>
      </c>
      <c r="H726" s="41" t="s">
        <v>160</v>
      </c>
      <c r="I726" s="71">
        <v>132.5</v>
      </c>
      <c r="J726" s="41" t="s">
        <v>161</v>
      </c>
      <c r="K726" s="73"/>
      <c r="L726" s="73" t="s">
        <v>162</v>
      </c>
      <c r="M726" s="73"/>
      <c r="N72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O726" s="41" t="str">
        <f>CONCATENATE("F","$",Таблица_основная[[#This Row],[Первая строка массива]])</f>
        <v>F$717</v>
      </c>
      <c r="P726" s="41" t="str">
        <f>CONCATENATE("F","$",Таблица_основная[[#This Row],[Первая строка массива]],":","F","$",Таблица_основная[[#This Row],[Последняя строка моссива]])</f>
        <v>F$717:F$771</v>
      </c>
      <c r="Q726" s="70">
        <f t="shared" si="13"/>
        <v>717</v>
      </c>
      <c r="R726" s="70">
        <f>Таблица_основная[[#This Row],[Первая строка массива]]+54</f>
        <v>771</v>
      </c>
      <c r="S726"/>
      <c r="T726" s="86"/>
      <c r="AA726" t="s">
        <v>118</v>
      </c>
      <c r="AB726" t="s">
        <v>1541</v>
      </c>
      <c r="AC726" t="s">
        <v>164</v>
      </c>
      <c r="AD726" t="s">
        <v>1542</v>
      </c>
    </row>
    <row r="727" spans="1:30" ht="12.75" customHeight="1" x14ac:dyDescent="0.2">
      <c r="A727" s="70"/>
      <c r="B727" s="70"/>
      <c r="C727" s="100" t="s">
        <v>137</v>
      </c>
      <c r="D727" s="101" t="s">
        <v>77</v>
      </c>
      <c r="E727" s="102">
        <v>45383</v>
      </c>
      <c r="F727" s="71">
        <v>40</v>
      </c>
      <c r="G727" s="72">
        <f ca="1">Таблица_основная[[#This Row],[Рейтинг расчет]]</f>
        <v>46</v>
      </c>
      <c r="H727" s="41" t="s">
        <v>160</v>
      </c>
      <c r="I727" s="71">
        <v>132.5</v>
      </c>
      <c r="J727" s="41" t="s">
        <v>161</v>
      </c>
      <c r="K727" s="73"/>
      <c r="L727" s="73" t="s">
        <v>162</v>
      </c>
      <c r="M727" s="73"/>
      <c r="N72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46</v>
      </c>
      <c r="O727" s="41" t="str">
        <f>CONCATENATE("F","$",Таблица_основная[[#This Row],[Первая строка массива]])</f>
        <v>F$717</v>
      </c>
      <c r="P727" s="41" t="str">
        <f>CONCATENATE("F","$",Таблица_основная[[#This Row],[Первая строка массива]],":","F","$",Таблица_основная[[#This Row],[Последняя строка моссива]])</f>
        <v>F$717:F$771</v>
      </c>
      <c r="Q727" s="70">
        <f t="shared" si="13"/>
        <v>717</v>
      </c>
      <c r="R727" s="70">
        <f>Таблица_основная[[#This Row],[Первая строка массива]]+54</f>
        <v>771</v>
      </c>
      <c r="S727"/>
      <c r="T727" s="86"/>
      <c r="AA727" t="s">
        <v>87</v>
      </c>
      <c r="AB727" t="s">
        <v>1543</v>
      </c>
      <c r="AC727" t="s">
        <v>164</v>
      </c>
      <c r="AD727" t="s">
        <v>1544</v>
      </c>
    </row>
    <row r="728" spans="1:30" ht="12.75" customHeight="1" x14ac:dyDescent="0.2">
      <c r="A728" s="70"/>
      <c r="B728" s="70"/>
      <c r="C728" s="100" t="s">
        <v>138</v>
      </c>
      <c r="D728" s="101" t="s">
        <v>77</v>
      </c>
      <c r="E728" s="102">
        <v>45383</v>
      </c>
      <c r="F728" s="71">
        <v>141</v>
      </c>
      <c r="G728" s="72">
        <f ca="1">Таблица_основная[[#This Row],[Рейтинг расчет]]</f>
        <v>16</v>
      </c>
      <c r="H728" s="41" t="s">
        <v>160</v>
      </c>
      <c r="I728" s="71">
        <v>132.5</v>
      </c>
      <c r="J728" s="41" t="s">
        <v>161</v>
      </c>
      <c r="K728" s="73"/>
      <c r="L728" s="73" t="s">
        <v>162</v>
      </c>
      <c r="M728" s="73"/>
      <c r="N72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O728" s="41" t="str">
        <f>CONCATENATE("F","$",Таблица_основная[[#This Row],[Первая строка массива]])</f>
        <v>F$717</v>
      </c>
      <c r="P728" s="41" t="str">
        <f>CONCATENATE("F","$",Таблица_основная[[#This Row],[Первая строка массива]],":","F","$",Таблица_основная[[#This Row],[Последняя строка моссива]])</f>
        <v>F$717:F$771</v>
      </c>
      <c r="Q728" s="70">
        <f t="shared" si="13"/>
        <v>717</v>
      </c>
      <c r="R728" s="70">
        <f>Таблица_основная[[#This Row],[Первая строка массива]]+54</f>
        <v>771</v>
      </c>
      <c r="S728"/>
      <c r="T728" s="86"/>
      <c r="AA728" t="s">
        <v>145</v>
      </c>
      <c r="AB728" t="s">
        <v>1545</v>
      </c>
      <c r="AC728" t="s">
        <v>164</v>
      </c>
      <c r="AD728" t="s">
        <v>1546</v>
      </c>
    </row>
    <row r="729" spans="1:30" ht="12.75" customHeight="1" x14ac:dyDescent="0.2">
      <c r="A729" s="70"/>
      <c r="B729" s="70"/>
      <c r="C729" s="100" t="s">
        <v>139</v>
      </c>
      <c r="D729" s="101" t="s">
        <v>77</v>
      </c>
      <c r="E729" s="102">
        <v>45383</v>
      </c>
      <c r="F729" s="71">
        <v>139</v>
      </c>
      <c r="G729" s="72">
        <f ca="1">Таблица_основная[[#This Row],[Рейтинг расчет]]</f>
        <v>18</v>
      </c>
      <c r="H729" s="41" t="s">
        <v>160</v>
      </c>
      <c r="I729" s="71">
        <v>132.5</v>
      </c>
      <c r="J729" s="41" t="s">
        <v>161</v>
      </c>
      <c r="K729" s="73"/>
      <c r="L729" s="73" t="s">
        <v>162</v>
      </c>
      <c r="M729" s="73"/>
      <c r="N72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O729" s="41" t="str">
        <f>CONCATENATE("F","$",Таблица_основная[[#This Row],[Первая строка массива]])</f>
        <v>F$717</v>
      </c>
      <c r="P729" s="41" t="str">
        <f>CONCATENATE("F","$",Таблица_основная[[#This Row],[Первая строка массива]],":","F","$",Таблица_основная[[#This Row],[Последняя строка моссива]])</f>
        <v>F$717:F$771</v>
      </c>
      <c r="Q729" s="70">
        <f t="shared" si="13"/>
        <v>717</v>
      </c>
      <c r="R729" s="70">
        <f>Таблица_основная[[#This Row],[Первая строка массива]]+54</f>
        <v>771</v>
      </c>
      <c r="S729"/>
      <c r="T729" s="86"/>
      <c r="AA729" t="s">
        <v>87</v>
      </c>
      <c r="AB729" t="s">
        <v>1547</v>
      </c>
      <c r="AC729" t="s">
        <v>164</v>
      </c>
      <c r="AD729" t="s">
        <v>1548</v>
      </c>
    </row>
    <row r="730" spans="1:30" ht="12.75" customHeight="1" x14ac:dyDescent="0.2">
      <c r="A730" s="70"/>
      <c r="B730" s="70"/>
      <c r="C730" s="100" t="s">
        <v>140</v>
      </c>
      <c r="D730" s="101" t="s">
        <v>77</v>
      </c>
      <c r="E730" s="102">
        <v>45383</v>
      </c>
      <c r="F730" s="71">
        <v>218</v>
      </c>
      <c r="G730" s="72">
        <f ca="1">Таблица_основная[[#This Row],[Рейтинг расчет]]</f>
        <v>8</v>
      </c>
      <c r="H730" s="41" t="s">
        <v>160</v>
      </c>
      <c r="I730" s="71">
        <v>132.5</v>
      </c>
      <c r="J730" s="41" t="s">
        <v>161</v>
      </c>
      <c r="K730" s="73"/>
      <c r="L730" s="73" t="s">
        <v>162</v>
      </c>
      <c r="M730" s="73"/>
      <c r="N73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O730" s="41" t="str">
        <f>CONCATENATE("F","$",Таблица_основная[[#This Row],[Первая строка массива]])</f>
        <v>F$717</v>
      </c>
      <c r="P730" s="41" t="str">
        <f>CONCATENATE("F","$",Таблица_основная[[#This Row],[Первая строка массива]],":","F","$",Таблица_основная[[#This Row],[Последняя строка моссива]])</f>
        <v>F$717:F$771</v>
      </c>
      <c r="Q730" s="70">
        <f t="shared" si="13"/>
        <v>717</v>
      </c>
      <c r="R730" s="70">
        <f>Таблица_основная[[#This Row],[Первая строка массива]]+54</f>
        <v>771</v>
      </c>
      <c r="S730"/>
      <c r="T730" s="86"/>
      <c r="AA730" t="s">
        <v>137</v>
      </c>
      <c r="AB730" t="s">
        <v>1549</v>
      </c>
      <c r="AC730" t="s">
        <v>164</v>
      </c>
      <c r="AD730" t="s">
        <v>1550</v>
      </c>
    </row>
    <row r="731" spans="1:30" ht="12.75" customHeight="1" x14ac:dyDescent="0.2">
      <c r="A731" s="70"/>
      <c r="B731" s="70"/>
      <c r="C731" s="100" t="s">
        <v>141</v>
      </c>
      <c r="D731" s="101" t="s">
        <v>77</v>
      </c>
      <c r="E731" s="102">
        <v>45383</v>
      </c>
      <c r="F731" s="71">
        <v>90</v>
      </c>
      <c r="G731" s="72">
        <f ca="1">Таблица_основная[[#This Row],[Рейтинг расчет]]</f>
        <v>36</v>
      </c>
      <c r="H731" s="41" t="s">
        <v>160</v>
      </c>
      <c r="I731" s="71">
        <v>132.5</v>
      </c>
      <c r="J731" s="41" t="s">
        <v>161</v>
      </c>
      <c r="K731" s="73"/>
      <c r="L731" s="73" t="s">
        <v>162</v>
      </c>
      <c r="M731" s="73"/>
      <c r="N73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O731" s="41" t="str">
        <f>CONCATENATE("F","$",Таблица_основная[[#This Row],[Первая строка массива]])</f>
        <v>F$717</v>
      </c>
      <c r="P731" s="41" t="str">
        <f>CONCATENATE("F","$",Таблица_основная[[#This Row],[Первая строка массива]],":","F","$",Таблица_основная[[#This Row],[Последняя строка моссива]])</f>
        <v>F$717:F$771</v>
      </c>
      <c r="Q731" s="70">
        <f t="shared" si="13"/>
        <v>717</v>
      </c>
      <c r="R731" s="70">
        <f>Таблица_основная[[#This Row],[Первая строка массива]]+54</f>
        <v>771</v>
      </c>
      <c r="S731"/>
      <c r="T731" s="86"/>
      <c r="AA731" t="s">
        <v>88</v>
      </c>
      <c r="AB731" t="s">
        <v>1390</v>
      </c>
      <c r="AC731" t="s">
        <v>164</v>
      </c>
      <c r="AD731" t="s">
        <v>1551</v>
      </c>
    </row>
    <row r="732" spans="1:30" ht="12.75" customHeight="1" x14ac:dyDescent="0.2">
      <c r="A732" s="70"/>
      <c r="B732" s="70"/>
      <c r="C732" s="100" t="s">
        <v>142</v>
      </c>
      <c r="D732" s="101" t="s">
        <v>77</v>
      </c>
      <c r="E732" s="102">
        <v>45383</v>
      </c>
      <c r="F732" s="71">
        <v>119</v>
      </c>
      <c r="G732" s="72">
        <f ca="1">Таблица_основная[[#This Row],[Рейтинг расчет]]</f>
        <v>26</v>
      </c>
      <c r="H732" s="41" t="s">
        <v>160</v>
      </c>
      <c r="I732" s="71">
        <v>132.5</v>
      </c>
      <c r="J732" s="41" t="s">
        <v>161</v>
      </c>
      <c r="K732" s="73"/>
      <c r="L732" s="73" t="s">
        <v>162</v>
      </c>
      <c r="M732" s="73"/>
      <c r="N73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O732" s="41" t="str">
        <f>CONCATENATE("F","$",Таблица_основная[[#This Row],[Первая строка массива]])</f>
        <v>F$717</v>
      </c>
      <c r="P732" s="41" t="str">
        <f>CONCATENATE("F","$",Таблица_основная[[#This Row],[Первая строка массива]],":","F","$",Таблица_основная[[#This Row],[Последняя строка моссива]])</f>
        <v>F$717:F$771</v>
      </c>
      <c r="Q732" s="70">
        <f t="shared" si="13"/>
        <v>717</v>
      </c>
      <c r="R732" s="70">
        <f>Таблица_основная[[#This Row],[Первая строка массива]]+54</f>
        <v>771</v>
      </c>
      <c r="S732"/>
      <c r="T732" s="86"/>
      <c r="AA732" t="s">
        <v>144</v>
      </c>
      <c r="AB732" t="s">
        <v>1552</v>
      </c>
      <c r="AC732" t="s">
        <v>164</v>
      </c>
      <c r="AD732" t="s">
        <v>1553</v>
      </c>
    </row>
    <row r="733" spans="1:30" ht="12.75" customHeight="1" x14ac:dyDescent="0.2">
      <c r="A733" s="70"/>
      <c r="B733" s="70"/>
      <c r="C733" s="100" t="s">
        <v>143</v>
      </c>
      <c r="D733" s="101" t="s">
        <v>77</v>
      </c>
      <c r="E733" s="102">
        <v>45383</v>
      </c>
      <c r="F733" s="71">
        <v>146</v>
      </c>
      <c r="G733" s="72">
        <f ca="1">Таблица_основная[[#This Row],[Рейтинг расчет]]</f>
        <v>14</v>
      </c>
      <c r="H733" s="41" t="s">
        <v>160</v>
      </c>
      <c r="I733" s="71">
        <v>132.5</v>
      </c>
      <c r="J733" s="41" t="s">
        <v>161</v>
      </c>
      <c r="K733" s="73"/>
      <c r="L733" s="73" t="s">
        <v>162</v>
      </c>
      <c r="M733" s="73"/>
      <c r="N73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O733" s="41" t="str">
        <f>CONCATENATE("F","$",Таблица_основная[[#This Row],[Первая строка массива]])</f>
        <v>F$717</v>
      </c>
      <c r="P733" s="41" t="str">
        <f>CONCATENATE("F","$",Таблица_основная[[#This Row],[Первая строка массива]],":","F","$",Таблица_основная[[#This Row],[Последняя строка моссива]])</f>
        <v>F$717:F$771</v>
      </c>
      <c r="Q733" s="70">
        <f t="shared" si="13"/>
        <v>717</v>
      </c>
      <c r="R733" s="70">
        <f>Таблица_основная[[#This Row],[Первая строка массива]]+54</f>
        <v>771</v>
      </c>
      <c r="S733"/>
      <c r="T733" s="86"/>
      <c r="AA733" t="s">
        <v>144</v>
      </c>
      <c r="AB733" t="s">
        <v>1554</v>
      </c>
      <c r="AC733" t="s">
        <v>164</v>
      </c>
      <c r="AD733" t="s">
        <v>1555</v>
      </c>
    </row>
    <row r="734" spans="1:30" ht="12.75" customHeight="1" x14ac:dyDescent="0.2">
      <c r="A734" s="70"/>
      <c r="B734" s="70"/>
      <c r="C734" s="100" t="s">
        <v>144</v>
      </c>
      <c r="D734" s="101" t="s">
        <v>77</v>
      </c>
      <c r="E734" s="102">
        <v>45383</v>
      </c>
      <c r="F734" s="71">
        <v>122</v>
      </c>
      <c r="G734" s="72">
        <f ca="1">Таблица_основная[[#This Row],[Рейтинг расчет]]</f>
        <v>25</v>
      </c>
      <c r="H734" s="41" t="s">
        <v>160</v>
      </c>
      <c r="I734" s="71">
        <v>132.5</v>
      </c>
      <c r="J734" s="41" t="s">
        <v>161</v>
      </c>
      <c r="K734" s="73"/>
      <c r="L734" s="73" t="s">
        <v>162</v>
      </c>
      <c r="M734" s="73"/>
      <c r="N73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25</v>
      </c>
      <c r="O734" s="41" t="str">
        <f>CONCATENATE("F","$",Таблица_основная[[#This Row],[Первая строка массива]])</f>
        <v>F$717</v>
      </c>
      <c r="P734" s="41" t="str">
        <f>CONCATENATE("F","$",Таблица_основная[[#This Row],[Первая строка массива]],":","F","$",Таблица_основная[[#This Row],[Последняя строка моссива]])</f>
        <v>F$717:F$771</v>
      </c>
      <c r="Q734" s="70">
        <f t="shared" si="13"/>
        <v>717</v>
      </c>
      <c r="R734" s="70">
        <f>Таблица_основная[[#This Row],[Первая строка массива]]+54</f>
        <v>771</v>
      </c>
      <c r="S734"/>
      <c r="T734" s="86"/>
      <c r="AA734" t="s">
        <v>124</v>
      </c>
      <c r="AB734" t="s">
        <v>1556</v>
      </c>
      <c r="AC734" t="s">
        <v>164</v>
      </c>
      <c r="AD734" t="s">
        <v>1557</v>
      </c>
    </row>
    <row r="735" spans="1:30" ht="12.75" customHeight="1" x14ac:dyDescent="0.2">
      <c r="A735" s="70"/>
      <c r="B735" s="70"/>
      <c r="C735" s="100" t="s">
        <v>145</v>
      </c>
      <c r="D735" s="101" t="s">
        <v>77</v>
      </c>
      <c r="E735" s="102">
        <v>45383</v>
      </c>
      <c r="F735" s="71">
        <v>153</v>
      </c>
      <c r="G735" s="72">
        <f ca="1">Таблица_основная[[#This Row],[Рейтинг расчет]]</f>
        <v>12</v>
      </c>
      <c r="H735" s="41" t="s">
        <v>160</v>
      </c>
      <c r="I735" s="71">
        <v>132.5</v>
      </c>
      <c r="J735" s="41" t="s">
        <v>161</v>
      </c>
      <c r="K735" s="73"/>
      <c r="L735" s="73" t="s">
        <v>162</v>
      </c>
      <c r="M735" s="73"/>
      <c r="N73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O735" s="41" t="str">
        <f>CONCATENATE("F","$",Таблица_основная[[#This Row],[Первая строка массива]])</f>
        <v>F$717</v>
      </c>
      <c r="P735" s="41" t="str">
        <f>CONCATENATE("F","$",Таблица_основная[[#This Row],[Первая строка массива]],":","F","$",Таблица_основная[[#This Row],[Последняя строка моссива]])</f>
        <v>F$717:F$771</v>
      </c>
      <c r="Q735" s="70">
        <f t="shared" si="13"/>
        <v>717</v>
      </c>
      <c r="R735" s="70">
        <f>Таблица_основная[[#This Row],[Первая строка массива]]+54</f>
        <v>771</v>
      </c>
      <c r="S735"/>
      <c r="T735" s="86"/>
      <c r="AA735" t="s">
        <v>143</v>
      </c>
      <c r="AB735" t="s">
        <v>1558</v>
      </c>
      <c r="AC735" t="s">
        <v>164</v>
      </c>
      <c r="AD735" t="s">
        <v>1559</v>
      </c>
    </row>
    <row r="736" spans="1:30" ht="12.75" customHeight="1" x14ac:dyDescent="0.2">
      <c r="A736" s="70"/>
      <c r="B736" s="70"/>
      <c r="C736" s="100" t="s">
        <v>146</v>
      </c>
      <c r="D736" s="101" t="s">
        <v>77</v>
      </c>
      <c r="E736" s="102">
        <v>45383</v>
      </c>
      <c r="F736" s="71">
        <v>195</v>
      </c>
      <c r="G736" s="72">
        <f ca="1">Таблица_основная[[#This Row],[Рейтинг расчет]]</f>
        <v>9</v>
      </c>
      <c r="H736" s="41" t="s">
        <v>160</v>
      </c>
      <c r="I736" s="71">
        <v>132.5</v>
      </c>
      <c r="J736" s="41" t="s">
        <v>161</v>
      </c>
      <c r="K736" s="73"/>
      <c r="L736" s="73" t="s">
        <v>162</v>
      </c>
      <c r="M736" s="73"/>
      <c r="N73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9</v>
      </c>
      <c r="O736" s="41" t="str">
        <f>CONCATENATE("F","$",Таблица_основная[[#This Row],[Первая строка массива]])</f>
        <v>F$717</v>
      </c>
      <c r="P736" s="41" t="str">
        <f>CONCATENATE("F","$",Таблица_основная[[#This Row],[Первая строка массива]],":","F","$",Таблица_основная[[#This Row],[Последняя строка моссива]])</f>
        <v>F$717:F$771</v>
      </c>
      <c r="Q736" s="70">
        <f t="shared" si="13"/>
        <v>717</v>
      </c>
      <c r="R736" s="70">
        <f>Таблица_основная[[#This Row],[Первая строка массива]]+54</f>
        <v>771</v>
      </c>
      <c r="S736"/>
      <c r="T736" s="86"/>
      <c r="AA736" t="s">
        <v>144</v>
      </c>
      <c r="AB736" t="s">
        <v>1560</v>
      </c>
      <c r="AC736" t="s">
        <v>164</v>
      </c>
      <c r="AD736" t="s">
        <v>1561</v>
      </c>
    </row>
    <row r="737" spans="1:30" ht="12.75" customHeight="1" x14ac:dyDescent="0.2">
      <c r="A737" s="70"/>
      <c r="B737" s="70"/>
      <c r="C737" s="100" t="s">
        <v>93</v>
      </c>
      <c r="D737" s="101" t="s">
        <v>77</v>
      </c>
      <c r="E737" s="102">
        <v>45383</v>
      </c>
      <c r="F737" s="71">
        <v>117</v>
      </c>
      <c r="G737" s="72">
        <f ca="1">Таблица_основная[[#This Row],[Рейтинг расчет]]</f>
        <v>27</v>
      </c>
      <c r="H737" s="41" t="s">
        <v>160</v>
      </c>
      <c r="I737" s="71">
        <v>132.5</v>
      </c>
      <c r="J737" s="41" t="s">
        <v>161</v>
      </c>
      <c r="K737" s="73"/>
      <c r="L737" s="73" t="s">
        <v>162</v>
      </c>
      <c r="M737" s="73"/>
      <c r="N73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O737" s="41" t="str">
        <f>CONCATENATE("F","$",Таблица_основная[[#This Row],[Первая строка массива]])</f>
        <v>F$717</v>
      </c>
      <c r="P737" s="41" t="str">
        <f>CONCATENATE("F","$",Таблица_основная[[#This Row],[Первая строка массива]],":","F","$",Таблица_основная[[#This Row],[Последняя строка моссива]])</f>
        <v>F$717:F$771</v>
      </c>
      <c r="Q737" s="70">
        <f t="shared" si="13"/>
        <v>717</v>
      </c>
      <c r="R737" s="70">
        <f>Таблица_основная[[#This Row],[Первая строка массива]]+54</f>
        <v>771</v>
      </c>
      <c r="S737"/>
      <c r="T737" s="86"/>
      <c r="AA737" t="s">
        <v>141</v>
      </c>
      <c r="AB737" t="s">
        <v>1562</v>
      </c>
      <c r="AC737" t="s">
        <v>164</v>
      </c>
      <c r="AD737" t="s">
        <v>1563</v>
      </c>
    </row>
    <row r="738" spans="1:30" ht="12.75" customHeight="1" x14ac:dyDescent="0.2">
      <c r="A738" s="70"/>
      <c r="B738" s="70"/>
      <c r="C738" s="100" t="s">
        <v>127</v>
      </c>
      <c r="D738" s="101" t="s">
        <v>77</v>
      </c>
      <c r="E738" s="102">
        <v>45383</v>
      </c>
      <c r="F738" s="71">
        <v>153</v>
      </c>
      <c r="G738" s="72">
        <f ca="1">Таблица_основная[[#This Row],[Рейтинг расчет]]</f>
        <v>12</v>
      </c>
      <c r="H738" s="41" t="s">
        <v>160</v>
      </c>
      <c r="I738" s="71">
        <v>132.5</v>
      </c>
      <c r="J738" s="41" t="s">
        <v>161</v>
      </c>
      <c r="K738" s="73"/>
      <c r="L738" s="73" t="s">
        <v>162</v>
      </c>
      <c r="M738" s="73"/>
      <c r="N73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O738" s="41" t="str">
        <f>CONCATENATE("F","$",Таблица_основная[[#This Row],[Первая строка массива]])</f>
        <v>F$717</v>
      </c>
      <c r="P738" s="41" t="str">
        <f>CONCATENATE("F","$",Таблица_основная[[#This Row],[Первая строка массива]],":","F","$",Таблица_основная[[#This Row],[Последняя строка моссива]])</f>
        <v>F$717:F$771</v>
      </c>
      <c r="Q738" s="70">
        <f t="shared" si="13"/>
        <v>717</v>
      </c>
      <c r="R738" s="70">
        <f>Таблица_основная[[#This Row],[Первая строка массива]]+54</f>
        <v>771</v>
      </c>
      <c r="S738"/>
      <c r="T738" s="86"/>
      <c r="AA738" t="s">
        <v>144</v>
      </c>
      <c r="AB738" t="s">
        <v>1564</v>
      </c>
      <c r="AC738" t="s">
        <v>164</v>
      </c>
      <c r="AD738" t="s">
        <v>1565</v>
      </c>
    </row>
    <row r="739" spans="1:30" ht="12.75" customHeight="1" x14ac:dyDescent="0.2">
      <c r="A739" s="70"/>
      <c r="B739" s="70"/>
      <c r="C739" s="100" t="s">
        <v>114</v>
      </c>
      <c r="D739" s="101" t="s">
        <v>77</v>
      </c>
      <c r="E739" s="102">
        <v>45383</v>
      </c>
      <c r="F739" s="71">
        <v>57</v>
      </c>
      <c r="G739" s="72">
        <f ca="1">Таблица_основная[[#This Row],[Рейтинг расчет]]</f>
        <v>44</v>
      </c>
      <c r="H739" s="41" t="s">
        <v>160</v>
      </c>
      <c r="I739" s="71">
        <v>132.5</v>
      </c>
      <c r="J739" s="41" t="s">
        <v>161</v>
      </c>
      <c r="K739" s="73"/>
      <c r="L739" s="73" t="s">
        <v>162</v>
      </c>
      <c r="M739" s="73"/>
      <c r="N73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44</v>
      </c>
      <c r="O739" s="41" t="str">
        <f>CONCATENATE("F","$",Таблица_основная[[#This Row],[Первая строка массива]])</f>
        <v>F$717</v>
      </c>
      <c r="P739" s="41" t="str">
        <f>CONCATENATE("F","$",Таблица_основная[[#This Row],[Первая строка массива]],":","F","$",Таблица_основная[[#This Row],[Последняя строка моссива]])</f>
        <v>F$717:F$771</v>
      </c>
      <c r="Q739" s="70">
        <f t="shared" si="13"/>
        <v>717</v>
      </c>
      <c r="R739" s="70">
        <f>Таблица_основная[[#This Row],[Первая строка массива]]+54</f>
        <v>771</v>
      </c>
      <c r="S739"/>
      <c r="T739" s="86"/>
      <c r="AA739" t="s">
        <v>144</v>
      </c>
      <c r="AB739" t="s">
        <v>1566</v>
      </c>
      <c r="AC739" t="s">
        <v>164</v>
      </c>
      <c r="AD739" t="s">
        <v>1567</v>
      </c>
    </row>
    <row r="740" spans="1:30" ht="12.75" customHeight="1" x14ac:dyDescent="0.2">
      <c r="A740" s="70"/>
      <c r="B740" s="70"/>
      <c r="C740" s="100" t="s">
        <v>94</v>
      </c>
      <c r="D740" s="101" t="s">
        <v>77</v>
      </c>
      <c r="E740" s="102">
        <v>45383</v>
      </c>
      <c r="F740" s="71">
        <v>143</v>
      </c>
      <c r="G740" s="72">
        <f ca="1">Таблица_основная[[#This Row],[Рейтинг расчет]]</f>
        <v>15</v>
      </c>
      <c r="H740" s="41" t="s">
        <v>160</v>
      </c>
      <c r="I740" s="71">
        <v>132.5</v>
      </c>
      <c r="J740" s="41" t="s">
        <v>161</v>
      </c>
      <c r="K740" s="73"/>
      <c r="L740" s="73" t="s">
        <v>162</v>
      </c>
      <c r="M740" s="73"/>
      <c r="N74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O740" s="41" t="str">
        <f>CONCATENATE("F","$",Таблица_основная[[#This Row],[Первая строка массива]])</f>
        <v>F$717</v>
      </c>
      <c r="P740" s="41" t="str">
        <f>CONCATENATE("F","$",Таблица_основная[[#This Row],[Первая строка массива]],":","F","$",Таблица_основная[[#This Row],[Последняя строка моссива]])</f>
        <v>F$717:F$771</v>
      </c>
      <c r="Q740" s="70">
        <f t="shared" si="13"/>
        <v>717</v>
      </c>
      <c r="R740" s="70">
        <f>Таблица_основная[[#This Row],[Первая строка массива]]+54</f>
        <v>771</v>
      </c>
      <c r="S740"/>
      <c r="T740" s="86"/>
      <c r="AA740" t="s">
        <v>114</v>
      </c>
      <c r="AB740" t="s">
        <v>1568</v>
      </c>
      <c r="AC740" t="s">
        <v>164</v>
      </c>
      <c r="AD740" t="s">
        <v>1569</v>
      </c>
    </row>
    <row r="741" spans="1:30" ht="12.75" customHeight="1" x14ac:dyDescent="0.2">
      <c r="A741" s="70"/>
      <c r="B741" s="70"/>
      <c r="C741" s="100" t="s">
        <v>95</v>
      </c>
      <c r="D741" s="101" t="s">
        <v>77</v>
      </c>
      <c r="E741" s="102">
        <v>45383</v>
      </c>
      <c r="F741" s="71">
        <v>123</v>
      </c>
      <c r="G741" s="72">
        <f ca="1">Таблица_основная[[#This Row],[Рейтинг расчет]]</f>
        <v>24</v>
      </c>
      <c r="H741" s="41" t="s">
        <v>160</v>
      </c>
      <c r="I741" s="71">
        <v>132.5</v>
      </c>
      <c r="J741" s="41" t="s">
        <v>161</v>
      </c>
      <c r="K741" s="73"/>
      <c r="L741" s="73" t="s">
        <v>162</v>
      </c>
      <c r="M741" s="73"/>
      <c r="N74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24</v>
      </c>
      <c r="O741" s="41" t="str">
        <f>CONCATENATE("F","$",Таблица_основная[[#This Row],[Первая строка массива]])</f>
        <v>F$717</v>
      </c>
      <c r="P741" s="41" t="str">
        <f>CONCATENATE("F","$",Таблица_основная[[#This Row],[Первая строка массива]],":","F","$",Таблица_основная[[#This Row],[Последняя строка моссива]])</f>
        <v>F$717:F$771</v>
      </c>
      <c r="Q741" s="70">
        <f t="shared" si="13"/>
        <v>717</v>
      </c>
      <c r="R741" s="70">
        <f>Таблица_основная[[#This Row],[Первая строка массива]]+54</f>
        <v>771</v>
      </c>
      <c r="S741"/>
      <c r="T741" s="86"/>
      <c r="AA741" t="s">
        <v>96</v>
      </c>
      <c r="AB741" t="s">
        <v>163</v>
      </c>
      <c r="AC741" t="s">
        <v>164</v>
      </c>
      <c r="AD741" t="s">
        <v>1570</v>
      </c>
    </row>
    <row r="742" spans="1:30" ht="12.75" customHeight="1" x14ac:dyDescent="0.2">
      <c r="A742" s="70"/>
      <c r="B742" s="70"/>
      <c r="C742" s="100" t="s">
        <v>96</v>
      </c>
      <c r="D742" s="101" t="s">
        <v>77</v>
      </c>
      <c r="E742" s="102">
        <v>45383</v>
      </c>
      <c r="F742" s="71">
        <v>295</v>
      </c>
      <c r="G742" s="72">
        <f ca="1">Таблица_основная[[#This Row],[Рейтинг расчет]]</f>
        <v>2</v>
      </c>
      <c r="H742" s="41" t="s">
        <v>160</v>
      </c>
      <c r="I742" s="71">
        <v>132.5</v>
      </c>
      <c r="J742" s="41" t="s">
        <v>161</v>
      </c>
      <c r="K742" s="73"/>
      <c r="L742" s="73" t="s">
        <v>162</v>
      </c>
      <c r="M742" s="73"/>
      <c r="N74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</v>
      </c>
      <c r="O742" s="41" t="str">
        <f>CONCATENATE("F","$",Таблица_основная[[#This Row],[Первая строка массива]])</f>
        <v>F$717</v>
      </c>
      <c r="P742" s="41" t="str">
        <f>CONCATENATE("F","$",Таблица_основная[[#This Row],[Первая строка массива]],":","F","$",Таблица_основная[[#This Row],[Последняя строка моссива]])</f>
        <v>F$717:F$771</v>
      </c>
      <c r="Q742" s="70">
        <f t="shared" si="13"/>
        <v>717</v>
      </c>
      <c r="R742" s="70">
        <f>Таблица_основная[[#This Row],[Первая строка массива]]+54</f>
        <v>771</v>
      </c>
      <c r="S742"/>
      <c r="T742" s="86"/>
      <c r="AA742" t="s">
        <v>146</v>
      </c>
      <c r="AB742" t="s">
        <v>1571</v>
      </c>
      <c r="AC742" t="s">
        <v>164</v>
      </c>
      <c r="AD742" t="s">
        <v>1572</v>
      </c>
    </row>
    <row r="743" spans="1:30" ht="12.75" customHeight="1" x14ac:dyDescent="0.2">
      <c r="A743" s="70"/>
      <c r="B743" s="70"/>
      <c r="C743" s="100" t="s">
        <v>97</v>
      </c>
      <c r="D743" s="101" t="s">
        <v>77</v>
      </c>
      <c r="E743" s="102">
        <v>45383</v>
      </c>
      <c r="F743" s="71">
        <v>82</v>
      </c>
      <c r="G743" s="72">
        <f ca="1">Таблица_основная[[#This Row],[Рейтинг расчет]]</f>
        <v>40</v>
      </c>
      <c r="H743" s="41" t="s">
        <v>160</v>
      </c>
      <c r="I743" s="71">
        <v>132.5</v>
      </c>
      <c r="J743" s="41" t="s">
        <v>161</v>
      </c>
      <c r="K743" s="73"/>
      <c r="L743" s="73" t="s">
        <v>162</v>
      </c>
      <c r="M743" s="73"/>
      <c r="N74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40</v>
      </c>
      <c r="O743" s="41" t="str">
        <f>CONCATENATE("F","$",Таблица_основная[[#This Row],[Первая строка массива]])</f>
        <v>F$717</v>
      </c>
      <c r="P743" s="41" t="str">
        <f>CONCATENATE("F","$",Таблица_основная[[#This Row],[Первая строка массива]],":","F","$",Таблица_основная[[#This Row],[Последняя строка моссива]])</f>
        <v>F$717:F$771</v>
      </c>
      <c r="Q743" s="70">
        <f t="shared" si="13"/>
        <v>717</v>
      </c>
      <c r="R743" s="70">
        <f>Таблица_основная[[#This Row],[Первая строка массива]]+54</f>
        <v>771</v>
      </c>
      <c r="S743"/>
      <c r="T743" s="86"/>
      <c r="AA743" t="s">
        <v>144</v>
      </c>
      <c r="AB743" t="s">
        <v>1573</v>
      </c>
      <c r="AC743" t="s">
        <v>164</v>
      </c>
      <c r="AD743" t="s">
        <v>1574</v>
      </c>
    </row>
    <row r="744" spans="1:30" ht="12.75" customHeight="1" x14ac:dyDescent="0.2">
      <c r="A744" s="70"/>
      <c r="B744" s="70"/>
      <c r="C744" s="100" t="s">
        <v>98</v>
      </c>
      <c r="D744" s="101" t="s">
        <v>77</v>
      </c>
      <c r="E744" s="102">
        <v>45383</v>
      </c>
      <c r="F744" s="71">
        <v>130</v>
      </c>
      <c r="G744" s="72">
        <f ca="1">Таблица_основная[[#This Row],[Рейтинг расчет]]</f>
        <v>22</v>
      </c>
      <c r="H744" s="41" t="s">
        <v>160</v>
      </c>
      <c r="I744" s="71">
        <v>132.5</v>
      </c>
      <c r="J744" s="41" t="s">
        <v>161</v>
      </c>
      <c r="K744" s="73"/>
      <c r="L744" s="73" t="s">
        <v>162</v>
      </c>
      <c r="M744" s="73"/>
      <c r="N74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22</v>
      </c>
      <c r="O744" s="41" t="str">
        <f>CONCATENATE("F","$",Таблица_основная[[#This Row],[Первая строка массива]])</f>
        <v>F$717</v>
      </c>
      <c r="P744" s="41" t="str">
        <f>CONCATENATE("F","$",Таблица_основная[[#This Row],[Первая строка массива]],":","F","$",Таблица_основная[[#This Row],[Последняя строка моссива]])</f>
        <v>F$717:F$771</v>
      </c>
      <c r="Q744" s="70">
        <f t="shared" si="13"/>
        <v>717</v>
      </c>
      <c r="R744" s="70">
        <f>Таблица_основная[[#This Row],[Первая строка массива]]+54</f>
        <v>771</v>
      </c>
      <c r="S744"/>
      <c r="T744" s="86"/>
      <c r="AA744" t="s">
        <v>117</v>
      </c>
      <c r="AB744" t="s">
        <v>1575</v>
      </c>
      <c r="AC744" t="s">
        <v>164</v>
      </c>
      <c r="AD744" t="s">
        <v>1576</v>
      </c>
    </row>
    <row r="745" spans="1:30" ht="12.75" customHeight="1" x14ac:dyDescent="0.2">
      <c r="A745" s="70"/>
      <c r="B745" s="70"/>
      <c r="C745" s="100" t="s">
        <v>99</v>
      </c>
      <c r="D745" s="101" t="s">
        <v>77</v>
      </c>
      <c r="E745" s="102">
        <v>45383</v>
      </c>
      <c r="F745" s="71">
        <v>103</v>
      </c>
      <c r="G745" s="72">
        <f ca="1">Таблица_основная[[#This Row],[Рейтинг расчет]]</f>
        <v>32</v>
      </c>
      <c r="H745" s="41" t="s">
        <v>160</v>
      </c>
      <c r="I745" s="71">
        <v>132.5</v>
      </c>
      <c r="J745" s="41" t="s">
        <v>161</v>
      </c>
      <c r="K745" s="73"/>
      <c r="L745" s="73" t="s">
        <v>162</v>
      </c>
      <c r="M745" s="73"/>
      <c r="N74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O745" s="41" t="str">
        <f>CONCATENATE("F","$",Таблица_основная[[#This Row],[Первая строка массива]])</f>
        <v>F$717</v>
      </c>
      <c r="P745" s="41" t="str">
        <f>CONCATENATE("F","$",Таблица_основная[[#This Row],[Первая строка массива]],":","F","$",Таблица_основная[[#This Row],[Последняя строка моссива]])</f>
        <v>F$717:F$771</v>
      </c>
      <c r="Q745" s="70">
        <f t="shared" si="13"/>
        <v>717</v>
      </c>
      <c r="R745" s="70">
        <f>Таблица_основная[[#This Row],[Первая строка массива]]+54</f>
        <v>771</v>
      </c>
      <c r="S745"/>
      <c r="T745" s="86"/>
      <c r="AA745" t="s">
        <v>136</v>
      </c>
      <c r="AB745" t="s">
        <v>1577</v>
      </c>
      <c r="AC745" t="s">
        <v>164</v>
      </c>
      <c r="AD745" t="s">
        <v>1578</v>
      </c>
    </row>
    <row r="746" spans="1:30" ht="12.75" customHeight="1" x14ac:dyDescent="0.2">
      <c r="A746" s="70"/>
      <c r="B746" s="70"/>
      <c r="C746" s="100" t="s">
        <v>100</v>
      </c>
      <c r="D746" s="101" t="s">
        <v>77</v>
      </c>
      <c r="E746" s="102">
        <v>45383</v>
      </c>
      <c r="F746" s="71">
        <v>278</v>
      </c>
      <c r="G746" s="72">
        <f ca="1">Таблица_основная[[#This Row],[Рейтинг расчет]]</f>
        <v>3</v>
      </c>
      <c r="H746" s="41" t="s">
        <v>160</v>
      </c>
      <c r="I746" s="71">
        <v>132.5</v>
      </c>
      <c r="J746" s="41" t="s">
        <v>161</v>
      </c>
      <c r="K746" s="73"/>
      <c r="L746" s="73" t="s">
        <v>162</v>
      </c>
      <c r="M746" s="73"/>
      <c r="N74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</v>
      </c>
      <c r="O746" s="41" t="str">
        <f>CONCATENATE("F","$",Таблица_основная[[#This Row],[Первая строка массива]])</f>
        <v>F$717</v>
      </c>
      <c r="P746" s="41" t="str">
        <f>CONCATENATE("F","$",Таблица_основная[[#This Row],[Первая строка массива]],":","F","$",Таблица_основная[[#This Row],[Последняя строка моссива]])</f>
        <v>F$717:F$771</v>
      </c>
      <c r="Q746" s="70">
        <f t="shared" si="13"/>
        <v>717</v>
      </c>
      <c r="R746" s="70">
        <f>Таблица_основная[[#This Row],[Первая строка массива]]+54</f>
        <v>771</v>
      </c>
      <c r="S746"/>
      <c r="T746" s="86"/>
      <c r="AA746" t="s">
        <v>144</v>
      </c>
      <c r="AB746" t="s">
        <v>1579</v>
      </c>
      <c r="AC746" t="s">
        <v>164</v>
      </c>
      <c r="AD746" t="s">
        <v>1580</v>
      </c>
    </row>
    <row r="747" spans="1:30" ht="12.75" customHeight="1" x14ac:dyDescent="0.2">
      <c r="A747" s="70"/>
      <c r="B747" s="70"/>
      <c r="C747" s="100" t="s">
        <v>115</v>
      </c>
      <c r="D747" s="101" t="s">
        <v>77</v>
      </c>
      <c r="E747" s="102">
        <v>45383</v>
      </c>
      <c r="F747" s="71">
        <v>375</v>
      </c>
      <c r="G747" s="72">
        <f ca="1">Таблица_основная[[#This Row],[Рейтинг расчет]]</f>
        <v>1</v>
      </c>
      <c r="H747" s="41" t="s">
        <v>160</v>
      </c>
      <c r="I747" s="71">
        <v>132.5</v>
      </c>
      <c r="J747" s="41" t="s">
        <v>161</v>
      </c>
      <c r="K747" s="73"/>
      <c r="L747" s="73" t="s">
        <v>162</v>
      </c>
      <c r="M747" s="73"/>
      <c r="N74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747" s="41" t="str">
        <f>CONCATENATE("F","$",Таблица_основная[[#This Row],[Первая строка массива]])</f>
        <v>F$717</v>
      </c>
      <c r="P747" s="41" t="str">
        <f>CONCATENATE("F","$",Таблица_основная[[#This Row],[Первая строка массива]],":","F","$",Таблица_основная[[#This Row],[Последняя строка моссива]])</f>
        <v>F$717:F$771</v>
      </c>
      <c r="Q747" s="70">
        <f t="shared" si="13"/>
        <v>717</v>
      </c>
      <c r="R747" s="70">
        <f>Таблица_основная[[#This Row],[Первая строка массива]]+54</f>
        <v>771</v>
      </c>
      <c r="S747"/>
      <c r="T747" s="86"/>
      <c r="AA747" t="s">
        <v>144</v>
      </c>
      <c r="AB747" t="s">
        <v>1581</v>
      </c>
      <c r="AC747" t="s">
        <v>164</v>
      </c>
      <c r="AD747" t="s">
        <v>1582</v>
      </c>
    </row>
    <row r="748" spans="1:30" ht="12.75" customHeight="1" x14ac:dyDescent="0.2">
      <c r="A748" s="70"/>
      <c r="B748" s="70"/>
      <c r="C748" s="100" t="s">
        <v>116</v>
      </c>
      <c r="D748" s="101" t="s">
        <v>77</v>
      </c>
      <c r="E748" s="102">
        <v>45383</v>
      </c>
      <c r="F748" s="71">
        <v>75</v>
      </c>
      <c r="G748" s="72">
        <f ca="1">Таблица_основная[[#This Row],[Рейтинг расчет]]</f>
        <v>41</v>
      </c>
      <c r="H748" s="41" t="s">
        <v>160</v>
      </c>
      <c r="I748" s="71">
        <v>132.5</v>
      </c>
      <c r="J748" s="41" t="s">
        <v>161</v>
      </c>
      <c r="K748" s="73"/>
      <c r="L748" s="73" t="s">
        <v>162</v>
      </c>
      <c r="M748" s="73"/>
      <c r="N74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41</v>
      </c>
      <c r="O748" s="41" t="str">
        <f>CONCATENATE("F","$",Таблица_основная[[#This Row],[Первая строка массива]])</f>
        <v>F$717</v>
      </c>
      <c r="P748" s="41" t="str">
        <f>CONCATENATE("F","$",Таблица_основная[[#This Row],[Первая строка массива]],":","F","$",Таблица_основная[[#This Row],[Последняя строка моссива]])</f>
        <v>F$717:F$771</v>
      </c>
      <c r="Q748" s="70">
        <f t="shared" si="13"/>
        <v>717</v>
      </c>
      <c r="R748" s="70">
        <f>Таблица_основная[[#This Row],[Первая строка массива]]+54</f>
        <v>771</v>
      </c>
      <c r="S748"/>
      <c r="T748" s="86"/>
      <c r="AA748" t="s">
        <v>88</v>
      </c>
      <c r="AB748" t="s">
        <v>163</v>
      </c>
      <c r="AC748" t="s">
        <v>164</v>
      </c>
      <c r="AD748" t="s">
        <v>1583</v>
      </c>
    </row>
    <row r="749" spans="1:30" ht="12.75" customHeight="1" x14ac:dyDescent="0.2">
      <c r="A749" s="70"/>
      <c r="B749" s="70"/>
      <c r="C749" s="100" t="s">
        <v>101</v>
      </c>
      <c r="D749" s="101" t="s">
        <v>77</v>
      </c>
      <c r="E749" s="102">
        <v>45383</v>
      </c>
      <c r="F749" s="71">
        <v>255</v>
      </c>
      <c r="G749" s="72">
        <f ca="1">Таблица_основная[[#This Row],[Рейтинг расчет]]</f>
        <v>6</v>
      </c>
      <c r="H749" s="41" t="s">
        <v>160</v>
      </c>
      <c r="I749" s="71">
        <v>132.5</v>
      </c>
      <c r="J749" s="41" t="s">
        <v>161</v>
      </c>
      <c r="K749" s="73"/>
      <c r="L749" s="73" t="s">
        <v>162</v>
      </c>
      <c r="M749" s="73"/>
      <c r="N74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6</v>
      </c>
      <c r="O749" s="41" t="str">
        <f>CONCATENATE("F","$",Таблица_основная[[#This Row],[Первая строка массива]])</f>
        <v>F$717</v>
      </c>
      <c r="P749" s="41" t="str">
        <f>CONCATENATE("F","$",Таблица_основная[[#This Row],[Первая строка массива]],":","F","$",Таблица_основная[[#This Row],[Последняя строка моссива]])</f>
        <v>F$717:F$771</v>
      </c>
      <c r="Q749" s="70">
        <f t="shared" si="13"/>
        <v>717</v>
      </c>
      <c r="R749" s="70">
        <f>Таблица_основная[[#This Row],[Первая строка массива]]+54</f>
        <v>771</v>
      </c>
      <c r="S749"/>
      <c r="T749" s="86"/>
      <c r="AA749" t="s">
        <v>88</v>
      </c>
      <c r="AB749" t="s">
        <v>1584</v>
      </c>
      <c r="AC749" t="s">
        <v>164</v>
      </c>
      <c r="AD749" t="s">
        <v>1585</v>
      </c>
    </row>
    <row r="750" spans="1:30" ht="12.75" customHeight="1" x14ac:dyDescent="0.2">
      <c r="A750" s="70"/>
      <c r="B750" s="70"/>
      <c r="C750" s="100" t="s">
        <v>102</v>
      </c>
      <c r="D750" s="101" t="s">
        <v>77</v>
      </c>
      <c r="E750" s="102">
        <v>45383</v>
      </c>
      <c r="F750" s="71">
        <v>101</v>
      </c>
      <c r="G750" s="72">
        <f ca="1">Таблица_основная[[#This Row],[Рейтинг расчет]]</f>
        <v>33</v>
      </c>
      <c r="H750" s="41" t="s">
        <v>160</v>
      </c>
      <c r="I750" s="71">
        <v>132.5</v>
      </c>
      <c r="J750" s="41" t="s">
        <v>161</v>
      </c>
      <c r="K750" s="73"/>
      <c r="L750" s="73" t="s">
        <v>162</v>
      </c>
      <c r="M750" s="73"/>
      <c r="N75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O750" s="41" t="str">
        <f>CONCATENATE("F","$",Таблица_основная[[#This Row],[Первая строка массива]])</f>
        <v>F$717</v>
      </c>
      <c r="P750" s="41" t="str">
        <f>CONCATENATE("F","$",Таблица_основная[[#This Row],[Первая строка массива]],":","F","$",Таблица_основная[[#This Row],[Последняя строка моссива]])</f>
        <v>F$717:F$771</v>
      </c>
      <c r="Q750" s="70">
        <f t="shared" si="13"/>
        <v>717</v>
      </c>
      <c r="R750" s="70">
        <f>Таблица_основная[[#This Row],[Первая строка массива]]+54</f>
        <v>771</v>
      </c>
      <c r="S750"/>
      <c r="T750" s="86"/>
      <c r="AA750" t="s">
        <v>123</v>
      </c>
      <c r="AB750" t="s">
        <v>1586</v>
      </c>
      <c r="AC750" t="s">
        <v>164</v>
      </c>
      <c r="AD750" t="s">
        <v>1587</v>
      </c>
    </row>
    <row r="751" spans="1:30" ht="12.75" customHeight="1" x14ac:dyDescent="0.2">
      <c r="A751" s="70"/>
      <c r="B751" s="70"/>
      <c r="C751" s="100" t="s">
        <v>103</v>
      </c>
      <c r="D751" s="101" t="s">
        <v>77</v>
      </c>
      <c r="E751" s="102">
        <v>45383</v>
      </c>
      <c r="F751" s="71">
        <v>138</v>
      </c>
      <c r="G751" s="72">
        <f ca="1">Таблица_основная[[#This Row],[Рейтинг расчет]]</f>
        <v>19</v>
      </c>
      <c r="H751" s="41" t="s">
        <v>160</v>
      </c>
      <c r="I751" s="71">
        <v>132.5</v>
      </c>
      <c r="J751" s="41" t="s">
        <v>161</v>
      </c>
      <c r="K751" s="73"/>
      <c r="L751" s="73" t="s">
        <v>162</v>
      </c>
      <c r="M751" s="73"/>
      <c r="N75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O751" s="41" t="str">
        <f>CONCATENATE("F","$",Таблица_основная[[#This Row],[Первая строка массива]])</f>
        <v>F$717</v>
      </c>
      <c r="P751" s="41" t="str">
        <f>CONCATENATE("F","$",Таблица_основная[[#This Row],[Первая строка массива]],":","F","$",Таблица_основная[[#This Row],[Последняя строка моссива]])</f>
        <v>F$717:F$771</v>
      </c>
      <c r="Q751" s="70">
        <f t="shared" si="13"/>
        <v>717</v>
      </c>
      <c r="R751" s="70">
        <f>Таблица_основная[[#This Row],[Первая строка массива]]+54</f>
        <v>771</v>
      </c>
      <c r="S751"/>
      <c r="T751" s="86"/>
      <c r="AA751" t="s">
        <v>142</v>
      </c>
      <c r="AB751" t="s">
        <v>1588</v>
      </c>
      <c r="AC751" t="s">
        <v>164</v>
      </c>
      <c r="AD751" t="s">
        <v>1589</v>
      </c>
    </row>
    <row r="752" spans="1:30" ht="12.75" customHeight="1" x14ac:dyDescent="0.2">
      <c r="A752" s="70"/>
      <c r="B752" s="70"/>
      <c r="C752" s="100" t="s">
        <v>104</v>
      </c>
      <c r="D752" s="101" t="s">
        <v>77</v>
      </c>
      <c r="E752" s="102">
        <v>45383</v>
      </c>
      <c r="F752" s="71">
        <v>127</v>
      </c>
      <c r="G752" s="72">
        <f ca="1">Таблица_основная[[#This Row],[Рейтинг расчет]]</f>
        <v>23</v>
      </c>
      <c r="H752" s="41" t="s">
        <v>160</v>
      </c>
      <c r="I752" s="71">
        <v>132.5</v>
      </c>
      <c r="J752" s="41" t="s">
        <v>161</v>
      </c>
      <c r="K752" s="73"/>
      <c r="L752" s="73" t="s">
        <v>162</v>
      </c>
      <c r="M752" s="73"/>
      <c r="N75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23</v>
      </c>
      <c r="O752" s="41" t="str">
        <f>CONCATENATE("F","$",Таблица_основная[[#This Row],[Первая строка массива]])</f>
        <v>F$717</v>
      </c>
      <c r="P752" s="41" t="str">
        <f>CONCATENATE("F","$",Таблица_основная[[#This Row],[Первая строка массива]],":","F","$",Таблица_основная[[#This Row],[Последняя строка моссива]])</f>
        <v>F$717:F$771</v>
      </c>
      <c r="Q752" s="70">
        <f t="shared" si="13"/>
        <v>717</v>
      </c>
      <c r="R752" s="70">
        <f>Таблица_основная[[#This Row],[Первая строка массива]]+54</f>
        <v>771</v>
      </c>
      <c r="S752"/>
      <c r="T752" s="86"/>
      <c r="AA752" t="s">
        <v>136</v>
      </c>
      <c r="AB752" t="s">
        <v>1590</v>
      </c>
      <c r="AC752" t="s">
        <v>164</v>
      </c>
      <c r="AD752" t="s">
        <v>1591</v>
      </c>
    </row>
    <row r="753" spans="1:30" ht="12.75" customHeight="1" x14ac:dyDescent="0.2">
      <c r="A753" s="70"/>
      <c r="B753" s="70"/>
      <c r="C753" s="100" t="s">
        <v>128</v>
      </c>
      <c r="D753" s="101" t="s">
        <v>77</v>
      </c>
      <c r="E753" s="102">
        <v>45383</v>
      </c>
      <c r="F753" s="71">
        <v>267</v>
      </c>
      <c r="G753" s="72">
        <f ca="1">Таблица_основная[[#This Row],[Рейтинг расчет]]</f>
        <v>4</v>
      </c>
      <c r="H753" s="41" t="s">
        <v>160</v>
      </c>
      <c r="I753" s="71">
        <v>132.5</v>
      </c>
      <c r="J753" s="41" t="s">
        <v>161</v>
      </c>
      <c r="K753" s="73"/>
      <c r="L753" s="73" t="s">
        <v>162</v>
      </c>
      <c r="M753" s="73"/>
      <c r="N75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</v>
      </c>
      <c r="O753" s="41" t="str">
        <f>CONCATENATE("F","$",Таблица_основная[[#This Row],[Первая строка массива]])</f>
        <v>F$717</v>
      </c>
      <c r="P753" s="41" t="str">
        <f>CONCATENATE("F","$",Таблица_основная[[#This Row],[Первая строка массива]],":","F","$",Таблица_основная[[#This Row],[Последняя строка моссива]])</f>
        <v>F$717:F$771</v>
      </c>
      <c r="Q753" s="70">
        <f t="shared" si="13"/>
        <v>717</v>
      </c>
      <c r="R753" s="70">
        <f>Таблица_основная[[#This Row],[Первая строка массива]]+54</f>
        <v>771</v>
      </c>
      <c r="S753"/>
      <c r="T753" s="86"/>
      <c r="AA753" t="s">
        <v>137</v>
      </c>
      <c r="AB753" t="s">
        <v>1592</v>
      </c>
      <c r="AC753" t="s">
        <v>164</v>
      </c>
      <c r="AD753" t="s">
        <v>1593</v>
      </c>
    </row>
    <row r="754" spans="1:30" ht="12.75" customHeight="1" x14ac:dyDescent="0.2">
      <c r="A754" s="70"/>
      <c r="B754" s="70"/>
      <c r="C754" s="100" t="s">
        <v>117</v>
      </c>
      <c r="D754" s="101" t="s">
        <v>77</v>
      </c>
      <c r="E754" s="102">
        <v>45383</v>
      </c>
      <c r="F754" s="71">
        <v>229</v>
      </c>
      <c r="G754" s="72">
        <f ca="1">Таблица_основная[[#This Row],[Рейтинг расчет]]</f>
        <v>7</v>
      </c>
      <c r="H754" s="41" t="s">
        <v>160</v>
      </c>
      <c r="I754" s="71">
        <v>132.5</v>
      </c>
      <c r="J754" s="41" t="s">
        <v>161</v>
      </c>
      <c r="K754" s="73"/>
      <c r="L754" s="73" t="s">
        <v>162</v>
      </c>
      <c r="M754" s="73"/>
      <c r="N75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O754" s="41" t="str">
        <f>CONCATENATE("F","$",Таблица_основная[[#This Row],[Первая строка массива]])</f>
        <v>F$717</v>
      </c>
      <c r="P754" s="41" t="str">
        <f>CONCATENATE("F","$",Таблица_основная[[#This Row],[Первая строка массива]],":","F","$",Таблица_основная[[#This Row],[Последняя строка моссива]])</f>
        <v>F$717:F$771</v>
      </c>
      <c r="Q754" s="70">
        <f t="shared" si="13"/>
        <v>717</v>
      </c>
      <c r="R754" s="70">
        <f>Таблица_основная[[#This Row],[Первая строка массива]]+54</f>
        <v>771</v>
      </c>
      <c r="S754"/>
      <c r="T754" s="86"/>
      <c r="AA754" t="s">
        <v>144</v>
      </c>
      <c r="AB754" t="s">
        <v>1594</v>
      </c>
      <c r="AC754" t="s">
        <v>164</v>
      </c>
      <c r="AD754" t="s">
        <v>1595</v>
      </c>
    </row>
    <row r="755" spans="1:30" ht="12.75" customHeight="1" x14ac:dyDescent="0.2">
      <c r="A755" s="70"/>
      <c r="B755" s="70"/>
      <c r="C755" s="100" t="s">
        <v>118</v>
      </c>
      <c r="D755" s="101" t="s">
        <v>77</v>
      </c>
      <c r="E755" s="102">
        <v>45383</v>
      </c>
      <c r="F755" s="71">
        <v>94</v>
      </c>
      <c r="G755" s="72">
        <f ca="1">Таблица_основная[[#This Row],[Рейтинг расчет]]</f>
        <v>35</v>
      </c>
      <c r="H755" s="41" t="s">
        <v>160</v>
      </c>
      <c r="I755" s="71">
        <v>132.5</v>
      </c>
      <c r="J755" s="41" t="s">
        <v>161</v>
      </c>
      <c r="K755" s="73"/>
      <c r="L755" s="73" t="s">
        <v>162</v>
      </c>
      <c r="M755" s="73"/>
      <c r="N75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O755" s="41" t="str">
        <f>CONCATENATE("F","$",Таблица_основная[[#This Row],[Первая строка массива]])</f>
        <v>F$717</v>
      </c>
      <c r="P755" s="41" t="str">
        <f>CONCATENATE("F","$",Таблица_основная[[#This Row],[Первая строка массива]],":","F","$",Таблица_основная[[#This Row],[Последняя строка моссива]])</f>
        <v>F$717:F$771</v>
      </c>
      <c r="Q755" s="70">
        <f t="shared" si="13"/>
        <v>717</v>
      </c>
      <c r="R755" s="70">
        <f>Таблица_основная[[#This Row],[Первая строка массива]]+54</f>
        <v>771</v>
      </c>
      <c r="S755"/>
      <c r="T755" s="86"/>
      <c r="AA755" t="s">
        <v>94</v>
      </c>
      <c r="AB755" t="s">
        <v>1596</v>
      </c>
      <c r="AC755" t="s">
        <v>164</v>
      </c>
      <c r="AD755" t="s">
        <v>1597</v>
      </c>
    </row>
    <row r="756" spans="1:30" ht="12.75" customHeight="1" x14ac:dyDescent="0.2">
      <c r="A756" s="70"/>
      <c r="B756" s="70"/>
      <c r="C756" s="100" t="s">
        <v>105</v>
      </c>
      <c r="D756" s="101" t="s">
        <v>77</v>
      </c>
      <c r="E756" s="102">
        <v>45383</v>
      </c>
      <c r="F756" s="71">
        <v>154</v>
      </c>
      <c r="G756" s="72">
        <f ca="1">Таблица_основная[[#This Row],[Рейтинг расчет]]</f>
        <v>11</v>
      </c>
      <c r="H756" s="41" t="s">
        <v>160</v>
      </c>
      <c r="I756" s="71">
        <v>132.5</v>
      </c>
      <c r="J756" s="41" t="s">
        <v>161</v>
      </c>
      <c r="K756" s="73"/>
      <c r="L756" s="73" t="s">
        <v>162</v>
      </c>
      <c r="M756" s="73"/>
      <c r="N75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O756" s="41" t="str">
        <f>CONCATENATE("F","$",Таблица_основная[[#This Row],[Первая строка массива]])</f>
        <v>F$717</v>
      </c>
      <c r="P756" s="41" t="str">
        <f>CONCATENATE("F","$",Таблица_основная[[#This Row],[Первая строка массива]],":","F","$",Таблица_основная[[#This Row],[Последняя строка моссива]])</f>
        <v>F$717:F$771</v>
      </c>
      <c r="Q756" s="70">
        <f t="shared" si="13"/>
        <v>717</v>
      </c>
      <c r="R756" s="70">
        <f>Таблица_основная[[#This Row],[Первая строка массива]]+54</f>
        <v>771</v>
      </c>
      <c r="S756"/>
      <c r="T756" s="86"/>
      <c r="AA756" t="s">
        <v>144</v>
      </c>
      <c r="AB756" t="s">
        <v>1598</v>
      </c>
      <c r="AC756" t="s">
        <v>164</v>
      </c>
      <c r="AD756" t="s">
        <v>1599</v>
      </c>
    </row>
    <row r="757" spans="1:30" ht="12.75" customHeight="1" x14ac:dyDescent="0.2">
      <c r="A757" s="70"/>
      <c r="B757" s="70"/>
      <c r="C757" s="100" t="s">
        <v>119</v>
      </c>
      <c r="D757" s="101" t="s">
        <v>77</v>
      </c>
      <c r="E757" s="102">
        <v>45383</v>
      </c>
      <c r="F757" s="71">
        <v>45</v>
      </c>
      <c r="G757" s="72">
        <f ca="1">Таблица_основная[[#This Row],[Рейтинг расчет]]</f>
        <v>45</v>
      </c>
      <c r="H757" s="41" t="s">
        <v>160</v>
      </c>
      <c r="I757" s="71">
        <v>132.5</v>
      </c>
      <c r="J757" s="41" t="s">
        <v>161</v>
      </c>
      <c r="K757" s="73"/>
      <c r="L757" s="73" t="s">
        <v>162</v>
      </c>
      <c r="M757" s="73"/>
      <c r="N75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45</v>
      </c>
      <c r="O757" s="41" t="str">
        <f>CONCATENATE("F","$",Таблица_основная[[#This Row],[Первая строка массива]])</f>
        <v>F$717</v>
      </c>
      <c r="P757" s="41" t="str">
        <f>CONCATENATE("F","$",Таблица_основная[[#This Row],[Первая строка массива]],":","F","$",Таблица_основная[[#This Row],[Последняя строка моссива]])</f>
        <v>F$717:F$771</v>
      </c>
      <c r="Q757" s="70">
        <f t="shared" si="13"/>
        <v>717</v>
      </c>
      <c r="R757" s="70">
        <f>Таблица_основная[[#This Row],[Первая строка массива]]+54</f>
        <v>771</v>
      </c>
      <c r="S757"/>
      <c r="T757" s="86"/>
      <c r="AA757" t="s">
        <v>111</v>
      </c>
      <c r="AB757" t="s">
        <v>1600</v>
      </c>
      <c r="AC757" t="s">
        <v>164</v>
      </c>
      <c r="AD757" t="s">
        <v>1601</v>
      </c>
    </row>
    <row r="758" spans="1:30" ht="12.75" customHeight="1" x14ac:dyDescent="0.2">
      <c r="A758" s="70"/>
      <c r="B758" s="70"/>
      <c r="C758" s="100" t="s">
        <v>106</v>
      </c>
      <c r="D758" s="101" t="s">
        <v>77</v>
      </c>
      <c r="E758" s="102">
        <v>45383</v>
      </c>
      <c r="F758" s="71">
        <v>104</v>
      </c>
      <c r="G758" s="72">
        <f ca="1">Таблица_основная[[#This Row],[Рейтинг расчет]]</f>
        <v>31</v>
      </c>
      <c r="H758" s="41" t="s">
        <v>160</v>
      </c>
      <c r="I758" s="71">
        <v>132.5</v>
      </c>
      <c r="J758" s="41" t="s">
        <v>161</v>
      </c>
      <c r="K758" s="73"/>
      <c r="L758" s="73" t="s">
        <v>162</v>
      </c>
      <c r="M758" s="73"/>
      <c r="N75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O758" s="41" t="str">
        <f>CONCATENATE("F","$",Таблица_основная[[#This Row],[Первая строка массива]])</f>
        <v>F$717</v>
      </c>
      <c r="P758" s="41" t="str">
        <f>CONCATENATE("F","$",Таблица_основная[[#This Row],[Первая строка массива]],":","F","$",Таблица_основная[[#This Row],[Последняя строка моссива]])</f>
        <v>F$717:F$771</v>
      </c>
      <c r="Q758" s="70">
        <f t="shared" si="13"/>
        <v>717</v>
      </c>
      <c r="R758" s="70">
        <f>Таблица_основная[[#This Row],[Первая строка массива]]+54</f>
        <v>771</v>
      </c>
      <c r="S758"/>
      <c r="T758" s="86"/>
      <c r="AA758" t="s">
        <v>136</v>
      </c>
      <c r="AB758" t="s">
        <v>1602</v>
      </c>
      <c r="AC758" t="s">
        <v>164</v>
      </c>
      <c r="AD758" t="s">
        <v>1603</v>
      </c>
    </row>
    <row r="759" spans="1:30" ht="12.75" customHeight="1" x14ac:dyDescent="0.2">
      <c r="A759" s="70"/>
      <c r="B759" s="70"/>
      <c r="C759" s="100" t="s">
        <v>107</v>
      </c>
      <c r="D759" s="101" t="s">
        <v>77</v>
      </c>
      <c r="E759" s="102">
        <v>45383</v>
      </c>
      <c r="F759" s="71">
        <v>45</v>
      </c>
      <c r="G759" s="72">
        <f ca="1">Таблица_основная[[#This Row],[Рейтинг расчет]]</f>
        <v>45</v>
      </c>
      <c r="H759" s="41" t="s">
        <v>160</v>
      </c>
      <c r="I759" s="71">
        <v>132.5</v>
      </c>
      <c r="J759" s="41" t="s">
        <v>161</v>
      </c>
      <c r="K759" s="73"/>
      <c r="L759" s="73" t="s">
        <v>162</v>
      </c>
      <c r="M759" s="73"/>
      <c r="N75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45</v>
      </c>
      <c r="O759" s="41" t="str">
        <f>CONCATENATE("F","$",Таблица_основная[[#This Row],[Первая строка массива]])</f>
        <v>F$717</v>
      </c>
      <c r="P759" s="41" t="str">
        <f>CONCATENATE("F","$",Таблица_основная[[#This Row],[Первая строка массива]],":","F","$",Таблица_основная[[#This Row],[Последняя строка моссива]])</f>
        <v>F$717:F$771</v>
      </c>
      <c r="Q759" s="70">
        <f t="shared" si="13"/>
        <v>717</v>
      </c>
      <c r="R759" s="70">
        <f>Таблица_основная[[#This Row],[Первая строка массива]]+54</f>
        <v>771</v>
      </c>
      <c r="S759"/>
      <c r="T759" s="86"/>
      <c r="AA759" t="s">
        <v>144</v>
      </c>
      <c r="AB759" t="s">
        <v>1604</v>
      </c>
      <c r="AC759" t="s">
        <v>164</v>
      </c>
      <c r="AD759" t="s">
        <v>1605</v>
      </c>
    </row>
    <row r="760" spans="1:30" ht="12.75" customHeight="1" x14ac:dyDescent="0.2">
      <c r="A760" s="70"/>
      <c r="B760" s="70"/>
      <c r="C760" s="100" t="s">
        <v>120</v>
      </c>
      <c r="D760" s="101" t="s">
        <v>77</v>
      </c>
      <c r="E760" s="102">
        <v>45383</v>
      </c>
      <c r="F760" s="71">
        <v>66</v>
      </c>
      <c r="G760" s="72">
        <f ca="1">Таблица_основная[[#This Row],[Рейтинг расчет]]</f>
        <v>42</v>
      </c>
      <c r="H760" s="41" t="s">
        <v>160</v>
      </c>
      <c r="I760" s="71">
        <v>132.5</v>
      </c>
      <c r="J760" s="41" t="s">
        <v>161</v>
      </c>
      <c r="K760" s="73"/>
      <c r="L760" s="73" t="s">
        <v>162</v>
      </c>
      <c r="M760" s="73"/>
      <c r="N76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42</v>
      </c>
      <c r="O760" s="41" t="str">
        <f>CONCATENATE("F","$",Таблица_основная[[#This Row],[Первая строка массива]])</f>
        <v>F$717</v>
      </c>
      <c r="P760" s="41" t="str">
        <f>CONCATENATE("F","$",Таблица_основная[[#This Row],[Первая строка массива]],":","F","$",Таблица_основная[[#This Row],[Последняя строка моссива]])</f>
        <v>F$717:F$771</v>
      </c>
      <c r="Q760" s="70">
        <f t="shared" si="13"/>
        <v>717</v>
      </c>
      <c r="R760" s="70">
        <f>Таблица_основная[[#This Row],[Первая строка массива]]+54</f>
        <v>771</v>
      </c>
      <c r="S760"/>
      <c r="T760" s="86"/>
      <c r="AA760" t="s">
        <v>145</v>
      </c>
      <c r="AB760" t="s">
        <v>1606</v>
      </c>
      <c r="AC760" t="s">
        <v>164</v>
      </c>
      <c r="AD760" t="s">
        <v>1607</v>
      </c>
    </row>
    <row r="761" spans="1:30" ht="12.75" customHeight="1" x14ac:dyDescent="0.2">
      <c r="A761" s="70"/>
      <c r="B761" s="70"/>
      <c r="C761" s="100" t="s">
        <v>126</v>
      </c>
      <c r="D761" s="101" t="s">
        <v>77</v>
      </c>
      <c r="E761" s="102">
        <v>45383</v>
      </c>
      <c r="F761" s="71">
        <v>265</v>
      </c>
      <c r="G761" s="72">
        <f ca="1">Таблица_основная[[#This Row],[Рейтинг расчет]]</f>
        <v>5</v>
      </c>
      <c r="H761" s="41" t="s">
        <v>160</v>
      </c>
      <c r="I761" s="71">
        <v>132.5</v>
      </c>
      <c r="J761" s="41" t="s">
        <v>161</v>
      </c>
      <c r="K761" s="73"/>
      <c r="L761" s="73" t="s">
        <v>162</v>
      </c>
      <c r="M761" s="73"/>
      <c r="N76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</v>
      </c>
      <c r="O761" s="41" t="str">
        <f>CONCATENATE("F","$",Таблица_основная[[#This Row],[Первая строка массива]])</f>
        <v>F$717</v>
      </c>
      <c r="P761" s="41" t="str">
        <f>CONCATENATE("F","$",Таблица_основная[[#This Row],[Первая строка массива]],":","F","$",Таблица_основная[[#This Row],[Последняя строка моссива]])</f>
        <v>F$717:F$771</v>
      </c>
      <c r="Q761" s="70">
        <f t="shared" si="13"/>
        <v>717</v>
      </c>
      <c r="R761" s="70">
        <f>Таблица_основная[[#This Row],[Первая строка массива]]+54</f>
        <v>771</v>
      </c>
      <c r="S761"/>
      <c r="T761" s="86"/>
      <c r="AA761" t="s">
        <v>144</v>
      </c>
      <c r="AB761" t="s">
        <v>1608</v>
      </c>
      <c r="AC761" t="s">
        <v>164</v>
      </c>
      <c r="AD761" t="s">
        <v>1609</v>
      </c>
    </row>
    <row r="762" spans="1:30" ht="12.75" customHeight="1" x14ac:dyDescent="0.2">
      <c r="A762" s="70"/>
      <c r="B762" s="70"/>
      <c r="C762" s="100" t="s">
        <v>108</v>
      </c>
      <c r="D762" s="101" t="s">
        <v>77</v>
      </c>
      <c r="E762" s="102">
        <v>45383</v>
      </c>
      <c r="F762" s="71">
        <v>116</v>
      </c>
      <c r="G762" s="72">
        <f ca="1">Таблица_основная[[#This Row],[Рейтинг расчет]]</f>
        <v>28</v>
      </c>
      <c r="H762" s="41" t="s">
        <v>160</v>
      </c>
      <c r="I762" s="71">
        <v>132.5</v>
      </c>
      <c r="J762" s="41" t="s">
        <v>161</v>
      </c>
      <c r="K762" s="73"/>
      <c r="L762" s="73" t="s">
        <v>162</v>
      </c>
      <c r="M762" s="73"/>
      <c r="N76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O762" s="41" t="str">
        <f>CONCATENATE("F","$",Таблица_основная[[#This Row],[Первая строка массива]])</f>
        <v>F$717</v>
      </c>
      <c r="P762" s="41" t="str">
        <f>CONCATENATE("F","$",Таблица_основная[[#This Row],[Первая строка массива]],":","F","$",Таблица_основная[[#This Row],[Последняя строка моссива]])</f>
        <v>F$717:F$771</v>
      </c>
      <c r="Q762" s="70">
        <f t="shared" si="13"/>
        <v>717</v>
      </c>
      <c r="R762" s="70">
        <f>Таблица_основная[[#This Row],[Первая строка массива]]+54</f>
        <v>771</v>
      </c>
      <c r="S762"/>
      <c r="T762" s="86"/>
      <c r="AA762" t="s">
        <v>144</v>
      </c>
      <c r="AB762" t="s">
        <v>1610</v>
      </c>
      <c r="AC762" t="s">
        <v>164</v>
      </c>
      <c r="AD762" t="s">
        <v>1611</v>
      </c>
    </row>
    <row r="763" spans="1:30" ht="12.75" customHeight="1" x14ac:dyDescent="0.2">
      <c r="A763" s="70"/>
      <c r="B763" s="70"/>
      <c r="C763" s="100" t="s">
        <v>121</v>
      </c>
      <c r="D763" s="101" t="s">
        <v>77</v>
      </c>
      <c r="E763" s="102">
        <v>45383</v>
      </c>
      <c r="F763" s="71">
        <v>164</v>
      </c>
      <c r="G763" s="72">
        <f ca="1">Таблица_основная[[#This Row],[Рейтинг расчет]]</f>
        <v>10</v>
      </c>
      <c r="H763" s="41" t="s">
        <v>160</v>
      </c>
      <c r="I763" s="71">
        <v>132.5</v>
      </c>
      <c r="J763" s="41" t="s">
        <v>161</v>
      </c>
      <c r="K763" s="73"/>
      <c r="L763" s="73" t="s">
        <v>162</v>
      </c>
      <c r="M763" s="73"/>
      <c r="N76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10</v>
      </c>
      <c r="O763" s="41" t="str">
        <f>CONCATENATE("F","$",Таблица_основная[[#This Row],[Первая строка массива]])</f>
        <v>F$717</v>
      </c>
      <c r="P763" s="41" t="str">
        <f>CONCATENATE("F","$",Таблица_основная[[#This Row],[Первая строка массива]],":","F","$",Таблица_основная[[#This Row],[Последняя строка моссива]])</f>
        <v>F$717:F$771</v>
      </c>
      <c r="Q763" s="70">
        <f t="shared" si="13"/>
        <v>717</v>
      </c>
      <c r="R763" s="70">
        <f>Таблица_основная[[#This Row],[Первая строка массива]]+54</f>
        <v>771</v>
      </c>
      <c r="S763"/>
      <c r="T763" s="86"/>
      <c r="AA763" t="s">
        <v>145</v>
      </c>
      <c r="AB763" t="s">
        <v>1612</v>
      </c>
      <c r="AC763" t="s">
        <v>164</v>
      </c>
      <c r="AD763" t="s">
        <v>1613</v>
      </c>
    </row>
    <row r="764" spans="1:30" ht="12.75" customHeight="1" x14ac:dyDescent="0.2">
      <c r="A764" s="70"/>
      <c r="B764" s="70"/>
      <c r="C764" s="100" t="s">
        <v>129</v>
      </c>
      <c r="D764" s="101" t="s">
        <v>77</v>
      </c>
      <c r="E764" s="102">
        <v>45383</v>
      </c>
      <c r="F764" s="71">
        <v>133</v>
      </c>
      <c r="G764" s="72">
        <f ca="1">Таблица_основная[[#This Row],[Рейтинг расчет]]</f>
        <v>21</v>
      </c>
      <c r="H764" s="41" t="s">
        <v>160</v>
      </c>
      <c r="I764" s="71">
        <v>132.5</v>
      </c>
      <c r="J764" s="41" t="s">
        <v>161</v>
      </c>
      <c r="K764" s="73"/>
      <c r="L764" s="73" t="s">
        <v>162</v>
      </c>
      <c r="M764" s="73"/>
      <c r="N76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O764" s="41" t="str">
        <f>CONCATENATE("F","$",Таблица_основная[[#This Row],[Первая строка массива]])</f>
        <v>F$717</v>
      </c>
      <c r="P764" s="41" t="str">
        <f>CONCATENATE("F","$",Таблица_основная[[#This Row],[Первая строка массива]],":","F","$",Таблица_основная[[#This Row],[Последняя строка моссива]])</f>
        <v>F$717:F$771</v>
      </c>
      <c r="Q764" s="70">
        <f t="shared" si="13"/>
        <v>717</v>
      </c>
      <c r="R764" s="70">
        <f>Таблица_основная[[#This Row],[Первая строка массива]]+54</f>
        <v>771</v>
      </c>
      <c r="S764"/>
      <c r="T764" s="86"/>
      <c r="AA764" t="s">
        <v>87</v>
      </c>
      <c r="AB764" t="s">
        <v>1390</v>
      </c>
      <c r="AC764" t="s">
        <v>164</v>
      </c>
      <c r="AD764" t="s">
        <v>1614</v>
      </c>
    </row>
    <row r="765" spans="1:30" ht="12.75" customHeight="1" x14ac:dyDescent="0.2">
      <c r="A765" s="70"/>
      <c r="B765" s="70"/>
      <c r="C765" s="100" t="s">
        <v>122</v>
      </c>
      <c r="D765" s="101" t="s">
        <v>77</v>
      </c>
      <c r="E765" s="102">
        <v>45383</v>
      </c>
      <c r="F765" s="71">
        <v>111</v>
      </c>
      <c r="G765" s="72">
        <f ca="1">Таблица_основная[[#This Row],[Рейтинг расчет]]</f>
        <v>29</v>
      </c>
      <c r="H765" s="41" t="s">
        <v>160</v>
      </c>
      <c r="I765" s="71">
        <v>132.5</v>
      </c>
      <c r="J765" s="41" t="s">
        <v>161</v>
      </c>
      <c r="K765" s="73"/>
      <c r="L765" s="73" t="s">
        <v>162</v>
      </c>
      <c r="M765" s="73"/>
      <c r="N76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29</v>
      </c>
      <c r="O765" s="41" t="str">
        <f>CONCATENATE("F","$",Таблица_основная[[#This Row],[Первая строка массива]])</f>
        <v>F$717</v>
      </c>
      <c r="P765" s="41" t="str">
        <f>CONCATENATE("F","$",Таблица_основная[[#This Row],[Первая строка массива]],":","F","$",Таблица_основная[[#This Row],[Последняя строка моссива]])</f>
        <v>F$717:F$771</v>
      </c>
      <c r="Q765" s="70">
        <f t="shared" si="13"/>
        <v>717</v>
      </c>
      <c r="R765" s="70">
        <f>Таблица_основная[[#This Row],[Первая строка массива]]+54</f>
        <v>771</v>
      </c>
      <c r="S765"/>
      <c r="T765" s="86"/>
      <c r="AA765" t="s">
        <v>144</v>
      </c>
      <c r="AB765" t="s">
        <v>1615</v>
      </c>
      <c r="AC765" t="s">
        <v>164</v>
      </c>
      <c r="AD765" t="s">
        <v>1616</v>
      </c>
    </row>
    <row r="766" spans="1:30" ht="12.75" customHeight="1" x14ac:dyDescent="0.2">
      <c r="A766" s="70"/>
      <c r="B766" s="70"/>
      <c r="C766" s="100" t="s">
        <v>123</v>
      </c>
      <c r="D766" s="101" t="s">
        <v>77</v>
      </c>
      <c r="E766" s="102">
        <v>45383</v>
      </c>
      <c r="F766" s="71">
        <v>87</v>
      </c>
      <c r="G766" s="72">
        <f ca="1">Таблица_основная[[#This Row],[Рейтинг расчет]]</f>
        <v>38</v>
      </c>
      <c r="H766" s="41" t="s">
        <v>160</v>
      </c>
      <c r="I766" s="71">
        <v>132.5</v>
      </c>
      <c r="J766" s="41" t="s">
        <v>161</v>
      </c>
      <c r="K766" s="73"/>
      <c r="L766" s="73" t="s">
        <v>162</v>
      </c>
      <c r="M766" s="73"/>
      <c r="N76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38</v>
      </c>
      <c r="O766" s="41" t="str">
        <f>CONCATENATE("F","$",Таблица_основная[[#This Row],[Первая строка массива]])</f>
        <v>F$717</v>
      </c>
      <c r="P766" s="41" t="str">
        <f>CONCATENATE("F","$",Таблица_основная[[#This Row],[Первая строка массива]],":","F","$",Таблица_основная[[#This Row],[Последняя строка моссива]])</f>
        <v>F$717:F$771</v>
      </c>
      <c r="Q766" s="70">
        <f t="shared" si="13"/>
        <v>717</v>
      </c>
      <c r="R766" s="70">
        <f>Таблица_основная[[#This Row],[Первая строка массива]]+54</f>
        <v>771</v>
      </c>
      <c r="S766"/>
      <c r="T766" s="86"/>
      <c r="AA766" t="s">
        <v>125</v>
      </c>
      <c r="AB766" t="s">
        <v>1617</v>
      </c>
      <c r="AC766" t="s">
        <v>164</v>
      </c>
      <c r="AD766" t="s">
        <v>1618</v>
      </c>
    </row>
    <row r="767" spans="1:30" ht="12.75" customHeight="1" x14ac:dyDescent="0.2">
      <c r="A767" s="70"/>
      <c r="B767" s="70"/>
      <c r="C767" s="100" t="s">
        <v>124</v>
      </c>
      <c r="D767" s="101" t="s">
        <v>77</v>
      </c>
      <c r="E767" s="102">
        <v>45383</v>
      </c>
      <c r="F767" s="71">
        <v>86</v>
      </c>
      <c r="G767" s="72">
        <f ca="1">Таблица_основная[[#This Row],[Рейтинг расчет]]</f>
        <v>39</v>
      </c>
      <c r="H767" s="41" t="s">
        <v>160</v>
      </c>
      <c r="I767" s="71">
        <v>132.5</v>
      </c>
      <c r="J767" s="41" t="s">
        <v>161</v>
      </c>
      <c r="K767" s="73"/>
      <c r="L767" s="73" t="s">
        <v>162</v>
      </c>
      <c r="M767" s="73"/>
      <c r="N76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39</v>
      </c>
      <c r="O767" s="41" t="str">
        <f>CONCATENATE("F","$",Таблица_основная[[#This Row],[Первая строка массива]])</f>
        <v>F$717</v>
      </c>
      <c r="P767" s="41" t="str">
        <f>CONCATENATE("F","$",Таблица_основная[[#This Row],[Первая строка массива]],":","F","$",Таблица_основная[[#This Row],[Последняя строка моссива]])</f>
        <v>F$717:F$771</v>
      </c>
      <c r="Q767" s="70">
        <f t="shared" si="13"/>
        <v>717</v>
      </c>
      <c r="R767" s="70">
        <f>Таблица_основная[[#This Row],[Первая строка массива]]+54</f>
        <v>771</v>
      </c>
      <c r="S767"/>
      <c r="T767" s="86"/>
      <c r="AA767" t="s">
        <v>136</v>
      </c>
      <c r="AB767" t="s">
        <v>1619</v>
      </c>
      <c r="AC767" t="s">
        <v>164</v>
      </c>
      <c r="AD767" t="s">
        <v>1620</v>
      </c>
    </row>
    <row r="768" spans="1:30" ht="12.75" customHeight="1" x14ac:dyDescent="0.2">
      <c r="A768" s="70"/>
      <c r="B768" s="70"/>
      <c r="C768" s="100" t="s">
        <v>109</v>
      </c>
      <c r="D768" s="101" t="s">
        <v>77</v>
      </c>
      <c r="E768" s="102">
        <v>45383</v>
      </c>
      <c r="F768" s="71">
        <v>117</v>
      </c>
      <c r="G768" s="72">
        <f ca="1">Таблица_основная[[#This Row],[Рейтинг расчет]]</f>
        <v>27</v>
      </c>
      <c r="H768" s="41" t="s">
        <v>160</v>
      </c>
      <c r="I768" s="71">
        <v>132.5</v>
      </c>
      <c r="J768" s="41" t="s">
        <v>161</v>
      </c>
      <c r="K768" s="73"/>
      <c r="L768" s="73" t="s">
        <v>162</v>
      </c>
      <c r="M768" s="73"/>
      <c r="N76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O768" s="41" t="str">
        <f>CONCATENATE("F","$",Таблица_основная[[#This Row],[Первая строка массива]])</f>
        <v>F$717</v>
      </c>
      <c r="P768" s="41" t="str">
        <f>CONCATENATE("F","$",Таблица_основная[[#This Row],[Первая строка массива]],":","F","$",Таблица_основная[[#This Row],[Последняя строка моссива]])</f>
        <v>F$717:F$771</v>
      </c>
      <c r="Q768" s="70">
        <f t="shared" si="13"/>
        <v>717</v>
      </c>
      <c r="R768" s="70">
        <f>Таблица_основная[[#This Row],[Первая строка массива]]+54</f>
        <v>771</v>
      </c>
      <c r="S768"/>
      <c r="T768" s="86"/>
      <c r="AA768" t="s">
        <v>94</v>
      </c>
      <c r="AB768" t="s">
        <v>1621</v>
      </c>
      <c r="AC768" t="s">
        <v>164</v>
      </c>
      <c r="AD768" t="s">
        <v>1622</v>
      </c>
    </row>
    <row r="769" spans="1:30" ht="12.75" customHeight="1" x14ac:dyDescent="0.2">
      <c r="A769" s="70"/>
      <c r="B769" s="70"/>
      <c r="C769" s="100" t="s">
        <v>110</v>
      </c>
      <c r="D769" s="101" t="s">
        <v>77</v>
      </c>
      <c r="E769" s="102">
        <v>45383</v>
      </c>
      <c r="F769" s="71">
        <v>66</v>
      </c>
      <c r="G769" s="72">
        <f ca="1">Таблица_основная[[#This Row],[Рейтинг расчет]]</f>
        <v>42</v>
      </c>
      <c r="H769" s="41" t="s">
        <v>160</v>
      </c>
      <c r="I769" s="71">
        <v>132.5</v>
      </c>
      <c r="J769" s="41" t="s">
        <v>161</v>
      </c>
      <c r="K769" s="73"/>
      <c r="L769" s="73" t="s">
        <v>162</v>
      </c>
      <c r="M769" s="73"/>
      <c r="N76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42</v>
      </c>
      <c r="O769" s="41" t="str">
        <f>CONCATENATE("F","$",Таблица_основная[[#This Row],[Первая строка массива]])</f>
        <v>F$717</v>
      </c>
      <c r="P769" s="41" t="str">
        <f>CONCATENATE("F","$",Таблица_основная[[#This Row],[Первая строка массива]],":","F","$",Таблица_основная[[#This Row],[Последняя строка моссива]])</f>
        <v>F$717:F$771</v>
      </c>
      <c r="Q769" s="70">
        <f t="shared" si="13"/>
        <v>717</v>
      </c>
      <c r="R769" s="70">
        <f>Таблица_основная[[#This Row],[Первая строка массива]]+54</f>
        <v>771</v>
      </c>
      <c r="S769"/>
      <c r="T769" s="86"/>
      <c r="AA769" t="s">
        <v>96</v>
      </c>
      <c r="AB769" t="s">
        <v>1623</v>
      </c>
      <c r="AC769" t="s">
        <v>164</v>
      </c>
      <c r="AD769" t="s">
        <v>1624</v>
      </c>
    </row>
    <row r="770" spans="1:30" ht="12.75" customHeight="1" x14ac:dyDescent="0.2">
      <c r="A770" s="70"/>
      <c r="B770" s="70"/>
      <c r="C770" s="100" t="s">
        <v>111</v>
      </c>
      <c r="D770" s="101" t="s">
        <v>77</v>
      </c>
      <c r="E770" s="102">
        <v>45383</v>
      </c>
      <c r="F770" s="71">
        <v>82</v>
      </c>
      <c r="G770" s="72">
        <f ca="1">Таблица_основная[[#This Row],[Рейтинг расчет]]</f>
        <v>40</v>
      </c>
      <c r="H770" s="41" t="s">
        <v>160</v>
      </c>
      <c r="I770" s="71">
        <v>132.5</v>
      </c>
      <c r="J770" s="41" t="s">
        <v>161</v>
      </c>
      <c r="K770" s="73"/>
      <c r="L770" s="73" t="s">
        <v>162</v>
      </c>
      <c r="M770" s="73"/>
      <c r="N77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40</v>
      </c>
      <c r="O770" s="41" t="str">
        <f>CONCATENATE("F","$",Таблица_основная[[#This Row],[Первая строка массива]])</f>
        <v>F$717</v>
      </c>
      <c r="P770" s="41" t="str">
        <f>CONCATENATE("F","$",Таблица_основная[[#This Row],[Первая строка массива]],":","F","$",Таблица_основная[[#This Row],[Последняя строка моссива]])</f>
        <v>F$717:F$771</v>
      </c>
      <c r="Q770" s="70">
        <f t="shared" si="13"/>
        <v>717</v>
      </c>
      <c r="R770" s="70">
        <f>Таблица_основная[[#This Row],[Первая строка массива]]+54</f>
        <v>771</v>
      </c>
      <c r="S770"/>
      <c r="T770" s="86"/>
      <c r="AA770" t="s">
        <v>144</v>
      </c>
      <c r="AB770" t="s">
        <v>1625</v>
      </c>
      <c r="AC770" t="s">
        <v>164</v>
      </c>
      <c r="AD770" t="s">
        <v>1626</v>
      </c>
    </row>
    <row r="771" spans="1:30" ht="12.75" customHeight="1" x14ac:dyDescent="0.2">
      <c r="A771" s="70"/>
      <c r="B771" s="70"/>
      <c r="C771" s="100" t="s">
        <v>125</v>
      </c>
      <c r="D771" s="101" t="s">
        <v>77</v>
      </c>
      <c r="E771" s="102">
        <v>45383</v>
      </c>
      <c r="F771" s="71">
        <v>95</v>
      </c>
      <c r="G771" s="72">
        <f ca="1">Таблица_основная[[#This Row],[Рейтинг расчет]]</f>
        <v>34</v>
      </c>
      <c r="H771" s="41" t="s">
        <v>160</v>
      </c>
      <c r="I771" s="71">
        <v>132.5</v>
      </c>
      <c r="J771" s="41" t="s">
        <v>161</v>
      </c>
      <c r="K771" s="73"/>
      <c r="L771" s="73" t="s">
        <v>162</v>
      </c>
      <c r="M771" s="73"/>
      <c r="N77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O771" s="41" t="str">
        <f>CONCATENATE("F","$",Таблица_основная[[#This Row],[Первая строка массива]])</f>
        <v>F$717</v>
      </c>
      <c r="P771" s="41" t="str">
        <f>CONCATENATE("F","$",Таблица_основная[[#This Row],[Первая строка массива]],":","F","$",Таблица_основная[[#This Row],[Последняя строка моссива]])</f>
        <v>F$717:F$771</v>
      </c>
      <c r="Q771" s="70">
        <f t="shared" si="13"/>
        <v>717</v>
      </c>
      <c r="R771" s="70">
        <f>Таблица_основная[[#This Row],[Первая строка массива]]+54</f>
        <v>771</v>
      </c>
      <c r="S771"/>
      <c r="T771" s="86"/>
      <c r="AA771" t="s">
        <v>137</v>
      </c>
      <c r="AB771" t="s">
        <v>1627</v>
      </c>
      <c r="AC771" t="s">
        <v>164</v>
      </c>
      <c r="AD771" t="s">
        <v>1628</v>
      </c>
    </row>
    <row r="772" spans="1:30" ht="12.75" customHeight="1" x14ac:dyDescent="0.2">
      <c r="A772" s="70"/>
      <c r="B772" s="70"/>
      <c r="C772" s="100" t="s">
        <v>87</v>
      </c>
      <c r="D772" s="101" t="s">
        <v>2263</v>
      </c>
      <c r="E772" s="102">
        <v>45017</v>
      </c>
      <c r="F772" s="71">
        <v>1</v>
      </c>
      <c r="G772" s="72">
        <f ca="1">Таблица_основная[[#This Row],[Рейтинг расчет]]</f>
        <v>25</v>
      </c>
      <c r="H772" s="41" t="s">
        <v>156</v>
      </c>
      <c r="I772" s="71">
        <v>15.26</v>
      </c>
      <c r="J772" s="41" t="s">
        <v>157</v>
      </c>
      <c r="K772" s="73"/>
      <c r="L772" s="73" t="s">
        <v>158</v>
      </c>
      <c r="M772" s="73"/>
      <c r="N77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25</v>
      </c>
      <c r="O772" s="41" t="str">
        <f>CONCATENATE("F","$",Таблица_основная[[#This Row],[Первая строка массива]])</f>
        <v>F$772</v>
      </c>
      <c r="P772" s="41" t="str">
        <f>CONCATENATE("F","$",Таблица_основная[[#This Row],[Первая строка массива]],":","F","$",Таблица_основная[[#This Row],[Последняя строка моссива]])</f>
        <v>F$772:F$826</v>
      </c>
      <c r="Q772" s="70">
        <f>ROW()</f>
        <v>772</v>
      </c>
      <c r="R772" s="70">
        <f>Таблица_основная[[#This Row],[Первая строка массива]]+54</f>
        <v>826</v>
      </c>
      <c r="S772"/>
      <c r="T772" s="86"/>
      <c r="AA772" t="s">
        <v>88</v>
      </c>
      <c r="AB772" t="s">
        <v>1629</v>
      </c>
      <c r="AC772" t="s">
        <v>164</v>
      </c>
      <c r="AD772" t="s">
        <v>1630</v>
      </c>
    </row>
    <row r="773" spans="1:30" ht="12.75" customHeight="1" x14ac:dyDescent="0.2">
      <c r="A773" s="70"/>
      <c r="B773" s="70"/>
      <c r="C773" s="100" t="s">
        <v>88</v>
      </c>
      <c r="D773" s="101" t="s">
        <v>2263</v>
      </c>
      <c r="E773" s="102">
        <v>45017</v>
      </c>
      <c r="F773" s="71">
        <v>7</v>
      </c>
      <c r="G773" s="72">
        <f ca="1">Таблица_основная[[#This Row],[Рейтинг расчет]]</f>
        <v>20</v>
      </c>
      <c r="H773" s="41" t="s">
        <v>156</v>
      </c>
      <c r="I773" s="71">
        <v>15.26</v>
      </c>
      <c r="J773" s="41" t="s">
        <v>157</v>
      </c>
      <c r="K773" s="73"/>
      <c r="L773" s="73" t="s">
        <v>158</v>
      </c>
      <c r="M773" s="73"/>
      <c r="N77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O773" s="41" t="str">
        <f>CONCATENATE("F","$",Таблица_основная[[#This Row],[Первая строка массива]])</f>
        <v>F$772</v>
      </c>
      <c r="P773" s="41" t="str">
        <f>CONCATENATE("F","$",Таблица_основная[[#This Row],[Первая строка массива]],":","F","$",Таблица_основная[[#This Row],[Последняя строка моссива]])</f>
        <v>F$772:F$826</v>
      </c>
      <c r="Q773" s="70">
        <f>Q772</f>
        <v>772</v>
      </c>
      <c r="R773" s="70">
        <f>Таблица_основная[[#This Row],[Первая строка массива]]+54</f>
        <v>826</v>
      </c>
      <c r="S773"/>
      <c r="T773" s="86"/>
      <c r="AA773" t="s">
        <v>144</v>
      </c>
      <c r="AB773" t="s">
        <v>1631</v>
      </c>
      <c r="AC773" t="s">
        <v>164</v>
      </c>
      <c r="AD773" t="s">
        <v>1632</v>
      </c>
    </row>
    <row r="774" spans="1:30" ht="12.75" customHeight="1" x14ac:dyDescent="0.2">
      <c r="A774" s="70"/>
      <c r="B774" s="70"/>
      <c r="C774" s="100" t="s">
        <v>89</v>
      </c>
      <c r="D774" s="101" t="s">
        <v>2263</v>
      </c>
      <c r="E774" s="102">
        <v>45017</v>
      </c>
      <c r="F774" s="71">
        <v>24</v>
      </c>
      <c r="G774" s="72">
        <f ca="1">Таблица_основная[[#This Row],[Рейтинг расчет]]</f>
        <v>5</v>
      </c>
      <c r="H774" s="41" t="s">
        <v>156</v>
      </c>
      <c r="I774" s="71">
        <v>15.26</v>
      </c>
      <c r="J774" s="41" t="s">
        <v>157</v>
      </c>
      <c r="K774" s="73"/>
      <c r="L774" s="73" t="s">
        <v>158</v>
      </c>
      <c r="M774" s="73"/>
      <c r="N77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</v>
      </c>
      <c r="O774" s="41" t="str">
        <f>CONCATENATE("F","$",Таблица_основная[[#This Row],[Первая строка массива]])</f>
        <v>F$772</v>
      </c>
      <c r="P774" s="41" t="str">
        <f>CONCATENATE("F","$",Таблица_основная[[#This Row],[Первая строка массива]],":","F","$",Таблица_основная[[#This Row],[Последняя строка моссива]])</f>
        <v>F$772:F$826</v>
      </c>
      <c r="Q774" s="70">
        <f t="shared" ref="Q774:Q826" si="14">Q773</f>
        <v>772</v>
      </c>
      <c r="R774" s="70">
        <f>Таблица_основная[[#This Row],[Первая строка массива]]+54</f>
        <v>826</v>
      </c>
      <c r="S774"/>
      <c r="T774" s="86"/>
      <c r="AA774" t="s">
        <v>144</v>
      </c>
      <c r="AB774" t="s">
        <v>1633</v>
      </c>
      <c r="AC774" t="s">
        <v>164</v>
      </c>
      <c r="AD774" t="s">
        <v>1634</v>
      </c>
    </row>
    <row r="775" spans="1:30" ht="12.75" customHeight="1" x14ac:dyDescent="0.2">
      <c r="A775" s="70"/>
      <c r="B775" s="70"/>
      <c r="C775" s="100" t="s">
        <v>90</v>
      </c>
      <c r="D775" s="101" t="s">
        <v>2263</v>
      </c>
      <c r="E775" s="102">
        <v>45017</v>
      </c>
      <c r="F775" s="71">
        <v>13</v>
      </c>
      <c r="G775" s="72">
        <f ca="1">Таблица_основная[[#This Row],[Рейтинг расчет]]</f>
        <v>15</v>
      </c>
      <c r="H775" s="41" t="s">
        <v>156</v>
      </c>
      <c r="I775" s="71">
        <v>15.26</v>
      </c>
      <c r="J775" s="41" t="s">
        <v>157</v>
      </c>
      <c r="K775" s="73"/>
      <c r="L775" s="73" t="s">
        <v>158</v>
      </c>
      <c r="M775" s="73"/>
      <c r="N77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O775" s="41" t="str">
        <f>CONCATENATE("F","$",Таблица_основная[[#This Row],[Первая строка массива]])</f>
        <v>F$772</v>
      </c>
      <c r="P775" s="41" t="str">
        <f>CONCATENATE("F","$",Таблица_основная[[#This Row],[Первая строка массива]],":","F","$",Таблица_основная[[#This Row],[Последняя строка моссива]])</f>
        <v>F$772:F$826</v>
      </c>
      <c r="Q775" s="70">
        <f t="shared" si="14"/>
        <v>772</v>
      </c>
      <c r="R775" s="70">
        <f>Таблица_основная[[#This Row],[Первая строка массива]]+54</f>
        <v>826</v>
      </c>
      <c r="S775"/>
      <c r="T775" s="86"/>
      <c r="AA775" t="s">
        <v>144</v>
      </c>
      <c r="AB775" t="s">
        <v>1635</v>
      </c>
      <c r="AC775" t="s">
        <v>164</v>
      </c>
      <c r="AD775" t="s">
        <v>1636</v>
      </c>
    </row>
    <row r="776" spans="1:30" ht="12.75" customHeight="1" x14ac:dyDescent="0.2">
      <c r="A776" s="70"/>
      <c r="B776" s="70"/>
      <c r="C776" s="100" t="s">
        <v>112</v>
      </c>
      <c r="D776" s="101" t="s">
        <v>2263</v>
      </c>
      <c r="E776" s="102">
        <v>45017</v>
      </c>
      <c r="F776" s="71">
        <v>29</v>
      </c>
      <c r="G776" s="72">
        <f ca="1">Таблица_основная[[#This Row],[Рейтинг расчет]]</f>
        <v>2</v>
      </c>
      <c r="H776" s="41" t="s">
        <v>156</v>
      </c>
      <c r="I776" s="71">
        <v>15.26</v>
      </c>
      <c r="J776" s="41" t="s">
        <v>157</v>
      </c>
      <c r="K776" s="73"/>
      <c r="L776" s="73" t="s">
        <v>158</v>
      </c>
      <c r="M776" s="73"/>
      <c r="N77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</v>
      </c>
      <c r="O776" s="41" t="str">
        <f>CONCATENATE("F","$",Таблица_основная[[#This Row],[Первая строка массива]])</f>
        <v>F$772</v>
      </c>
      <c r="P776" s="41" t="str">
        <f>CONCATENATE("F","$",Таблица_основная[[#This Row],[Первая строка массива]],":","F","$",Таблица_основная[[#This Row],[Последняя строка моссива]])</f>
        <v>F$772:F$826</v>
      </c>
      <c r="Q776" s="70">
        <f t="shared" si="14"/>
        <v>772</v>
      </c>
      <c r="R776" s="70">
        <f>Таблица_основная[[#This Row],[Первая строка массива]]+54</f>
        <v>826</v>
      </c>
      <c r="S776"/>
      <c r="T776" s="86"/>
      <c r="AA776" t="s">
        <v>144</v>
      </c>
      <c r="AB776" t="s">
        <v>1637</v>
      </c>
      <c r="AC776" t="s">
        <v>164</v>
      </c>
      <c r="AD776" t="s">
        <v>1638</v>
      </c>
    </row>
    <row r="777" spans="1:30" ht="12.75" customHeight="1" x14ac:dyDescent="0.2">
      <c r="A777" s="70"/>
      <c r="B777" s="70"/>
      <c r="C777" s="100" t="s">
        <v>91</v>
      </c>
      <c r="D777" s="101" t="s">
        <v>2263</v>
      </c>
      <c r="E777" s="102">
        <v>45017</v>
      </c>
      <c r="F777" s="71">
        <v>6</v>
      </c>
      <c r="G777" s="72">
        <f ca="1">Таблица_основная[[#This Row],[Рейтинг расчет]]</f>
        <v>21</v>
      </c>
      <c r="H777" s="41" t="s">
        <v>156</v>
      </c>
      <c r="I777" s="71">
        <v>15.26</v>
      </c>
      <c r="J777" s="41" t="s">
        <v>157</v>
      </c>
      <c r="K777" s="73"/>
      <c r="L777" s="73" t="s">
        <v>158</v>
      </c>
      <c r="M777" s="73"/>
      <c r="N77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O777" s="41" t="str">
        <f>CONCATENATE("F","$",Таблица_основная[[#This Row],[Первая строка массива]])</f>
        <v>F$772</v>
      </c>
      <c r="P777" s="41" t="str">
        <f>CONCATENATE("F","$",Таблица_основная[[#This Row],[Первая строка массива]],":","F","$",Таблица_основная[[#This Row],[Последняя строка моссива]])</f>
        <v>F$772:F$826</v>
      </c>
      <c r="Q777" s="70">
        <f t="shared" si="14"/>
        <v>772</v>
      </c>
      <c r="R777" s="70">
        <f>Таблица_основная[[#This Row],[Первая строка массива]]+54</f>
        <v>826</v>
      </c>
      <c r="S777"/>
      <c r="T777" s="86"/>
      <c r="AA777" t="s">
        <v>145</v>
      </c>
      <c r="AB777" t="s">
        <v>1639</v>
      </c>
      <c r="AC777" t="s">
        <v>164</v>
      </c>
      <c r="AD777" t="s">
        <v>1640</v>
      </c>
    </row>
    <row r="778" spans="1:30" ht="12.75" customHeight="1" x14ac:dyDescent="0.2">
      <c r="A778" s="70"/>
      <c r="B778" s="70"/>
      <c r="C778" s="100" t="s">
        <v>92</v>
      </c>
      <c r="D778" s="101" t="s">
        <v>2263</v>
      </c>
      <c r="E778" s="102">
        <v>45017</v>
      </c>
      <c r="F778" s="71">
        <v>15</v>
      </c>
      <c r="G778" s="72">
        <f ca="1">Таблица_основная[[#This Row],[Рейтинг расчет]]</f>
        <v>13</v>
      </c>
      <c r="H778" s="41" t="s">
        <v>156</v>
      </c>
      <c r="I778" s="71">
        <v>15.26</v>
      </c>
      <c r="J778" s="41" t="s">
        <v>157</v>
      </c>
      <c r="K778" s="73"/>
      <c r="L778" s="73" t="s">
        <v>158</v>
      </c>
      <c r="M778" s="73"/>
      <c r="N77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O778" s="41" t="str">
        <f>CONCATENATE("F","$",Таблица_основная[[#This Row],[Первая строка массива]])</f>
        <v>F$772</v>
      </c>
      <c r="P778" s="41" t="str">
        <f>CONCATENATE("F","$",Таблица_основная[[#This Row],[Первая строка массива]],":","F","$",Таблица_основная[[#This Row],[Последняя строка моссива]])</f>
        <v>F$772:F$826</v>
      </c>
      <c r="Q778" s="70">
        <f t="shared" si="14"/>
        <v>772</v>
      </c>
      <c r="R778" s="70">
        <f>Таблица_основная[[#This Row],[Первая строка массива]]+54</f>
        <v>826</v>
      </c>
      <c r="S778"/>
      <c r="T778" s="86"/>
      <c r="AA778" t="s">
        <v>145</v>
      </c>
      <c r="AB778" t="s">
        <v>1641</v>
      </c>
      <c r="AC778" t="s">
        <v>164</v>
      </c>
      <c r="AD778" t="s">
        <v>1640</v>
      </c>
    </row>
    <row r="779" spans="1:30" ht="12.75" customHeight="1" x14ac:dyDescent="0.2">
      <c r="A779" s="70"/>
      <c r="B779" s="70"/>
      <c r="C779" s="100" t="s">
        <v>113</v>
      </c>
      <c r="D779" s="101" t="s">
        <v>2263</v>
      </c>
      <c r="E779" s="102">
        <v>45017</v>
      </c>
      <c r="F779" s="71">
        <v>3</v>
      </c>
      <c r="G779" s="72">
        <f ca="1">Таблица_основная[[#This Row],[Рейтинг расчет]]</f>
        <v>23</v>
      </c>
      <c r="H779" s="41" t="s">
        <v>156</v>
      </c>
      <c r="I779" s="71">
        <v>15.26</v>
      </c>
      <c r="J779" s="41" t="s">
        <v>157</v>
      </c>
      <c r="K779" s="73"/>
      <c r="L779" s="73" t="s">
        <v>158</v>
      </c>
      <c r="M779" s="73"/>
      <c r="N77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23</v>
      </c>
      <c r="O779" s="41" t="str">
        <f>CONCATENATE("F","$",Таблица_основная[[#This Row],[Первая строка массива]])</f>
        <v>F$772</v>
      </c>
      <c r="P779" s="41" t="str">
        <f>CONCATENATE("F","$",Таблица_основная[[#This Row],[Первая строка массива]],":","F","$",Таблица_основная[[#This Row],[Последняя строка моссива]])</f>
        <v>F$772:F$826</v>
      </c>
      <c r="Q779" s="70">
        <f t="shared" si="14"/>
        <v>772</v>
      </c>
      <c r="R779" s="70">
        <f>Таблица_основная[[#This Row],[Первая строка массива]]+54</f>
        <v>826</v>
      </c>
      <c r="S779"/>
      <c r="T779" s="86"/>
      <c r="AA779" t="s">
        <v>145</v>
      </c>
      <c r="AB779" t="s">
        <v>1642</v>
      </c>
      <c r="AC779" t="s">
        <v>164</v>
      </c>
      <c r="AD779" t="s">
        <v>1640</v>
      </c>
    </row>
    <row r="780" spans="1:30" ht="12.75" customHeight="1" x14ac:dyDescent="0.2">
      <c r="A780" s="70"/>
      <c r="B780" s="70"/>
      <c r="C780" s="100" t="s">
        <v>135</v>
      </c>
      <c r="D780" s="101" t="s">
        <v>2263</v>
      </c>
      <c r="E780" s="102">
        <v>45017</v>
      </c>
      <c r="F780" s="71">
        <v>24</v>
      </c>
      <c r="G780" s="72">
        <f ca="1">Таблица_основная[[#This Row],[Рейтинг расчет]]</f>
        <v>5</v>
      </c>
      <c r="H780" s="41" t="s">
        <v>156</v>
      </c>
      <c r="I780" s="71">
        <v>15.26</v>
      </c>
      <c r="J780" s="41" t="s">
        <v>157</v>
      </c>
      <c r="K780" s="73"/>
      <c r="L780" s="73" t="s">
        <v>158</v>
      </c>
      <c r="M780" s="73"/>
      <c r="N78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</v>
      </c>
      <c r="O780" s="41" t="str">
        <f>CONCATENATE("F","$",Таблица_основная[[#This Row],[Первая строка массива]])</f>
        <v>F$772</v>
      </c>
      <c r="P780" s="41" t="str">
        <f>CONCATENATE("F","$",Таблица_основная[[#This Row],[Первая строка массива]],":","F","$",Таблица_основная[[#This Row],[Последняя строка моссива]])</f>
        <v>F$772:F$826</v>
      </c>
      <c r="Q780" s="70">
        <f t="shared" si="14"/>
        <v>772</v>
      </c>
      <c r="R780" s="70">
        <f>Таблица_основная[[#This Row],[Первая строка массива]]+54</f>
        <v>826</v>
      </c>
      <c r="S780"/>
      <c r="T780" s="86"/>
      <c r="AA780" t="s">
        <v>143</v>
      </c>
      <c r="AB780" t="s">
        <v>1643</v>
      </c>
      <c r="AC780" t="s">
        <v>164</v>
      </c>
      <c r="AD780" t="s">
        <v>1644</v>
      </c>
    </row>
    <row r="781" spans="1:30" ht="12.75" customHeight="1" x14ac:dyDescent="0.2">
      <c r="A781" s="70"/>
      <c r="B781" s="70"/>
      <c r="C781" s="100" t="s">
        <v>136</v>
      </c>
      <c r="D781" s="101" t="s">
        <v>2263</v>
      </c>
      <c r="E781" s="102">
        <v>45017</v>
      </c>
      <c r="F781" s="71">
        <v>9</v>
      </c>
      <c r="G781" s="72">
        <f ca="1">Таблица_основная[[#This Row],[Рейтинг расчет]]</f>
        <v>18</v>
      </c>
      <c r="H781" s="41" t="s">
        <v>156</v>
      </c>
      <c r="I781" s="71">
        <v>15.26</v>
      </c>
      <c r="J781" s="41" t="s">
        <v>157</v>
      </c>
      <c r="K781" s="73"/>
      <c r="L781" s="73" t="s">
        <v>158</v>
      </c>
      <c r="M781" s="73"/>
      <c r="N78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O781" s="41" t="str">
        <f>CONCATENATE("F","$",Таблица_основная[[#This Row],[Первая строка массива]])</f>
        <v>F$772</v>
      </c>
      <c r="P781" s="41" t="str">
        <f>CONCATENATE("F","$",Таблица_основная[[#This Row],[Первая строка массива]],":","F","$",Таблица_основная[[#This Row],[Последняя строка моссива]])</f>
        <v>F$772:F$826</v>
      </c>
      <c r="Q781" s="70">
        <f t="shared" si="14"/>
        <v>772</v>
      </c>
      <c r="R781" s="70">
        <f>Таблица_основная[[#This Row],[Первая строка массива]]+54</f>
        <v>826</v>
      </c>
      <c r="S781"/>
      <c r="T781" s="86"/>
      <c r="AA781" t="s">
        <v>144</v>
      </c>
      <c r="AB781" t="s">
        <v>1645</v>
      </c>
      <c r="AC781" t="s">
        <v>164</v>
      </c>
      <c r="AD781" t="s">
        <v>1646</v>
      </c>
    </row>
    <row r="782" spans="1:30" ht="12.75" customHeight="1" x14ac:dyDescent="0.2">
      <c r="A782" s="70"/>
      <c r="B782" s="70"/>
      <c r="C782" s="100" t="s">
        <v>137</v>
      </c>
      <c r="D782" s="101" t="s">
        <v>2263</v>
      </c>
      <c r="E782" s="102">
        <v>45017</v>
      </c>
      <c r="F782" s="71">
        <v>21</v>
      </c>
      <c r="G782" s="72">
        <f ca="1">Таблица_основная[[#This Row],[Рейтинг расчет]]</f>
        <v>7</v>
      </c>
      <c r="H782" s="41" t="s">
        <v>156</v>
      </c>
      <c r="I782" s="71">
        <v>15.26</v>
      </c>
      <c r="J782" s="41" t="s">
        <v>157</v>
      </c>
      <c r="K782" s="73"/>
      <c r="L782" s="73" t="s">
        <v>158</v>
      </c>
      <c r="M782" s="73"/>
      <c r="N78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O782" s="41" t="str">
        <f>CONCATENATE("F","$",Таблица_основная[[#This Row],[Первая строка массива]])</f>
        <v>F$772</v>
      </c>
      <c r="P782" s="41" t="str">
        <f>CONCATENATE("F","$",Таблица_основная[[#This Row],[Первая строка массива]],":","F","$",Таблица_основная[[#This Row],[Последняя строка моссива]])</f>
        <v>F$772:F$826</v>
      </c>
      <c r="Q782" s="70">
        <f t="shared" si="14"/>
        <v>772</v>
      </c>
      <c r="R782" s="70">
        <f>Таблица_основная[[#This Row],[Первая строка массива]]+54</f>
        <v>826</v>
      </c>
      <c r="S782"/>
      <c r="T782" s="86"/>
      <c r="AA782" t="s">
        <v>144</v>
      </c>
      <c r="AB782" t="s">
        <v>1647</v>
      </c>
      <c r="AC782" t="s">
        <v>164</v>
      </c>
      <c r="AD782" t="s">
        <v>1648</v>
      </c>
    </row>
    <row r="783" spans="1:30" ht="12.75" customHeight="1" x14ac:dyDescent="0.2">
      <c r="A783" s="70"/>
      <c r="B783" s="70"/>
      <c r="C783" s="100" t="s">
        <v>138</v>
      </c>
      <c r="D783" s="101" t="s">
        <v>2263</v>
      </c>
      <c r="E783" s="102">
        <v>45017</v>
      </c>
      <c r="F783" s="71">
        <v>27</v>
      </c>
      <c r="G783" s="72">
        <f ca="1">Таблица_основная[[#This Row],[Рейтинг расчет]]</f>
        <v>3</v>
      </c>
      <c r="H783" s="41" t="s">
        <v>156</v>
      </c>
      <c r="I783" s="71">
        <v>15.26</v>
      </c>
      <c r="J783" s="41" t="s">
        <v>157</v>
      </c>
      <c r="K783" s="73"/>
      <c r="L783" s="73" t="s">
        <v>158</v>
      </c>
      <c r="M783" s="73"/>
      <c r="N78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</v>
      </c>
      <c r="O783" s="41" t="str">
        <f>CONCATENATE("F","$",Таблица_основная[[#This Row],[Первая строка массива]])</f>
        <v>F$772</v>
      </c>
      <c r="P783" s="41" t="str">
        <f>CONCATENATE("F","$",Таблица_основная[[#This Row],[Первая строка массива]],":","F","$",Таблица_основная[[#This Row],[Последняя строка моссива]])</f>
        <v>F$772:F$826</v>
      </c>
      <c r="Q783" s="70">
        <f t="shared" si="14"/>
        <v>772</v>
      </c>
      <c r="R783" s="70">
        <f>Таблица_основная[[#This Row],[Первая строка массива]]+54</f>
        <v>826</v>
      </c>
      <c r="S783"/>
      <c r="T783" s="86"/>
      <c r="AA783" t="s">
        <v>144</v>
      </c>
      <c r="AB783" t="s">
        <v>1649</v>
      </c>
      <c r="AC783" t="s">
        <v>164</v>
      </c>
      <c r="AD783" t="s">
        <v>1650</v>
      </c>
    </row>
    <row r="784" spans="1:30" ht="12.75" customHeight="1" x14ac:dyDescent="0.2">
      <c r="A784" s="70"/>
      <c r="B784" s="70"/>
      <c r="C784" s="100" t="s">
        <v>139</v>
      </c>
      <c r="D784" s="101" t="s">
        <v>2263</v>
      </c>
      <c r="E784" s="102">
        <v>45017</v>
      </c>
      <c r="F784" s="71">
        <v>21</v>
      </c>
      <c r="G784" s="72">
        <f ca="1">Таблица_основная[[#This Row],[Рейтинг расчет]]</f>
        <v>7</v>
      </c>
      <c r="H784" s="41" t="s">
        <v>156</v>
      </c>
      <c r="I784" s="71">
        <v>15.26</v>
      </c>
      <c r="J784" s="41" t="s">
        <v>157</v>
      </c>
      <c r="K784" s="73"/>
      <c r="L784" s="73" t="s">
        <v>158</v>
      </c>
      <c r="M784" s="73"/>
      <c r="N78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O784" s="41" t="str">
        <f>CONCATENATE("F","$",Таблица_основная[[#This Row],[Первая строка массива]])</f>
        <v>F$772</v>
      </c>
      <c r="P784" s="41" t="str">
        <f>CONCATENATE("F","$",Таблица_основная[[#This Row],[Первая строка массива]],":","F","$",Таблица_основная[[#This Row],[Последняя строка моссива]])</f>
        <v>F$772:F$826</v>
      </c>
      <c r="Q784" s="70">
        <f t="shared" si="14"/>
        <v>772</v>
      </c>
      <c r="R784" s="70">
        <f>Таблица_основная[[#This Row],[Первая строка массива]]+54</f>
        <v>826</v>
      </c>
      <c r="S784"/>
      <c r="T784" s="86"/>
      <c r="AA784" t="s">
        <v>144</v>
      </c>
      <c r="AB784" t="s">
        <v>1651</v>
      </c>
      <c r="AC784" t="s">
        <v>164</v>
      </c>
      <c r="AD784" t="s">
        <v>1652</v>
      </c>
    </row>
    <row r="785" spans="1:30" ht="12.75" customHeight="1" x14ac:dyDescent="0.2">
      <c r="A785" s="70"/>
      <c r="B785" s="70"/>
      <c r="C785" s="100" t="s">
        <v>140</v>
      </c>
      <c r="D785" s="101" t="s">
        <v>2263</v>
      </c>
      <c r="E785" s="102">
        <v>45017</v>
      </c>
      <c r="F785" s="71">
        <v>20</v>
      </c>
      <c r="G785" s="72">
        <f ca="1">Таблица_основная[[#This Row],[Рейтинг расчет]]</f>
        <v>8</v>
      </c>
      <c r="H785" s="41" t="s">
        <v>156</v>
      </c>
      <c r="I785" s="71">
        <v>15.26</v>
      </c>
      <c r="J785" s="41" t="s">
        <v>157</v>
      </c>
      <c r="K785" s="73"/>
      <c r="L785" s="73" t="s">
        <v>158</v>
      </c>
      <c r="M785" s="73"/>
      <c r="N78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O785" s="41" t="str">
        <f>CONCATENATE("F","$",Таблица_основная[[#This Row],[Первая строка массива]])</f>
        <v>F$772</v>
      </c>
      <c r="P785" s="41" t="str">
        <f>CONCATENATE("F","$",Таблица_основная[[#This Row],[Первая строка массива]],":","F","$",Таблица_основная[[#This Row],[Последняя строка моссива]])</f>
        <v>F$772:F$826</v>
      </c>
      <c r="Q785" s="70">
        <f t="shared" si="14"/>
        <v>772</v>
      </c>
      <c r="R785" s="70">
        <f>Таблица_основная[[#This Row],[Первая строка массива]]+54</f>
        <v>826</v>
      </c>
      <c r="S785"/>
      <c r="T785" s="86"/>
      <c r="AA785" t="s">
        <v>122</v>
      </c>
      <c r="AB785" t="s">
        <v>1653</v>
      </c>
      <c r="AC785" t="s">
        <v>164</v>
      </c>
      <c r="AD785" t="s">
        <v>1654</v>
      </c>
    </row>
    <row r="786" spans="1:30" ht="12.75" customHeight="1" x14ac:dyDescent="0.2">
      <c r="A786" s="70"/>
      <c r="B786" s="70"/>
      <c r="C786" s="100" t="s">
        <v>141</v>
      </c>
      <c r="D786" s="101" t="s">
        <v>2263</v>
      </c>
      <c r="E786" s="102">
        <v>45017</v>
      </c>
      <c r="F786" s="71">
        <v>19</v>
      </c>
      <c r="G786" s="72">
        <f ca="1">Таблица_основная[[#This Row],[Рейтинг расчет]]</f>
        <v>9</v>
      </c>
      <c r="H786" s="41" t="s">
        <v>156</v>
      </c>
      <c r="I786" s="71">
        <v>15.26</v>
      </c>
      <c r="J786" s="41" t="s">
        <v>157</v>
      </c>
      <c r="K786" s="73"/>
      <c r="L786" s="73" t="s">
        <v>158</v>
      </c>
      <c r="M786" s="73"/>
      <c r="N78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9</v>
      </c>
      <c r="O786" s="41" t="str">
        <f>CONCATENATE("F","$",Таблица_основная[[#This Row],[Первая строка массива]])</f>
        <v>F$772</v>
      </c>
      <c r="P786" s="41" t="str">
        <f>CONCATENATE("F","$",Таблица_основная[[#This Row],[Первая строка массива]],":","F","$",Таблица_основная[[#This Row],[Последняя строка моссива]])</f>
        <v>F$772:F$826</v>
      </c>
      <c r="Q786" s="70">
        <f t="shared" si="14"/>
        <v>772</v>
      </c>
      <c r="R786" s="70">
        <f>Таблица_основная[[#This Row],[Первая строка массива]]+54</f>
        <v>826</v>
      </c>
      <c r="S786"/>
      <c r="T786" s="86"/>
      <c r="AA786" t="s">
        <v>104</v>
      </c>
      <c r="AB786" t="s">
        <v>1655</v>
      </c>
      <c r="AC786" t="s">
        <v>164</v>
      </c>
      <c r="AD786" t="s">
        <v>1656</v>
      </c>
    </row>
    <row r="787" spans="1:30" ht="12.75" customHeight="1" x14ac:dyDescent="0.2">
      <c r="A787" s="70"/>
      <c r="B787" s="70"/>
      <c r="C787" s="100" t="s">
        <v>142</v>
      </c>
      <c r="D787" s="101" t="s">
        <v>2263</v>
      </c>
      <c r="E787" s="102">
        <v>45017</v>
      </c>
      <c r="F787" s="71">
        <v>12</v>
      </c>
      <c r="G787" s="72">
        <f ca="1">Таблица_основная[[#This Row],[Рейтинг расчет]]</f>
        <v>16</v>
      </c>
      <c r="H787" s="41" t="s">
        <v>156</v>
      </c>
      <c r="I787" s="71">
        <v>15.26</v>
      </c>
      <c r="J787" s="41" t="s">
        <v>157</v>
      </c>
      <c r="K787" s="73"/>
      <c r="L787" s="73" t="s">
        <v>158</v>
      </c>
      <c r="M787" s="73"/>
      <c r="N78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O787" s="41" t="str">
        <f>CONCATENATE("F","$",Таблица_основная[[#This Row],[Первая строка массива]])</f>
        <v>F$772</v>
      </c>
      <c r="P787" s="41" t="str">
        <f>CONCATENATE("F","$",Таблица_основная[[#This Row],[Первая строка массива]],":","F","$",Таблица_основная[[#This Row],[Последняя строка моссива]])</f>
        <v>F$772:F$826</v>
      </c>
      <c r="Q787" s="70">
        <f t="shared" si="14"/>
        <v>772</v>
      </c>
      <c r="R787" s="70">
        <f>Таблица_основная[[#This Row],[Первая строка массива]]+54</f>
        <v>826</v>
      </c>
      <c r="S787"/>
      <c r="T787" s="86"/>
      <c r="AA787" t="s">
        <v>104</v>
      </c>
      <c r="AB787" t="s">
        <v>1657</v>
      </c>
      <c r="AC787" t="s">
        <v>164</v>
      </c>
      <c r="AD787" t="s">
        <v>1658</v>
      </c>
    </row>
    <row r="788" spans="1:30" ht="12.75" customHeight="1" x14ac:dyDescent="0.2">
      <c r="A788" s="70"/>
      <c r="B788" s="70"/>
      <c r="C788" s="100" t="s">
        <v>143</v>
      </c>
      <c r="D788" s="101" t="s">
        <v>2263</v>
      </c>
      <c r="E788" s="102">
        <v>45017</v>
      </c>
      <c r="F788" s="71">
        <v>13</v>
      </c>
      <c r="G788" s="72">
        <f ca="1">Таблица_основная[[#This Row],[Рейтинг расчет]]</f>
        <v>15</v>
      </c>
      <c r="H788" s="41" t="s">
        <v>156</v>
      </c>
      <c r="I788" s="71">
        <v>15.26</v>
      </c>
      <c r="J788" s="41" t="s">
        <v>157</v>
      </c>
      <c r="K788" s="73"/>
      <c r="L788" s="73" t="s">
        <v>158</v>
      </c>
      <c r="M788" s="73"/>
      <c r="N78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O788" s="41" t="str">
        <f>CONCATENATE("F","$",Таблица_основная[[#This Row],[Первая строка массива]])</f>
        <v>F$772</v>
      </c>
      <c r="P788" s="41" t="str">
        <f>CONCATENATE("F","$",Таблица_основная[[#This Row],[Первая строка массива]],":","F","$",Таблица_основная[[#This Row],[Последняя строка моссива]])</f>
        <v>F$772:F$826</v>
      </c>
      <c r="Q788" s="70">
        <f t="shared" si="14"/>
        <v>772</v>
      </c>
      <c r="R788" s="70">
        <f>Таблица_основная[[#This Row],[Первая строка массива]]+54</f>
        <v>826</v>
      </c>
      <c r="S788"/>
      <c r="T788" s="86"/>
      <c r="AA788" t="s">
        <v>144</v>
      </c>
      <c r="AB788" t="s">
        <v>1659</v>
      </c>
      <c r="AC788" t="s">
        <v>164</v>
      </c>
      <c r="AD788" t="s">
        <v>1660</v>
      </c>
    </row>
    <row r="789" spans="1:30" ht="12.75" customHeight="1" x14ac:dyDescent="0.2">
      <c r="A789" s="70"/>
      <c r="B789" s="70"/>
      <c r="C789" s="100" t="s">
        <v>144</v>
      </c>
      <c r="D789" s="101" t="s">
        <v>2263</v>
      </c>
      <c r="E789" s="102">
        <v>45017</v>
      </c>
      <c r="F789" s="71">
        <v>18</v>
      </c>
      <c r="G789" s="72">
        <f ca="1">Таблица_основная[[#This Row],[Рейтинг расчет]]</f>
        <v>10</v>
      </c>
      <c r="H789" s="41" t="s">
        <v>156</v>
      </c>
      <c r="I789" s="71">
        <v>15.26</v>
      </c>
      <c r="J789" s="41" t="s">
        <v>157</v>
      </c>
      <c r="K789" s="73"/>
      <c r="L789" s="73" t="s">
        <v>158</v>
      </c>
      <c r="M789" s="73"/>
      <c r="N78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10</v>
      </c>
      <c r="O789" s="41" t="str">
        <f>CONCATENATE("F","$",Таблица_основная[[#This Row],[Первая строка массива]])</f>
        <v>F$772</v>
      </c>
      <c r="P789" s="41" t="str">
        <f>CONCATENATE("F","$",Таблица_основная[[#This Row],[Первая строка массива]],":","F","$",Таблица_основная[[#This Row],[Последняя строка моссива]])</f>
        <v>F$772:F$826</v>
      </c>
      <c r="Q789" s="70">
        <f t="shared" si="14"/>
        <v>772</v>
      </c>
      <c r="R789" s="70">
        <f>Таблица_основная[[#This Row],[Первая строка массива]]+54</f>
        <v>826</v>
      </c>
      <c r="S789"/>
      <c r="T789" s="86"/>
      <c r="AA789" t="s">
        <v>95</v>
      </c>
      <c r="AB789" t="s">
        <v>1661</v>
      </c>
      <c r="AC789" t="s">
        <v>164</v>
      </c>
      <c r="AD789" t="s">
        <v>1662</v>
      </c>
    </row>
    <row r="790" spans="1:30" ht="12.75" customHeight="1" x14ac:dyDescent="0.2">
      <c r="A790" s="70"/>
      <c r="B790" s="70"/>
      <c r="C790" s="100" t="s">
        <v>145</v>
      </c>
      <c r="D790" s="101" t="s">
        <v>2263</v>
      </c>
      <c r="E790" s="102">
        <v>45017</v>
      </c>
      <c r="F790" s="71">
        <v>18</v>
      </c>
      <c r="G790" s="72">
        <f ca="1">Таблица_основная[[#This Row],[Рейтинг расчет]]</f>
        <v>10</v>
      </c>
      <c r="H790" s="41" t="s">
        <v>156</v>
      </c>
      <c r="I790" s="71">
        <v>15.26</v>
      </c>
      <c r="J790" s="41" t="s">
        <v>157</v>
      </c>
      <c r="K790" s="73"/>
      <c r="L790" s="73" t="s">
        <v>158</v>
      </c>
      <c r="M790" s="73"/>
      <c r="N79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10</v>
      </c>
      <c r="O790" s="41" t="str">
        <f>CONCATENATE("F","$",Таблица_основная[[#This Row],[Первая строка массива]])</f>
        <v>F$772</v>
      </c>
      <c r="P790" s="41" t="str">
        <f>CONCATENATE("F","$",Таблица_основная[[#This Row],[Первая строка массива]],":","F","$",Таблица_основная[[#This Row],[Последняя строка моссива]])</f>
        <v>F$772:F$826</v>
      </c>
      <c r="Q790" s="70">
        <f t="shared" si="14"/>
        <v>772</v>
      </c>
      <c r="R790" s="70">
        <f>Таблица_основная[[#This Row],[Первая строка массива]]+54</f>
        <v>826</v>
      </c>
      <c r="S790"/>
      <c r="T790" s="86"/>
      <c r="AA790" t="s">
        <v>94</v>
      </c>
      <c r="AB790" t="s">
        <v>1663</v>
      </c>
      <c r="AC790" t="s">
        <v>164</v>
      </c>
      <c r="AD790" t="s">
        <v>1664</v>
      </c>
    </row>
    <row r="791" spans="1:30" ht="12.75" customHeight="1" x14ac:dyDescent="0.2">
      <c r="A791" s="70"/>
      <c r="B791" s="70"/>
      <c r="C791" s="100" t="s">
        <v>146</v>
      </c>
      <c r="D791" s="101" t="s">
        <v>2263</v>
      </c>
      <c r="E791" s="102">
        <v>45017</v>
      </c>
      <c r="F791" s="71">
        <v>14</v>
      </c>
      <c r="G791" s="72">
        <f ca="1">Таблица_основная[[#This Row],[Рейтинг расчет]]</f>
        <v>14</v>
      </c>
      <c r="H791" s="41" t="s">
        <v>156</v>
      </c>
      <c r="I791" s="71">
        <v>15.26</v>
      </c>
      <c r="J791" s="41" t="s">
        <v>157</v>
      </c>
      <c r="K791" s="73"/>
      <c r="L791" s="73" t="s">
        <v>158</v>
      </c>
      <c r="M791" s="73"/>
      <c r="N79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O791" s="41" t="str">
        <f>CONCATENATE("F","$",Таблица_основная[[#This Row],[Первая строка массива]])</f>
        <v>F$772</v>
      </c>
      <c r="P791" s="41" t="str">
        <f>CONCATENATE("F","$",Таблица_основная[[#This Row],[Первая строка массива]],":","F","$",Таблица_основная[[#This Row],[Последняя строка моссива]])</f>
        <v>F$772:F$826</v>
      </c>
      <c r="Q791" s="70">
        <f t="shared" si="14"/>
        <v>772</v>
      </c>
      <c r="R791" s="70">
        <f>Таблица_основная[[#This Row],[Первая строка массива]]+54</f>
        <v>826</v>
      </c>
      <c r="S791"/>
      <c r="T791" s="86"/>
      <c r="AA791" t="s">
        <v>94</v>
      </c>
      <c r="AB791" t="s">
        <v>1663</v>
      </c>
      <c r="AC791" t="s">
        <v>164</v>
      </c>
      <c r="AD791" t="s">
        <v>1665</v>
      </c>
    </row>
    <row r="792" spans="1:30" ht="12.75" customHeight="1" x14ac:dyDescent="0.2">
      <c r="A792" s="70"/>
      <c r="B792" s="70"/>
      <c r="C792" s="100" t="s">
        <v>93</v>
      </c>
      <c r="D792" s="101" t="s">
        <v>2263</v>
      </c>
      <c r="E792" s="102">
        <v>45017</v>
      </c>
      <c r="F792" s="71">
        <v>5</v>
      </c>
      <c r="G792" s="72">
        <f ca="1">Таблица_основная[[#This Row],[Рейтинг расчет]]</f>
        <v>22</v>
      </c>
      <c r="H792" s="41" t="s">
        <v>156</v>
      </c>
      <c r="I792" s="71">
        <v>15.26</v>
      </c>
      <c r="J792" s="41" t="s">
        <v>157</v>
      </c>
      <c r="K792" s="73"/>
      <c r="L792" s="73" t="s">
        <v>158</v>
      </c>
      <c r="M792" s="73"/>
      <c r="N79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22</v>
      </c>
      <c r="O792" s="41" t="str">
        <f>CONCATENATE("F","$",Таблица_основная[[#This Row],[Первая строка массива]])</f>
        <v>F$772</v>
      </c>
      <c r="P792" s="41" t="str">
        <f>CONCATENATE("F","$",Таблица_основная[[#This Row],[Первая строка массива]],":","F","$",Таблица_основная[[#This Row],[Последняя строка моссива]])</f>
        <v>F$772:F$826</v>
      </c>
      <c r="Q792" s="70">
        <f t="shared" si="14"/>
        <v>772</v>
      </c>
      <c r="R792" s="70">
        <f>Таблица_основная[[#This Row],[Первая строка массива]]+54</f>
        <v>826</v>
      </c>
      <c r="S792"/>
      <c r="T792" s="86"/>
      <c r="AA792" t="s">
        <v>144</v>
      </c>
      <c r="AB792" t="s">
        <v>1666</v>
      </c>
      <c r="AC792" t="s">
        <v>164</v>
      </c>
      <c r="AD792" t="s">
        <v>1667</v>
      </c>
    </row>
    <row r="793" spans="1:30" ht="12.75" customHeight="1" x14ac:dyDescent="0.2">
      <c r="A793" s="70"/>
      <c r="B793" s="70"/>
      <c r="C793" s="100" t="s">
        <v>127</v>
      </c>
      <c r="D793" s="101" t="s">
        <v>2263</v>
      </c>
      <c r="E793" s="102">
        <v>45017</v>
      </c>
      <c r="F793" s="71">
        <v>26</v>
      </c>
      <c r="G793" s="72">
        <f ca="1">Таблица_основная[[#This Row],[Рейтинг расчет]]</f>
        <v>4</v>
      </c>
      <c r="H793" s="41" t="s">
        <v>156</v>
      </c>
      <c r="I793" s="71">
        <v>15.26</v>
      </c>
      <c r="J793" s="41" t="s">
        <v>157</v>
      </c>
      <c r="K793" s="73"/>
      <c r="L793" s="73" t="s">
        <v>158</v>
      </c>
      <c r="M793" s="73"/>
      <c r="N79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</v>
      </c>
      <c r="O793" s="41" t="str">
        <f>CONCATENATE("F","$",Таблица_основная[[#This Row],[Первая строка массива]])</f>
        <v>F$772</v>
      </c>
      <c r="P793" s="41" t="str">
        <f>CONCATENATE("F","$",Таблица_основная[[#This Row],[Первая строка массива]],":","F","$",Таблица_основная[[#This Row],[Последняя строка моссива]])</f>
        <v>F$772:F$826</v>
      </c>
      <c r="Q793" s="70">
        <f t="shared" si="14"/>
        <v>772</v>
      </c>
      <c r="R793" s="70">
        <f>Таблица_основная[[#This Row],[Первая строка массива]]+54</f>
        <v>826</v>
      </c>
      <c r="S793"/>
      <c r="T793" s="86"/>
      <c r="AA793" t="s">
        <v>144</v>
      </c>
      <c r="AB793" t="s">
        <v>1668</v>
      </c>
      <c r="AC793" t="s">
        <v>164</v>
      </c>
      <c r="AD793" t="s">
        <v>1669</v>
      </c>
    </row>
    <row r="794" spans="1:30" ht="12.75" customHeight="1" x14ac:dyDescent="0.2">
      <c r="A794" s="70"/>
      <c r="B794" s="70"/>
      <c r="C794" s="100" t="s">
        <v>114</v>
      </c>
      <c r="D794" s="101" t="s">
        <v>2263</v>
      </c>
      <c r="E794" s="102">
        <v>45017</v>
      </c>
      <c r="F794" s="71">
        <v>6</v>
      </c>
      <c r="G794" s="72">
        <f ca="1">Таблица_основная[[#This Row],[Рейтинг расчет]]</f>
        <v>21</v>
      </c>
      <c r="H794" s="41" t="s">
        <v>156</v>
      </c>
      <c r="I794" s="71">
        <v>15.26</v>
      </c>
      <c r="J794" s="41" t="s">
        <v>157</v>
      </c>
      <c r="K794" s="73"/>
      <c r="L794" s="73" t="s">
        <v>158</v>
      </c>
      <c r="M794" s="73"/>
      <c r="N79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O794" s="41" t="str">
        <f>CONCATENATE("F","$",Таблица_основная[[#This Row],[Первая строка массива]])</f>
        <v>F$772</v>
      </c>
      <c r="P794" s="41" t="str">
        <f>CONCATENATE("F","$",Таблица_основная[[#This Row],[Первая строка массива]],":","F","$",Таблица_основная[[#This Row],[Последняя строка моссива]])</f>
        <v>F$772:F$826</v>
      </c>
      <c r="Q794" s="70">
        <f t="shared" si="14"/>
        <v>772</v>
      </c>
      <c r="R794" s="70">
        <f>Таблица_основная[[#This Row],[Первая строка массива]]+54</f>
        <v>826</v>
      </c>
      <c r="S794"/>
      <c r="T794" s="86"/>
      <c r="AA794" t="s">
        <v>126</v>
      </c>
      <c r="AB794" t="s">
        <v>1670</v>
      </c>
      <c r="AC794" t="s">
        <v>164</v>
      </c>
      <c r="AD794" t="s">
        <v>1671</v>
      </c>
    </row>
    <row r="795" spans="1:30" ht="12.75" customHeight="1" x14ac:dyDescent="0.2">
      <c r="A795" s="70"/>
      <c r="B795" s="70"/>
      <c r="C795" s="100" t="s">
        <v>94</v>
      </c>
      <c r="D795" s="101" t="s">
        <v>2263</v>
      </c>
      <c r="E795" s="102">
        <v>45017</v>
      </c>
      <c r="F795" s="71">
        <v>17</v>
      </c>
      <c r="G795" s="72">
        <f ca="1">Таблица_основная[[#This Row],[Рейтинг расчет]]</f>
        <v>11</v>
      </c>
      <c r="H795" s="41" t="s">
        <v>156</v>
      </c>
      <c r="I795" s="71">
        <v>15.26</v>
      </c>
      <c r="J795" s="41" t="s">
        <v>157</v>
      </c>
      <c r="K795" s="73"/>
      <c r="L795" s="73" t="s">
        <v>158</v>
      </c>
      <c r="M795" s="73"/>
      <c r="N79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O795" s="41" t="str">
        <f>CONCATENATE("F","$",Таблица_основная[[#This Row],[Первая строка массива]])</f>
        <v>F$772</v>
      </c>
      <c r="P795" s="41" t="str">
        <f>CONCATENATE("F","$",Таблица_основная[[#This Row],[Первая строка массива]],":","F","$",Таблица_основная[[#This Row],[Последняя строка моссива]])</f>
        <v>F$772:F$826</v>
      </c>
      <c r="Q795" s="70">
        <f t="shared" si="14"/>
        <v>772</v>
      </c>
      <c r="R795" s="70">
        <f>Таблица_основная[[#This Row],[Первая строка массива]]+54</f>
        <v>826</v>
      </c>
      <c r="S795"/>
      <c r="T795" s="86"/>
      <c r="AA795" t="s">
        <v>144</v>
      </c>
      <c r="AB795" t="s">
        <v>1672</v>
      </c>
      <c r="AC795" t="s">
        <v>164</v>
      </c>
      <c r="AD795" t="s">
        <v>1673</v>
      </c>
    </row>
    <row r="796" spans="1:30" ht="12.75" customHeight="1" x14ac:dyDescent="0.2">
      <c r="A796" s="70"/>
      <c r="B796" s="70"/>
      <c r="C796" s="100" t="s">
        <v>95</v>
      </c>
      <c r="D796" s="101" t="s">
        <v>2263</v>
      </c>
      <c r="E796" s="102">
        <v>45017</v>
      </c>
      <c r="F796" s="71">
        <v>18</v>
      </c>
      <c r="G796" s="72">
        <f ca="1">Таблица_основная[[#This Row],[Рейтинг расчет]]</f>
        <v>10</v>
      </c>
      <c r="H796" s="41" t="s">
        <v>156</v>
      </c>
      <c r="I796" s="71">
        <v>15.26</v>
      </c>
      <c r="J796" s="41" t="s">
        <v>157</v>
      </c>
      <c r="K796" s="73"/>
      <c r="L796" s="73" t="s">
        <v>158</v>
      </c>
      <c r="M796" s="73"/>
      <c r="N79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10</v>
      </c>
      <c r="O796" s="41" t="str">
        <f>CONCATENATE("F","$",Таблица_основная[[#This Row],[Первая строка массива]])</f>
        <v>F$772</v>
      </c>
      <c r="P796" s="41" t="str">
        <f>CONCATENATE("F","$",Таблица_основная[[#This Row],[Первая строка массива]],":","F","$",Таблица_основная[[#This Row],[Последняя строка моссива]])</f>
        <v>F$772:F$826</v>
      </c>
      <c r="Q796" s="70">
        <f t="shared" si="14"/>
        <v>772</v>
      </c>
      <c r="R796" s="70">
        <f>Таблица_основная[[#This Row],[Первая строка массива]]+54</f>
        <v>826</v>
      </c>
      <c r="S796"/>
      <c r="T796" s="86"/>
      <c r="AA796" t="s">
        <v>142</v>
      </c>
      <c r="AB796" t="s">
        <v>1674</v>
      </c>
      <c r="AC796" t="s">
        <v>164</v>
      </c>
      <c r="AD796" t="s">
        <v>1675</v>
      </c>
    </row>
    <row r="797" spans="1:30" ht="12.75" customHeight="1" x14ac:dyDescent="0.2">
      <c r="A797" s="70"/>
      <c r="B797" s="70"/>
      <c r="C797" s="100" t="s">
        <v>96</v>
      </c>
      <c r="D797" s="101" t="s">
        <v>2263</v>
      </c>
      <c r="E797" s="102">
        <v>45017</v>
      </c>
      <c r="F797" s="71">
        <v>7</v>
      </c>
      <c r="G797" s="72">
        <f ca="1">Таблица_основная[[#This Row],[Рейтинг расчет]]</f>
        <v>20</v>
      </c>
      <c r="H797" s="41" t="s">
        <v>156</v>
      </c>
      <c r="I797" s="71">
        <v>15.26</v>
      </c>
      <c r="J797" s="41" t="s">
        <v>157</v>
      </c>
      <c r="K797" s="73"/>
      <c r="L797" s="73" t="s">
        <v>158</v>
      </c>
      <c r="M797" s="73"/>
      <c r="N79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O797" s="41" t="str">
        <f>CONCATENATE("F","$",Таблица_основная[[#This Row],[Первая строка массива]])</f>
        <v>F$772</v>
      </c>
      <c r="P797" s="41" t="str">
        <f>CONCATENATE("F","$",Таблица_основная[[#This Row],[Первая строка массива]],":","F","$",Таблица_основная[[#This Row],[Последняя строка моссива]])</f>
        <v>F$772:F$826</v>
      </c>
      <c r="Q797" s="70">
        <f t="shared" si="14"/>
        <v>772</v>
      </c>
      <c r="R797" s="70">
        <f>Таблица_основная[[#This Row],[Первая строка массива]]+54</f>
        <v>826</v>
      </c>
      <c r="S797"/>
      <c r="T797" s="86"/>
      <c r="AA797" t="s">
        <v>98</v>
      </c>
      <c r="AB797" t="s">
        <v>1676</v>
      </c>
      <c r="AC797" t="s">
        <v>164</v>
      </c>
      <c r="AD797" t="s">
        <v>1677</v>
      </c>
    </row>
    <row r="798" spans="1:30" ht="12.75" customHeight="1" x14ac:dyDescent="0.2">
      <c r="A798" s="70"/>
      <c r="B798" s="70"/>
      <c r="C798" s="100" t="s">
        <v>97</v>
      </c>
      <c r="D798" s="101" t="s">
        <v>2263</v>
      </c>
      <c r="E798" s="102">
        <v>45017</v>
      </c>
      <c r="F798" s="71">
        <v>7</v>
      </c>
      <c r="G798" s="72">
        <f ca="1">Таблица_основная[[#This Row],[Рейтинг расчет]]</f>
        <v>20</v>
      </c>
      <c r="H798" s="41" t="s">
        <v>156</v>
      </c>
      <c r="I798" s="71">
        <v>15.26</v>
      </c>
      <c r="J798" s="41" t="s">
        <v>157</v>
      </c>
      <c r="K798" s="73"/>
      <c r="L798" s="73" t="s">
        <v>158</v>
      </c>
      <c r="M798" s="73"/>
      <c r="N79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O798" s="41" t="str">
        <f>CONCATENATE("F","$",Таблица_основная[[#This Row],[Первая строка массива]])</f>
        <v>F$772</v>
      </c>
      <c r="P798" s="41" t="str">
        <f>CONCATENATE("F","$",Таблица_основная[[#This Row],[Первая строка массива]],":","F","$",Таблица_основная[[#This Row],[Последняя строка моссива]])</f>
        <v>F$772:F$826</v>
      </c>
      <c r="Q798" s="70">
        <f t="shared" si="14"/>
        <v>772</v>
      </c>
      <c r="R798" s="70">
        <f>Таблица_основная[[#This Row],[Первая строка массива]]+54</f>
        <v>826</v>
      </c>
      <c r="S798"/>
      <c r="T798" s="86"/>
      <c r="AA798" t="s">
        <v>145</v>
      </c>
      <c r="AB798" t="s">
        <v>1678</v>
      </c>
      <c r="AC798" t="s">
        <v>164</v>
      </c>
      <c r="AD798" t="s">
        <v>1679</v>
      </c>
    </row>
    <row r="799" spans="1:30" ht="12.75" customHeight="1" x14ac:dyDescent="0.2">
      <c r="A799" s="70"/>
      <c r="B799" s="70"/>
      <c r="C799" s="100" t="s">
        <v>98</v>
      </c>
      <c r="D799" s="101" t="s">
        <v>2263</v>
      </c>
      <c r="E799" s="102">
        <v>45017</v>
      </c>
      <c r="F799" s="71">
        <v>15</v>
      </c>
      <c r="G799" s="72">
        <f ca="1">Таблица_основная[[#This Row],[Рейтинг расчет]]</f>
        <v>13</v>
      </c>
      <c r="H799" s="41" t="s">
        <v>156</v>
      </c>
      <c r="I799" s="71">
        <v>15.26</v>
      </c>
      <c r="J799" s="41" t="s">
        <v>157</v>
      </c>
      <c r="K799" s="73"/>
      <c r="L799" s="73" t="s">
        <v>158</v>
      </c>
      <c r="M799" s="73"/>
      <c r="N79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O799" s="41" t="str">
        <f>CONCATENATE("F","$",Таблица_основная[[#This Row],[Первая строка массива]])</f>
        <v>F$772</v>
      </c>
      <c r="P799" s="41" t="str">
        <f>CONCATENATE("F","$",Таблица_основная[[#This Row],[Первая строка массива]],":","F","$",Таблица_основная[[#This Row],[Последняя строка моссива]])</f>
        <v>F$772:F$826</v>
      </c>
      <c r="Q799" s="70">
        <f t="shared" si="14"/>
        <v>772</v>
      </c>
      <c r="R799" s="70">
        <f>Таблица_основная[[#This Row],[Первая строка массива]]+54</f>
        <v>826</v>
      </c>
      <c r="S799"/>
      <c r="T799" s="86"/>
      <c r="AA799" t="s">
        <v>107</v>
      </c>
      <c r="AB799" t="s">
        <v>1680</v>
      </c>
      <c r="AC799" t="s">
        <v>164</v>
      </c>
      <c r="AD799" t="s">
        <v>1681</v>
      </c>
    </row>
    <row r="800" spans="1:30" ht="12.75" customHeight="1" x14ac:dyDescent="0.2">
      <c r="A800" s="70"/>
      <c r="B800" s="70"/>
      <c r="C800" s="100" t="s">
        <v>99</v>
      </c>
      <c r="D800" s="101" t="s">
        <v>2263</v>
      </c>
      <c r="E800" s="102">
        <v>45017</v>
      </c>
      <c r="F800" s="71">
        <v>29</v>
      </c>
      <c r="G800" s="72">
        <f ca="1">Таблица_основная[[#This Row],[Рейтинг расчет]]</f>
        <v>2</v>
      </c>
      <c r="H800" s="41" t="s">
        <v>156</v>
      </c>
      <c r="I800" s="71">
        <v>15.26</v>
      </c>
      <c r="J800" s="41" t="s">
        <v>157</v>
      </c>
      <c r="K800" s="73"/>
      <c r="L800" s="73" t="s">
        <v>158</v>
      </c>
      <c r="M800" s="73"/>
      <c r="N80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</v>
      </c>
      <c r="O800" s="41" t="str">
        <f>CONCATENATE("F","$",Таблица_основная[[#This Row],[Первая строка массива]])</f>
        <v>F$772</v>
      </c>
      <c r="P800" s="41" t="str">
        <f>CONCATENATE("F","$",Таблица_основная[[#This Row],[Первая строка массива]],":","F","$",Таблица_основная[[#This Row],[Последняя строка моссива]])</f>
        <v>F$772:F$826</v>
      </c>
      <c r="Q800" s="70">
        <f t="shared" si="14"/>
        <v>772</v>
      </c>
      <c r="R800" s="70">
        <f>Таблица_основная[[#This Row],[Первая строка массива]]+54</f>
        <v>826</v>
      </c>
      <c r="S800"/>
      <c r="T800" s="86"/>
      <c r="AA800" t="s">
        <v>144</v>
      </c>
      <c r="AB800" t="s">
        <v>1682</v>
      </c>
      <c r="AC800" t="s">
        <v>164</v>
      </c>
      <c r="AD800" t="s">
        <v>1683</v>
      </c>
    </row>
    <row r="801" spans="1:30" ht="12.75" customHeight="1" x14ac:dyDescent="0.2">
      <c r="A801" s="70"/>
      <c r="B801" s="70"/>
      <c r="C801" s="100" t="s">
        <v>100</v>
      </c>
      <c r="D801" s="101" t="s">
        <v>2263</v>
      </c>
      <c r="E801" s="102">
        <v>45017</v>
      </c>
      <c r="F801" s="71">
        <v>12</v>
      </c>
      <c r="G801" s="72">
        <f ca="1">Таблица_основная[[#This Row],[Рейтинг расчет]]</f>
        <v>16</v>
      </c>
      <c r="H801" s="41" t="s">
        <v>156</v>
      </c>
      <c r="I801" s="71">
        <v>15.26</v>
      </c>
      <c r="J801" s="41" t="s">
        <v>157</v>
      </c>
      <c r="K801" s="73"/>
      <c r="L801" s="73" t="s">
        <v>158</v>
      </c>
      <c r="M801" s="73"/>
      <c r="N80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O801" s="41" t="str">
        <f>CONCATENATE("F","$",Таблица_основная[[#This Row],[Первая строка массива]])</f>
        <v>F$772</v>
      </c>
      <c r="P801" s="41" t="str">
        <f>CONCATENATE("F","$",Таблица_основная[[#This Row],[Первая строка массива]],":","F","$",Таблица_основная[[#This Row],[Последняя строка моссива]])</f>
        <v>F$772:F$826</v>
      </c>
      <c r="Q801" s="70">
        <f t="shared" si="14"/>
        <v>772</v>
      </c>
      <c r="R801" s="70">
        <f>Таблица_основная[[#This Row],[Первая строка массива]]+54</f>
        <v>826</v>
      </c>
      <c r="S801"/>
      <c r="T801" s="86"/>
      <c r="AA801" t="s">
        <v>144</v>
      </c>
      <c r="AB801" t="s">
        <v>1684</v>
      </c>
      <c r="AC801" t="s">
        <v>164</v>
      </c>
      <c r="AD801" t="s">
        <v>1685</v>
      </c>
    </row>
    <row r="802" spans="1:30" ht="12.75" customHeight="1" x14ac:dyDescent="0.2">
      <c r="A802" s="70"/>
      <c r="B802" s="70"/>
      <c r="C802" s="100" t="s">
        <v>115</v>
      </c>
      <c r="D802" s="101" t="s">
        <v>2263</v>
      </c>
      <c r="E802" s="102">
        <v>45017</v>
      </c>
      <c r="F802" s="71">
        <v>7</v>
      </c>
      <c r="G802" s="72">
        <f ca="1">Таблица_основная[[#This Row],[Рейтинг расчет]]</f>
        <v>20</v>
      </c>
      <c r="H802" s="41" t="s">
        <v>156</v>
      </c>
      <c r="I802" s="71">
        <v>15.26</v>
      </c>
      <c r="J802" s="41" t="s">
        <v>157</v>
      </c>
      <c r="K802" s="73"/>
      <c r="L802" s="73" t="s">
        <v>158</v>
      </c>
      <c r="M802" s="73"/>
      <c r="N80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O802" s="41" t="str">
        <f>CONCATENATE("F","$",Таблица_основная[[#This Row],[Первая строка массива]])</f>
        <v>F$772</v>
      </c>
      <c r="P802" s="41" t="str">
        <f>CONCATENATE("F","$",Таблица_основная[[#This Row],[Первая строка массива]],":","F","$",Таблица_основная[[#This Row],[Последняя строка моссива]])</f>
        <v>F$772:F$826</v>
      </c>
      <c r="Q802" s="70">
        <f t="shared" si="14"/>
        <v>772</v>
      </c>
      <c r="R802" s="70">
        <f>Таблица_основная[[#This Row],[Первая строка массива]]+54</f>
        <v>826</v>
      </c>
      <c r="S802"/>
      <c r="T802" s="86"/>
      <c r="AA802" t="s">
        <v>136</v>
      </c>
      <c r="AB802" t="s">
        <v>1686</v>
      </c>
      <c r="AC802" t="s">
        <v>164</v>
      </c>
      <c r="AD802" t="s">
        <v>1687</v>
      </c>
    </row>
    <row r="803" spans="1:30" ht="12.75" customHeight="1" x14ac:dyDescent="0.2">
      <c r="A803" s="70"/>
      <c r="B803" s="70"/>
      <c r="C803" s="100" t="s">
        <v>116</v>
      </c>
      <c r="D803" s="101" t="s">
        <v>2263</v>
      </c>
      <c r="E803" s="102">
        <v>45017</v>
      </c>
      <c r="F803" s="71">
        <v>12</v>
      </c>
      <c r="G803" s="72">
        <f ca="1">Таблица_основная[[#This Row],[Рейтинг расчет]]</f>
        <v>16</v>
      </c>
      <c r="H803" s="41" t="s">
        <v>156</v>
      </c>
      <c r="I803" s="71">
        <v>15.26</v>
      </c>
      <c r="J803" s="41" t="s">
        <v>157</v>
      </c>
      <c r="K803" s="73"/>
      <c r="L803" s="73" t="s">
        <v>158</v>
      </c>
      <c r="M803" s="73"/>
      <c r="N80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O803" s="41" t="str">
        <f>CONCATENATE("F","$",Таблица_основная[[#This Row],[Первая строка массива]])</f>
        <v>F$772</v>
      </c>
      <c r="P803" s="41" t="str">
        <f>CONCATENATE("F","$",Таблица_основная[[#This Row],[Первая строка массива]],":","F","$",Таблица_основная[[#This Row],[Последняя строка моссива]])</f>
        <v>F$772:F$826</v>
      </c>
      <c r="Q803" s="70">
        <f t="shared" si="14"/>
        <v>772</v>
      </c>
      <c r="R803" s="70">
        <f>Таблица_основная[[#This Row],[Первая строка массива]]+54</f>
        <v>826</v>
      </c>
      <c r="S803"/>
      <c r="T803" s="86"/>
      <c r="AA803" t="s">
        <v>109</v>
      </c>
      <c r="AB803" t="s">
        <v>1688</v>
      </c>
      <c r="AC803" t="s">
        <v>164</v>
      </c>
      <c r="AD803" t="s">
        <v>1689</v>
      </c>
    </row>
    <row r="804" spans="1:30" ht="12.75" customHeight="1" x14ac:dyDescent="0.2">
      <c r="A804" s="70"/>
      <c r="B804" s="70"/>
      <c r="C804" s="100" t="s">
        <v>101</v>
      </c>
      <c r="D804" s="101" t="s">
        <v>2263</v>
      </c>
      <c r="E804" s="102">
        <v>45017</v>
      </c>
      <c r="F804" s="71">
        <v>19</v>
      </c>
      <c r="G804" s="72">
        <f ca="1">Таблица_основная[[#This Row],[Рейтинг расчет]]</f>
        <v>9</v>
      </c>
      <c r="H804" s="41" t="s">
        <v>156</v>
      </c>
      <c r="I804" s="71">
        <v>15.26</v>
      </c>
      <c r="J804" s="41" t="s">
        <v>157</v>
      </c>
      <c r="K804" s="73"/>
      <c r="L804" s="73" t="s">
        <v>158</v>
      </c>
      <c r="M804" s="73"/>
      <c r="N80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9</v>
      </c>
      <c r="O804" s="41" t="str">
        <f>CONCATENATE("F","$",Таблица_основная[[#This Row],[Первая строка массива]])</f>
        <v>F$772</v>
      </c>
      <c r="P804" s="41" t="str">
        <f>CONCATENATE("F","$",Таблица_основная[[#This Row],[Первая строка массива]],":","F","$",Таблица_основная[[#This Row],[Последняя строка моссива]])</f>
        <v>F$772:F$826</v>
      </c>
      <c r="Q804" s="70">
        <f t="shared" si="14"/>
        <v>772</v>
      </c>
      <c r="R804" s="70">
        <f>Таблица_основная[[#This Row],[Первая строка массива]]+54</f>
        <v>826</v>
      </c>
      <c r="S804"/>
      <c r="T804" s="86"/>
      <c r="AA804" t="s">
        <v>94</v>
      </c>
      <c r="AB804" t="s">
        <v>1690</v>
      </c>
      <c r="AC804" t="s">
        <v>164</v>
      </c>
      <c r="AD804" t="s">
        <v>1691</v>
      </c>
    </row>
    <row r="805" spans="1:30" ht="12.75" customHeight="1" x14ac:dyDescent="0.2">
      <c r="A805" s="70"/>
      <c r="B805" s="70"/>
      <c r="C805" s="100" t="s">
        <v>102</v>
      </c>
      <c r="D805" s="101" t="s">
        <v>2263</v>
      </c>
      <c r="E805" s="102">
        <v>45017</v>
      </c>
      <c r="F805" s="71">
        <v>20</v>
      </c>
      <c r="G805" s="72">
        <f ca="1">Таблица_основная[[#This Row],[Рейтинг расчет]]</f>
        <v>8</v>
      </c>
      <c r="H805" s="41" t="s">
        <v>156</v>
      </c>
      <c r="I805" s="71">
        <v>15.26</v>
      </c>
      <c r="J805" s="41" t="s">
        <v>157</v>
      </c>
      <c r="K805" s="73"/>
      <c r="L805" s="73" t="s">
        <v>158</v>
      </c>
      <c r="M805" s="73"/>
      <c r="N80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O805" s="41" t="str">
        <f>CONCATENATE("F","$",Таблица_основная[[#This Row],[Первая строка массива]])</f>
        <v>F$772</v>
      </c>
      <c r="P805" s="41" t="str">
        <f>CONCATENATE("F","$",Таблица_основная[[#This Row],[Первая строка массива]],":","F","$",Таблица_основная[[#This Row],[Последняя строка моссива]])</f>
        <v>F$772:F$826</v>
      </c>
      <c r="Q805" s="70">
        <f t="shared" si="14"/>
        <v>772</v>
      </c>
      <c r="R805" s="70">
        <f>Таблица_основная[[#This Row],[Первая строка массива]]+54</f>
        <v>826</v>
      </c>
      <c r="S805"/>
      <c r="T805" s="86"/>
      <c r="AA805" t="s">
        <v>128</v>
      </c>
      <c r="AB805" t="s">
        <v>1692</v>
      </c>
      <c r="AC805" t="s">
        <v>164</v>
      </c>
      <c r="AD805" t="s">
        <v>1693</v>
      </c>
    </row>
    <row r="806" spans="1:30" ht="12.75" customHeight="1" x14ac:dyDescent="0.2">
      <c r="A806" s="70"/>
      <c r="B806" s="70"/>
      <c r="C806" s="100" t="s">
        <v>103</v>
      </c>
      <c r="D806" s="101" t="s">
        <v>2263</v>
      </c>
      <c r="E806" s="102">
        <v>45017</v>
      </c>
      <c r="F806" s="71">
        <v>8</v>
      </c>
      <c r="G806" s="72">
        <f ca="1">Таблица_основная[[#This Row],[Рейтинг расчет]]</f>
        <v>19</v>
      </c>
      <c r="H806" s="41" t="s">
        <v>156</v>
      </c>
      <c r="I806" s="71">
        <v>15.26</v>
      </c>
      <c r="J806" s="41" t="s">
        <v>157</v>
      </c>
      <c r="K806" s="73"/>
      <c r="L806" s="73" t="s">
        <v>158</v>
      </c>
      <c r="M806" s="73"/>
      <c r="N80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O806" s="41" t="str">
        <f>CONCATENATE("F","$",Таблица_основная[[#This Row],[Первая строка массива]])</f>
        <v>F$772</v>
      </c>
      <c r="P806" s="41" t="str">
        <f>CONCATENATE("F","$",Таблица_основная[[#This Row],[Первая строка массива]],":","F","$",Таблица_основная[[#This Row],[Последняя строка моссива]])</f>
        <v>F$772:F$826</v>
      </c>
      <c r="Q806" s="70">
        <f t="shared" si="14"/>
        <v>772</v>
      </c>
      <c r="R806" s="70">
        <f>Таблица_основная[[#This Row],[Первая строка массива]]+54</f>
        <v>826</v>
      </c>
      <c r="S806"/>
      <c r="T806" s="86"/>
      <c r="AA806" t="s">
        <v>136</v>
      </c>
      <c r="AB806" t="s">
        <v>1694</v>
      </c>
      <c r="AC806" t="s">
        <v>164</v>
      </c>
      <c r="AD806" t="s">
        <v>1695</v>
      </c>
    </row>
    <row r="807" spans="1:30" ht="12.75" customHeight="1" x14ac:dyDescent="0.2">
      <c r="A807" s="70"/>
      <c r="B807" s="70"/>
      <c r="C807" s="100" t="s">
        <v>104</v>
      </c>
      <c r="D807" s="101" t="s">
        <v>2263</v>
      </c>
      <c r="E807" s="102">
        <v>45017</v>
      </c>
      <c r="F807" s="71">
        <v>30</v>
      </c>
      <c r="G807" s="72">
        <f ca="1">Таблица_основная[[#This Row],[Рейтинг расчет]]</f>
        <v>1</v>
      </c>
      <c r="H807" s="41" t="s">
        <v>156</v>
      </c>
      <c r="I807" s="71">
        <v>15.26</v>
      </c>
      <c r="J807" s="41" t="s">
        <v>157</v>
      </c>
      <c r="K807" s="73"/>
      <c r="L807" s="73" t="s">
        <v>158</v>
      </c>
      <c r="M807" s="73"/>
      <c r="N80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807" s="41" t="str">
        <f>CONCATENATE("F","$",Таблица_основная[[#This Row],[Первая строка массива]])</f>
        <v>F$772</v>
      </c>
      <c r="P807" s="41" t="str">
        <f>CONCATENATE("F","$",Таблица_основная[[#This Row],[Первая строка массива]],":","F","$",Таблица_основная[[#This Row],[Последняя строка моссива]])</f>
        <v>F$772:F$826</v>
      </c>
      <c r="Q807" s="70">
        <f t="shared" si="14"/>
        <v>772</v>
      </c>
      <c r="R807" s="70">
        <f>Таблица_основная[[#This Row],[Первая строка массива]]+54</f>
        <v>826</v>
      </c>
      <c r="S807"/>
      <c r="T807" s="86"/>
      <c r="AA807" t="s">
        <v>87</v>
      </c>
      <c r="AB807" t="s">
        <v>1696</v>
      </c>
      <c r="AC807" t="s">
        <v>164</v>
      </c>
      <c r="AD807" t="s">
        <v>1697</v>
      </c>
    </row>
    <row r="808" spans="1:30" ht="12.75" customHeight="1" x14ac:dyDescent="0.2">
      <c r="A808" s="70"/>
      <c r="B808" s="70"/>
      <c r="C808" s="100" t="s">
        <v>128</v>
      </c>
      <c r="D808" s="101" t="s">
        <v>2263</v>
      </c>
      <c r="E808" s="102">
        <v>45017</v>
      </c>
      <c r="F808" s="71">
        <v>6</v>
      </c>
      <c r="G808" s="72">
        <f ca="1">Таблица_основная[[#This Row],[Рейтинг расчет]]</f>
        <v>21</v>
      </c>
      <c r="H808" s="41" t="s">
        <v>156</v>
      </c>
      <c r="I808" s="71">
        <v>15.26</v>
      </c>
      <c r="J808" s="41" t="s">
        <v>157</v>
      </c>
      <c r="K808" s="73"/>
      <c r="L808" s="73" t="s">
        <v>158</v>
      </c>
      <c r="M808" s="73"/>
      <c r="N80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O808" s="41" t="str">
        <f>CONCATENATE("F","$",Таблица_основная[[#This Row],[Первая строка массива]])</f>
        <v>F$772</v>
      </c>
      <c r="P808" s="41" t="str">
        <f>CONCATENATE("F","$",Таблица_основная[[#This Row],[Первая строка массива]],":","F","$",Таблица_основная[[#This Row],[Последняя строка моссива]])</f>
        <v>F$772:F$826</v>
      </c>
      <c r="Q808" s="70">
        <f t="shared" si="14"/>
        <v>772</v>
      </c>
      <c r="R808" s="70">
        <f>Таблица_основная[[#This Row],[Первая строка массива]]+54</f>
        <v>826</v>
      </c>
      <c r="S808"/>
      <c r="T808" s="86"/>
      <c r="AA808" t="s">
        <v>100</v>
      </c>
      <c r="AB808" t="s">
        <v>1698</v>
      </c>
      <c r="AC808" t="s">
        <v>164</v>
      </c>
      <c r="AD808" t="s">
        <v>1699</v>
      </c>
    </row>
    <row r="809" spans="1:30" ht="12.75" customHeight="1" x14ac:dyDescent="0.2">
      <c r="A809" s="70"/>
      <c r="B809" s="70"/>
      <c r="C809" s="100" t="s">
        <v>117</v>
      </c>
      <c r="D809" s="101" t="s">
        <v>2263</v>
      </c>
      <c r="E809" s="102">
        <v>45017</v>
      </c>
      <c r="F809" s="71">
        <v>2</v>
      </c>
      <c r="G809" s="72">
        <f ca="1">Таблица_основная[[#This Row],[Рейтинг расчет]]</f>
        <v>24</v>
      </c>
      <c r="H809" s="41" t="s">
        <v>156</v>
      </c>
      <c r="I809" s="71">
        <v>15.26</v>
      </c>
      <c r="J809" s="41" t="s">
        <v>157</v>
      </c>
      <c r="K809" s="73"/>
      <c r="L809" s="73" t="s">
        <v>158</v>
      </c>
      <c r="M809" s="73"/>
      <c r="N80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24</v>
      </c>
      <c r="O809" s="41" t="str">
        <f>CONCATENATE("F","$",Таблица_основная[[#This Row],[Первая строка массива]])</f>
        <v>F$772</v>
      </c>
      <c r="P809" s="41" t="str">
        <f>CONCATENATE("F","$",Таблица_основная[[#This Row],[Первая строка массива]],":","F","$",Таблица_основная[[#This Row],[Последняя строка моссива]])</f>
        <v>F$772:F$826</v>
      </c>
      <c r="Q809" s="70">
        <f t="shared" si="14"/>
        <v>772</v>
      </c>
      <c r="R809" s="70">
        <f>Таблица_основная[[#This Row],[Первая строка массива]]+54</f>
        <v>826</v>
      </c>
      <c r="S809"/>
      <c r="T809" s="86"/>
      <c r="AA809" t="s">
        <v>141</v>
      </c>
      <c r="AB809" t="s">
        <v>1700</v>
      </c>
      <c r="AC809" t="s">
        <v>164</v>
      </c>
      <c r="AD809" t="s">
        <v>1701</v>
      </c>
    </row>
    <row r="810" spans="1:30" ht="12.75" customHeight="1" x14ac:dyDescent="0.2">
      <c r="A810" s="70"/>
      <c r="B810" s="70"/>
      <c r="C810" s="100" t="s">
        <v>118</v>
      </c>
      <c r="D810" s="101" t="s">
        <v>2263</v>
      </c>
      <c r="E810" s="102">
        <v>45017</v>
      </c>
      <c r="F810" s="71">
        <v>24</v>
      </c>
      <c r="G810" s="72">
        <f ca="1">Таблица_основная[[#This Row],[Рейтинг расчет]]</f>
        <v>5</v>
      </c>
      <c r="H810" s="41" t="s">
        <v>156</v>
      </c>
      <c r="I810" s="71">
        <v>15.26</v>
      </c>
      <c r="J810" s="41" t="s">
        <v>157</v>
      </c>
      <c r="K810" s="73"/>
      <c r="L810" s="73" t="s">
        <v>158</v>
      </c>
      <c r="M810" s="73"/>
      <c r="N81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</v>
      </c>
      <c r="O810" s="41" t="str">
        <f>CONCATENATE("F","$",Таблица_основная[[#This Row],[Первая строка массива]])</f>
        <v>F$772</v>
      </c>
      <c r="P810" s="41" t="str">
        <f>CONCATENATE("F","$",Таблица_основная[[#This Row],[Первая строка массива]],":","F","$",Таблица_основная[[#This Row],[Последняя строка моссива]])</f>
        <v>F$772:F$826</v>
      </c>
      <c r="Q810" s="70">
        <f t="shared" si="14"/>
        <v>772</v>
      </c>
      <c r="R810" s="70">
        <f>Таблица_основная[[#This Row],[Первая строка массива]]+54</f>
        <v>826</v>
      </c>
      <c r="S810"/>
      <c r="T810" s="86"/>
      <c r="AA810" t="s">
        <v>145</v>
      </c>
      <c r="AB810" t="s">
        <v>1702</v>
      </c>
      <c r="AC810" t="s">
        <v>164</v>
      </c>
      <c r="AD810" t="s">
        <v>1703</v>
      </c>
    </row>
    <row r="811" spans="1:30" ht="12.75" customHeight="1" x14ac:dyDescent="0.2">
      <c r="A811" s="70"/>
      <c r="B811" s="70"/>
      <c r="C811" s="100" t="s">
        <v>105</v>
      </c>
      <c r="D811" s="101" t="s">
        <v>2263</v>
      </c>
      <c r="E811" s="102">
        <v>45017</v>
      </c>
      <c r="F811" s="71">
        <v>5</v>
      </c>
      <c r="G811" s="72">
        <f ca="1">Таблица_основная[[#This Row],[Рейтинг расчет]]</f>
        <v>22</v>
      </c>
      <c r="H811" s="41" t="s">
        <v>156</v>
      </c>
      <c r="I811" s="71">
        <v>15.26</v>
      </c>
      <c r="J811" s="41" t="s">
        <v>157</v>
      </c>
      <c r="K811" s="73"/>
      <c r="L811" s="73" t="s">
        <v>158</v>
      </c>
      <c r="M811" s="73"/>
      <c r="N81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22</v>
      </c>
      <c r="O811" s="41" t="str">
        <f>CONCATENATE("F","$",Таблица_основная[[#This Row],[Первая строка массива]])</f>
        <v>F$772</v>
      </c>
      <c r="P811" s="41" t="str">
        <f>CONCATENATE("F","$",Таблица_основная[[#This Row],[Первая строка массива]],":","F","$",Таблица_основная[[#This Row],[Последняя строка моссива]])</f>
        <v>F$772:F$826</v>
      </c>
      <c r="Q811" s="70">
        <f t="shared" si="14"/>
        <v>772</v>
      </c>
      <c r="R811" s="70">
        <f>Таблица_основная[[#This Row],[Первая строка массива]]+54</f>
        <v>826</v>
      </c>
      <c r="S811"/>
      <c r="T811" s="86"/>
      <c r="AA811" t="s">
        <v>144</v>
      </c>
      <c r="AB811" t="s">
        <v>1704</v>
      </c>
      <c r="AC811" t="s">
        <v>164</v>
      </c>
      <c r="AD811" t="s">
        <v>1705</v>
      </c>
    </row>
    <row r="812" spans="1:30" ht="12.75" customHeight="1" x14ac:dyDescent="0.2">
      <c r="A812" s="70"/>
      <c r="B812" s="70"/>
      <c r="C812" s="100" t="s">
        <v>119</v>
      </c>
      <c r="D812" s="101" t="s">
        <v>2263</v>
      </c>
      <c r="E812" s="102">
        <v>45017</v>
      </c>
      <c r="F812" s="71">
        <v>18</v>
      </c>
      <c r="G812" s="72">
        <f ca="1">Таблица_основная[[#This Row],[Рейтинг расчет]]</f>
        <v>10</v>
      </c>
      <c r="H812" s="41" t="s">
        <v>156</v>
      </c>
      <c r="I812" s="71">
        <v>15.26</v>
      </c>
      <c r="J812" s="41" t="s">
        <v>157</v>
      </c>
      <c r="K812" s="73"/>
      <c r="L812" s="73" t="s">
        <v>158</v>
      </c>
      <c r="M812" s="73"/>
      <c r="N81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10</v>
      </c>
      <c r="O812" s="41" t="str">
        <f>CONCATENATE("F","$",Таблица_основная[[#This Row],[Первая строка массива]])</f>
        <v>F$772</v>
      </c>
      <c r="P812" s="41" t="str">
        <f>CONCATENATE("F","$",Таблица_основная[[#This Row],[Первая строка массива]],":","F","$",Таблица_основная[[#This Row],[Последняя строка моссива]])</f>
        <v>F$772:F$826</v>
      </c>
      <c r="Q812" s="70">
        <f t="shared" si="14"/>
        <v>772</v>
      </c>
      <c r="R812" s="70">
        <f>Таблица_основная[[#This Row],[Первая строка массива]]+54</f>
        <v>826</v>
      </c>
      <c r="S812"/>
      <c r="T812" s="86"/>
      <c r="AA812" t="s">
        <v>144</v>
      </c>
      <c r="AB812" t="s">
        <v>1706</v>
      </c>
      <c r="AC812" t="s">
        <v>164</v>
      </c>
      <c r="AD812" t="s">
        <v>1707</v>
      </c>
    </row>
    <row r="813" spans="1:30" ht="12.75" customHeight="1" x14ac:dyDescent="0.2">
      <c r="A813" s="70"/>
      <c r="B813" s="70"/>
      <c r="C813" s="100" t="s">
        <v>106</v>
      </c>
      <c r="D813" s="101" t="s">
        <v>2263</v>
      </c>
      <c r="E813" s="102">
        <v>45017</v>
      </c>
      <c r="F813" s="71">
        <v>22</v>
      </c>
      <c r="G813" s="72">
        <f ca="1">Таблица_основная[[#This Row],[Рейтинг расчет]]</f>
        <v>6</v>
      </c>
      <c r="H813" s="41" t="s">
        <v>156</v>
      </c>
      <c r="I813" s="71">
        <v>15.26</v>
      </c>
      <c r="J813" s="41" t="s">
        <v>157</v>
      </c>
      <c r="K813" s="73"/>
      <c r="L813" s="73" t="s">
        <v>158</v>
      </c>
      <c r="M813" s="73"/>
      <c r="N81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6</v>
      </c>
      <c r="O813" s="41" t="str">
        <f>CONCATENATE("F","$",Таблица_основная[[#This Row],[Первая строка массива]])</f>
        <v>F$772</v>
      </c>
      <c r="P813" s="41" t="str">
        <f>CONCATENATE("F","$",Таблица_основная[[#This Row],[Первая строка массива]],":","F","$",Таблица_основная[[#This Row],[Последняя строка моссива]])</f>
        <v>F$772:F$826</v>
      </c>
      <c r="Q813" s="70">
        <f t="shared" si="14"/>
        <v>772</v>
      </c>
      <c r="R813" s="70">
        <f>Таблица_основная[[#This Row],[Первая строка массива]]+54</f>
        <v>826</v>
      </c>
      <c r="S813"/>
      <c r="T813" s="86"/>
      <c r="AA813" t="s">
        <v>144</v>
      </c>
      <c r="AB813" t="s">
        <v>1708</v>
      </c>
      <c r="AC813" t="s">
        <v>164</v>
      </c>
      <c r="AD813" t="s">
        <v>1709</v>
      </c>
    </row>
    <row r="814" spans="1:30" ht="12.75" customHeight="1" x14ac:dyDescent="0.2">
      <c r="A814" s="70"/>
      <c r="B814" s="70"/>
      <c r="C814" s="100" t="s">
        <v>107</v>
      </c>
      <c r="D814" s="101" t="s">
        <v>2263</v>
      </c>
      <c r="E814" s="102">
        <v>45017</v>
      </c>
      <c r="F814" s="71">
        <v>21</v>
      </c>
      <c r="G814" s="72">
        <f ca="1">Таблица_основная[[#This Row],[Рейтинг расчет]]</f>
        <v>7</v>
      </c>
      <c r="H814" s="41" t="s">
        <v>156</v>
      </c>
      <c r="I814" s="71">
        <v>15.26</v>
      </c>
      <c r="J814" s="41" t="s">
        <v>157</v>
      </c>
      <c r="K814" s="73"/>
      <c r="L814" s="73" t="s">
        <v>158</v>
      </c>
      <c r="M814" s="73"/>
      <c r="N81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O814" s="41" t="str">
        <f>CONCATENATE("F","$",Таблица_основная[[#This Row],[Первая строка массива]])</f>
        <v>F$772</v>
      </c>
      <c r="P814" s="41" t="str">
        <f>CONCATENATE("F","$",Таблица_основная[[#This Row],[Первая строка массива]],":","F","$",Таблица_основная[[#This Row],[Последняя строка моссива]])</f>
        <v>F$772:F$826</v>
      </c>
      <c r="Q814" s="70">
        <f t="shared" si="14"/>
        <v>772</v>
      </c>
      <c r="R814" s="70">
        <f>Таблица_основная[[#This Row],[Первая строка массива]]+54</f>
        <v>826</v>
      </c>
      <c r="S814"/>
      <c r="T814" s="86"/>
      <c r="AA814" t="s">
        <v>113</v>
      </c>
      <c r="AB814" t="s">
        <v>1710</v>
      </c>
      <c r="AC814" t="s">
        <v>164</v>
      </c>
      <c r="AD814" t="s">
        <v>1711</v>
      </c>
    </row>
    <row r="815" spans="1:30" ht="12.75" customHeight="1" x14ac:dyDescent="0.2">
      <c r="A815" s="70"/>
      <c r="B815" s="70"/>
      <c r="C815" s="100" t="s">
        <v>120</v>
      </c>
      <c r="D815" s="101" t="s">
        <v>2263</v>
      </c>
      <c r="E815" s="102">
        <v>45017</v>
      </c>
      <c r="F815" s="71">
        <v>6</v>
      </c>
      <c r="G815" s="72">
        <f ca="1">Таблица_основная[[#This Row],[Рейтинг расчет]]</f>
        <v>21</v>
      </c>
      <c r="H815" s="41" t="s">
        <v>156</v>
      </c>
      <c r="I815" s="71">
        <v>15.26</v>
      </c>
      <c r="J815" s="41" t="s">
        <v>157</v>
      </c>
      <c r="K815" s="73"/>
      <c r="L815" s="73" t="s">
        <v>158</v>
      </c>
      <c r="M815" s="73"/>
      <c r="N81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O815" s="41" t="str">
        <f>CONCATENATE("F","$",Таблица_основная[[#This Row],[Первая строка массива]])</f>
        <v>F$772</v>
      </c>
      <c r="P815" s="41" t="str">
        <f>CONCATENATE("F","$",Таблица_основная[[#This Row],[Первая строка массива]],":","F","$",Таблица_основная[[#This Row],[Последняя строка моссива]])</f>
        <v>F$772:F$826</v>
      </c>
      <c r="Q815" s="70">
        <f t="shared" si="14"/>
        <v>772</v>
      </c>
      <c r="R815" s="70">
        <f>Таблица_основная[[#This Row],[Первая строка массива]]+54</f>
        <v>826</v>
      </c>
      <c r="S815"/>
      <c r="T815" s="86"/>
      <c r="AA815" t="s">
        <v>144</v>
      </c>
      <c r="AB815" t="s">
        <v>1712</v>
      </c>
      <c r="AC815" t="s">
        <v>164</v>
      </c>
      <c r="AD815" t="s">
        <v>1713</v>
      </c>
    </row>
    <row r="816" spans="1:30" ht="12.75" customHeight="1" x14ac:dyDescent="0.2">
      <c r="A816" s="70"/>
      <c r="B816" s="70"/>
      <c r="C816" s="100" t="s">
        <v>126</v>
      </c>
      <c r="D816" s="101" t="s">
        <v>2263</v>
      </c>
      <c r="E816" s="102">
        <v>45017</v>
      </c>
      <c r="F816" s="71">
        <v>9</v>
      </c>
      <c r="G816" s="72">
        <f ca="1">Таблица_основная[[#This Row],[Рейтинг расчет]]</f>
        <v>18</v>
      </c>
      <c r="H816" s="41" t="s">
        <v>156</v>
      </c>
      <c r="I816" s="71">
        <v>15.26</v>
      </c>
      <c r="J816" s="41" t="s">
        <v>157</v>
      </c>
      <c r="K816" s="73"/>
      <c r="L816" s="73" t="s">
        <v>158</v>
      </c>
      <c r="M816" s="73"/>
      <c r="N81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O816" s="41" t="str">
        <f>CONCATENATE("F","$",Таблица_основная[[#This Row],[Первая строка массива]])</f>
        <v>F$772</v>
      </c>
      <c r="P816" s="41" t="str">
        <f>CONCATENATE("F","$",Таблица_основная[[#This Row],[Первая строка массива]],":","F","$",Таблица_основная[[#This Row],[Последняя строка моссива]])</f>
        <v>F$772:F$826</v>
      </c>
      <c r="Q816" s="70">
        <f t="shared" si="14"/>
        <v>772</v>
      </c>
      <c r="R816" s="70">
        <f>Таблица_основная[[#This Row],[Первая строка массива]]+54</f>
        <v>826</v>
      </c>
      <c r="S816"/>
      <c r="T816" s="86"/>
      <c r="AA816" t="s">
        <v>140</v>
      </c>
      <c r="AB816" t="s">
        <v>1714</v>
      </c>
      <c r="AC816" t="s">
        <v>164</v>
      </c>
      <c r="AD816" t="s">
        <v>1715</v>
      </c>
    </row>
    <row r="817" spans="1:30" ht="12.75" customHeight="1" x14ac:dyDescent="0.2">
      <c r="A817" s="70"/>
      <c r="B817" s="70"/>
      <c r="C817" s="100" t="s">
        <v>108</v>
      </c>
      <c r="D817" s="101" t="s">
        <v>2263</v>
      </c>
      <c r="E817" s="102">
        <v>45017</v>
      </c>
      <c r="F817" s="71">
        <v>11</v>
      </c>
      <c r="G817" s="72">
        <f ca="1">Таблица_основная[[#This Row],[Рейтинг расчет]]</f>
        <v>17</v>
      </c>
      <c r="H817" s="41" t="s">
        <v>156</v>
      </c>
      <c r="I817" s="71">
        <v>15.26</v>
      </c>
      <c r="J817" s="41" t="s">
        <v>157</v>
      </c>
      <c r="K817" s="73"/>
      <c r="L817" s="73" t="s">
        <v>158</v>
      </c>
      <c r="M817" s="73"/>
      <c r="N81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O817" s="41" t="str">
        <f>CONCATENATE("F","$",Таблица_основная[[#This Row],[Первая строка массива]])</f>
        <v>F$772</v>
      </c>
      <c r="P817" s="41" t="str">
        <f>CONCATENATE("F","$",Таблица_основная[[#This Row],[Первая строка массива]],":","F","$",Таблица_основная[[#This Row],[Последняя строка моссива]])</f>
        <v>F$772:F$826</v>
      </c>
      <c r="Q817" s="70">
        <f t="shared" si="14"/>
        <v>772</v>
      </c>
      <c r="R817" s="70">
        <f>Таблица_основная[[#This Row],[Первая строка массива]]+54</f>
        <v>826</v>
      </c>
      <c r="S817"/>
      <c r="T817" s="86"/>
      <c r="AA817" t="s">
        <v>144</v>
      </c>
      <c r="AB817" t="s">
        <v>1716</v>
      </c>
      <c r="AC817" t="s">
        <v>164</v>
      </c>
      <c r="AD817" t="s">
        <v>1717</v>
      </c>
    </row>
    <row r="818" spans="1:30" ht="12.75" customHeight="1" x14ac:dyDescent="0.2">
      <c r="A818" s="70"/>
      <c r="B818" s="70"/>
      <c r="C818" s="100" t="s">
        <v>121</v>
      </c>
      <c r="D818" s="101" t="s">
        <v>2263</v>
      </c>
      <c r="E818" s="102">
        <v>45017</v>
      </c>
      <c r="F818" s="71">
        <v>15</v>
      </c>
      <c r="G818" s="72">
        <f ca="1">Таблица_основная[[#This Row],[Рейтинг расчет]]</f>
        <v>13</v>
      </c>
      <c r="H818" s="41" t="s">
        <v>156</v>
      </c>
      <c r="I818" s="71">
        <v>15.26</v>
      </c>
      <c r="J818" s="41" t="s">
        <v>157</v>
      </c>
      <c r="K818" s="73"/>
      <c r="L818" s="73" t="s">
        <v>158</v>
      </c>
      <c r="M818" s="73"/>
      <c r="N81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O818" s="41" t="str">
        <f>CONCATENATE("F","$",Таблица_основная[[#This Row],[Первая строка массива]])</f>
        <v>F$772</v>
      </c>
      <c r="P818" s="41" t="str">
        <f>CONCATENATE("F","$",Таблица_основная[[#This Row],[Первая строка массива]],":","F","$",Таблица_основная[[#This Row],[Последняя строка моссива]])</f>
        <v>F$772:F$826</v>
      </c>
      <c r="Q818" s="70">
        <f t="shared" si="14"/>
        <v>772</v>
      </c>
      <c r="R818" s="70">
        <f>Таблица_основная[[#This Row],[Первая строка массива]]+54</f>
        <v>826</v>
      </c>
      <c r="S818"/>
      <c r="T818" s="86"/>
      <c r="AA818" t="s">
        <v>115</v>
      </c>
      <c r="AB818" t="s">
        <v>1718</v>
      </c>
      <c r="AC818" t="s">
        <v>164</v>
      </c>
      <c r="AD818" t="s">
        <v>1719</v>
      </c>
    </row>
    <row r="819" spans="1:30" ht="12.75" customHeight="1" x14ac:dyDescent="0.2">
      <c r="A819" s="70"/>
      <c r="B819" s="70"/>
      <c r="C819" s="100" t="s">
        <v>129</v>
      </c>
      <c r="D819" s="101" t="s">
        <v>2263</v>
      </c>
      <c r="E819" s="102">
        <v>45017</v>
      </c>
      <c r="F819" s="71">
        <v>0</v>
      </c>
      <c r="G819" s="72">
        <f ca="1">Таблица_основная[[#This Row],[Рейтинг расчет]]</f>
        <v>26</v>
      </c>
      <c r="H819" s="41" t="s">
        <v>156</v>
      </c>
      <c r="I819" s="71">
        <v>15.26</v>
      </c>
      <c r="J819" s="41" t="s">
        <v>157</v>
      </c>
      <c r="K819" s="73"/>
      <c r="L819" s="73" t="s">
        <v>158</v>
      </c>
      <c r="M819" s="73"/>
      <c r="N81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O819" s="41" t="str">
        <f>CONCATENATE("F","$",Таблица_основная[[#This Row],[Первая строка массива]])</f>
        <v>F$772</v>
      </c>
      <c r="P819" s="41" t="str">
        <f>CONCATENATE("F","$",Таблица_основная[[#This Row],[Первая строка массива]],":","F","$",Таблица_основная[[#This Row],[Последняя строка моссива]])</f>
        <v>F$772:F$826</v>
      </c>
      <c r="Q819" s="70">
        <f t="shared" si="14"/>
        <v>772</v>
      </c>
      <c r="R819" s="70">
        <f>Таблица_основная[[#This Row],[Первая строка массива]]+54</f>
        <v>826</v>
      </c>
      <c r="S819"/>
      <c r="T819" s="86"/>
      <c r="AA819" t="s">
        <v>96</v>
      </c>
      <c r="AB819" t="s">
        <v>1720</v>
      </c>
      <c r="AC819" t="s">
        <v>164</v>
      </c>
      <c r="AD819" t="s">
        <v>1721</v>
      </c>
    </row>
    <row r="820" spans="1:30" ht="12.75" customHeight="1" x14ac:dyDescent="0.2">
      <c r="A820" s="70"/>
      <c r="B820" s="70"/>
      <c r="C820" s="100" t="s">
        <v>122</v>
      </c>
      <c r="D820" s="101" t="s">
        <v>2263</v>
      </c>
      <c r="E820" s="102">
        <v>45017</v>
      </c>
      <c r="F820" s="71">
        <v>7</v>
      </c>
      <c r="G820" s="72">
        <f ca="1">Таблица_основная[[#This Row],[Рейтинг расчет]]</f>
        <v>20</v>
      </c>
      <c r="H820" s="41" t="s">
        <v>156</v>
      </c>
      <c r="I820" s="71">
        <v>15.26</v>
      </c>
      <c r="J820" s="41" t="s">
        <v>157</v>
      </c>
      <c r="K820" s="73"/>
      <c r="L820" s="73" t="s">
        <v>158</v>
      </c>
      <c r="M820" s="73"/>
      <c r="N82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O820" s="41" t="str">
        <f>CONCATENATE("F","$",Таблица_основная[[#This Row],[Первая строка массива]])</f>
        <v>F$772</v>
      </c>
      <c r="P820" s="41" t="str">
        <f>CONCATENATE("F","$",Таблица_основная[[#This Row],[Первая строка массива]],":","F","$",Таблица_основная[[#This Row],[Последняя строка моссива]])</f>
        <v>F$772:F$826</v>
      </c>
      <c r="Q820" s="70">
        <f t="shared" si="14"/>
        <v>772</v>
      </c>
      <c r="R820" s="70">
        <f>Таблица_основная[[#This Row],[Первая строка массива]]+54</f>
        <v>826</v>
      </c>
      <c r="S820"/>
      <c r="T820" s="86"/>
      <c r="AA820" t="s">
        <v>88</v>
      </c>
      <c r="AB820" t="s">
        <v>1722</v>
      </c>
      <c r="AC820" t="s">
        <v>164</v>
      </c>
      <c r="AD820" t="s">
        <v>1723</v>
      </c>
    </row>
    <row r="821" spans="1:30" ht="12.75" customHeight="1" x14ac:dyDescent="0.2">
      <c r="A821" s="70"/>
      <c r="B821" s="70"/>
      <c r="C821" s="100" t="s">
        <v>123</v>
      </c>
      <c r="D821" s="101" t="s">
        <v>2263</v>
      </c>
      <c r="E821" s="102">
        <v>45017</v>
      </c>
      <c r="F821" s="71">
        <v>6</v>
      </c>
      <c r="G821" s="72">
        <f ca="1">Таблица_основная[[#This Row],[Рейтинг расчет]]</f>
        <v>21</v>
      </c>
      <c r="H821" s="41" t="s">
        <v>156</v>
      </c>
      <c r="I821" s="71">
        <v>15.26</v>
      </c>
      <c r="J821" s="41" t="s">
        <v>157</v>
      </c>
      <c r="K821" s="73"/>
      <c r="L821" s="73" t="s">
        <v>158</v>
      </c>
      <c r="M821" s="73"/>
      <c r="N82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O821" s="41" t="str">
        <f>CONCATENATE("F","$",Таблица_основная[[#This Row],[Первая строка массива]])</f>
        <v>F$772</v>
      </c>
      <c r="P821" s="41" t="str">
        <f>CONCATENATE("F","$",Таблица_основная[[#This Row],[Первая строка массива]],":","F","$",Таблица_основная[[#This Row],[Последняя строка моссива]])</f>
        <v>F$772:F$826</v>
      </c>
      <c r="Q821" s="70">
        <f t="shared" si="14"/>
        <v>772</v>
      </c>
      <c r="R821" s="70">
        <f>Таблица_основная[[#This Row],[Первая строка массива]]+54</f>
        <v>826</v>
      </c>
      <c r="S821"/>
      <c r="T821" s="86"/>
      <c r="AA821" t="s">
        <v>143</v>
      </c>
      <c r="AB821" t="s">
        <v>1724</v>
      </c>
      <c r="AC821" t="s">
        <v>164</v>
      </c>
      <c r="AD821" t="s">
        <v>1725</v>
      </c>
    </row>
    <row r="822" spans="1:30" ht="12.75" customHeight="1" x14ac:dyDescent="0.2">
      <c r="A822" s="70"/>
      <c r="B822" s="70"/>
      <c r="C822" s="100" t="s">
        <v>124</v>
      </c>
      <c r="D822" s="101" t="s">
        <v>2263</v>
      </c>
      <c r="E822" s="102">
        <v>45017</v>
      </c>
      <c r="F822" s="71">
        <v>13</v>
      </c>
      <c r="G822" s="72">
        <f ca="1">Таблица_основная[[#This Row],[Рейтинг расчет]]</f>
        <v>15</v>
      </c>
      <c r="H822" s="41" t="s">
        <v>156</v>
      </c>
      <c r="I822" s="71">
        <v>15.26</v>
      </c>
      <c r="J822" s="41" t="s">
        <v>157</v>
      </c>
      <c r="K822" s="73"/>
      <c r="L822" s="73" t="s">
        <v>158</v>
      </c>
      <c r="M822" s="73"/>
      <c r="N82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O822" s="41" t="str">
        <f>CONCATENATE("F","$",Таблица_основная[[#This Row],[Первая строка массива]])</f>
        <v>F$772</v>
      </c>
      <c r="P822" s="41" t="str">
        <f>CONCATENATE("F","$",Таблица_основная[[#This Row],[Первая строка массива]],":","F","$",Таблица_основная[[#This Row],[Последняя строка моссива]])</f>
        <v>F$772:F$826</v>
      </c>
      <c r="Q822" s="70">
        <f t="shared" si="14"/>
        <v>772</v>
      </c>
      <c r="R822" s="70">
        <f>Таблица_основная[[#This Row],[Первая строка массива]]+54</f>
        <v>826</v>
      </c>
      <c r="S822"/>
      <c r="T822" s="86"/>
      <c r="AA822" t="s">
        <v>92</v>
      </c>
      <c r="AB822" t="s">
        <v>1726</v>
      </c>
      <c r="AC822" t="s">
        <v>164</v>
      </c>
      <c r="AD822" t="s">
        <v>1727</v>
      </c>
    </row>
    <row r="823" spans="1:30" ht="12.75" customHeight="1" x14ac:dyDescent="0.2">
      <c r="A823" s="70"/>
      <c r="B823" s="70"/>
      <c r="C823" s="100" t="s">
        <v>109</v>
      </c>
      <c r="D823" s="101" t="s">
        <v>2263</v>
      </c>
      <c r="E823" s="102">
        <v>45017</v>
      </c>
      <c r="F823" s="71">
        <v>20</v>
      </c>
      <c r="G823" s="72">
        <f ca="1">Таблица_основная[[#This Row],[Рейтинг расчет]]</f>
        <v>8</v>
      </c>
      <c r="H823" s="41" t="s">
        <v>156</v>
      </c>
      <c r="I823" s="71">
        <v>15.26</v>
      </c>
      <c r="J823" s="41" t="s">
        <v>157</v>
      </c>
      <c r="K823" s="73"/>
      <c r="L823" s="73" t="s">
        <v>158</v>
      </c>
      <c r="M823" s="73"/>
      <c r="N82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O823" s="41" t="str">
        <f>CONCATENATE("F","$",Таблица_основная[[#This Row],[Первая строка массива]])</f>
        <v>F$772</v>
      </c>
      <c r="P823" s="41" t="str">
        <f>CONCATENATE("F","$",Таблица_основная[[#This Row],[Первая строка массива]],":","F","$",Таблица_основная[[#This Row],[Последняя строка моссива]])</f>
        <v>F$772:F$826</v>
      </c>
      <c r="Q823" s="70">
        <f t="shared" si="14"/>
        <v>772</v>
      </c>
      <c r="R823" s="70">
        <f>Таблица_основная[[#This Row],[Первая строка массива]]+54</f>
        <v>826</v>
      </c>
      <c r="S823"/>
      <c r="T823" s="86"/>
      <c r="AA823" t="s">
        <v>144</v>
      </c>
      <c r="AB823" t="s">
        <v>1728</v>
      </c>
      <c r="AC823" t="s">
        <v>164</v>
      </c>
      <c r="AD823" t="s">
        <v>1729</v>
      </c>
    </row>
    <row r="824" spans="1:30" ht="12.75" customHeight="1" x14ac:dyDescent="0.2">
      <c r="A824" s="70"/>
      <c r="B824" s="70"/>
      <c r="C824" s="100" t="s">
        <v>110</v>
      </c>
      <c r="D824" s="101" t="s">
        <v>2263</v>
      </c>
      <c r="E824" s="102">
        <v>45017</v>
      </c>
      <c r="F824" s="71">
        <v>20</v>
      </c>
      <c r="G824" s="72">
        <f ca="1">Таблица_основная[[#This Row],[Рейтинг расчет]]</f>
        <v>8</v>
      </c>
      <c r="H824" s="41" t="s">
        <v>156</v>
      </c>
      <c r="I824" s="71">
        <v>15.26</v>
      </c>
      <c r="J824" s="41" t="s">
        <v>157</v>
      </c>
      <c r="K824" s="73"/>
      <c r="L824" s="73" t="s">
        <v>158</v>
      </c>
      <c r="M824" s="73"/>
      <c r="N82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O824" s="41" t="str">
        <f>CONCATENATE("F","$",Таблица_основная[[#This Row],[Первая строка массива]])</f>
        <v>F$772</v>
      </c>
      <c r="P824" s="41" t="str">
        <f>CONCATENATE("F","$",Таблица_основная[[#This Row],[Первая строка массива]],":","F","$",Таблица_основная[[#This Row],[Последняя строка моссива]])</f>
        <v>F$772:F$826</v>
      </c>
      <c r="Q824" s="70">
        <f t="shared" si="14"/>
        <v>772</v>
      </c>
      <c r="R824" s="70">
        <f>Таблица_основная[[#This Row],[Первая строка массива]]+54</f>
        <v>826</v>
      </c>
      <c r="S824"/>
      <c r="T824" s="86"/>
      <c r="AA824" t="s">
        <v>117</v>
      </c>
      <c r="AB824" t="s">
        <v>1730</v>
      </c>
      <c r="AC824" t="s">
        <v>164</v>
      </c>
      <c r="AD824" t="s">
        <v>1731</v>
      </c>
    </row>
    <row r="825" spans="1:30" ht="12.75" customHeight="1" x14ac:dyDescent="0.2">
      <c r="A825" s="70"/>
      <c r="B825" s="70"/>
      <c r="C825" s="100" t="s">
        <v>111</v>
      </c>
      <c r="D825" s="101" t="s">
        <v>2263</v>
      </c>
      <c r="E825" s="102">
        <v>45017</v>
      </c>
      <c r="F825" s="71">
        <v>16</v>
      </c>
      <c r="G825" s="72">
        <f ca="1">Таблица_основная[[#This Row],[Рейтинг расчет]]</f>
        <v>12</v>
      </c>
      <c r="H825" s="41" t="s">
        <v>156</v>
      </c>
      <c r="I825" s="71">
        <v>15.26</v>
      </c>
      <c r="J825" s="41" t="s">
        <v>157</v>
      </c>
      <c r="K825" s="73"/>
      <c r="L825" s="73" t="s">
        <v>158</v>
      </c>
      <c r="M825" s="73"/>
      <c r="N82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O825" s="41" t="str">
        <f>CONCATENATE("F","$",Таблица_основная[[#This Row],[Первая строка массива]])</f>
        <v>F$772</v>
      </c>
      <c r="P825" s="41" t="str">
        <f>CONCATENATE("F","$",Таблица_основная[[#This Row],[Первая строка массива]],":","F","$",Таблица_основная[[#This Row],[Последняя строка моссива]])</f>
        <v>F$772:F$826</v>
      </c>
      <c r="Q825" s="70">
        <f t="shared" si="14"/>
        <v>772</v>
      </c>
      <c r="R825" s="70">
        <f>Таблица_основная[[#This Row],[Первая строка массива]]+54</f>
        <v>826</v>
      </c>
      <c r="S825"/>
      <c r="T825" s="86"/>
      <c r="AA825" t="s">
        <v>145</v>
      </c>
      <c r="AB825" t="s">
        <v>1732</v>
      </c>
      <c r="AC825" t="s">
        <v>164</v>
      </c>
      <c r="AD825" t="s">
        <v>1733</v>
      </c>
    </row>
    <row r="826" spans="1:30" ht="12.75" customHeight="1" x14ac:dyDescent="0.2">
      <c r="A826" s="70"/>
      <c r="B826" s="70"/>
      <c r="C826" s="100" t="s">
        <v>125</v>
      </c>
      <c r="D826" s="101" t="s">
        <v>2263</v>
      </c>
      <c r="E826" s="102">
        <v>45017</v>
      </c>
      <c r="F826" s="71">
        <v>8</v>
      </c>
      <c r="G826" s="72">
        <f ca="1">Таблица_основная[[#This Row],[Рейтинг расчет]]</f>
        <v>19</v>
      </c>
      <c r="H826" s="41" t="s">
        <v>156</v>
      </c>
      <c r="I826" s="71">
        <v>15.26</v>
      </c>
      <c r="J826" s="41" t="s">
        <v>157</v>
      </c>
      <c r="K826" s="73"/>
      <c r="L826" s="73" t="s">
        <v>158</v>
      </c>
      <c r="M826" s="73"/>
      <c r="N82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O826" s="41" t="str">
        <f>CONCATENATE("F","$",Таблица_основная[[#This Row],[Первая строка массива]])</f>
        <v>F$772</v>
      </c>
      <c r="P826" s="41" t="str">
        <f>CONCATENATE("F","$",Таблица_основная[[#This Row],[Первая строка массива]],":","F","$",Таблица_основная[[#This Row],[Последняя строка моссива]])</f>
        <v>F$772:F$826</v>
      </c>
      <c r="Q826" s="70">
        <f t="shared" si="14"/>
        <v>772</v>
      </c>
      <c r="R826" s="70">
        <f>Таблица_основная[[#This Row],[Первая строка массива]]+54</f>
        <v>826</v>
      </c>
      <c r="S826"/>
      <c r="T826" s="86"/>
      <c r="AA826" t="s">
        <v>144</v>
      </c>
      <c r="AB826" t="s">
        <v>1734</v>
      </c>
      <c r="AC826" t="s">
        <v>164</v>
      </c>
      <c r="AD826" t="s">
        <v>1735</v>
      </c>
    </row>
    <row r="827" spans="1:30" ht="12.75" customHeight="1" x14ac:dyDescent="0.2">
      <c r="A827" s="70"/>
      <c r="B827" s="70"/>
      <c r="C827" s="100" t="s">
        <v>87</v>
      </c>
      <c r="D827" s="101" t="s">
        <v>2263</v>
      </c>
      <c r="E827" s="102">
        <v>45383</v>
      </c>
      <c r="F827" s="71">
        <v>3.73</v>
      </c>
      <c r="G827" s="72">
        <f ca="1">Таблица_основная[[#This Row],[Рейтинг расчет]]</f>
        <v>25</v>
      </c>
      <c r="H827" s="41" t="s">
        <v>160</v>
      </c>
      <c r="I827" s="71">
        <v>12.95</v>
      </c>
      <c r="J827" s="41" t="s">
        <v>161</v>
      </c>
      <c r="K827" s="73"/>
      <c r="L827" s="73" t="s">
        <v>162</v>
      </c>
      <c r="M827" s="73"/>
      <c r="N82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25</v>
      </c>
      <c r="O827" s="41" t="str">
        <f>CONCATENATE("F","$",Таблица_основная[[#This Row],[Первая строка массива]])</f>
        <v>F$827</v>
      </c>
      <c r="P827" s="41" t="str">
        <f>CONCATENATE("F","$",Таблица_основная[[#This Row],[Первая строка массива]],":","F","$",Таблица_основная[[#This Row],[Последняя строка моссива]])</f>
        <v>F$827:F$881</v>
      </c>
      <c r="Q827" s="70">
        <f>ROW()</f>
        <v>827</v>
      </c>
      <c r="R827" s="70">
        <f>Таблица_основная[[#This Row],[Первая строка массива]]+54</f>
        <v>881</v>
      </c>
      <c r="S827"/>
      <c r="T827" s="86"/>
      <c r="AA827" t="s">
        <v>139</v>
      </c>
      <c r="AB827" t="s">
        <v>1736</v>
      </c>
      <c r="AC827" t="s">
        <v>164</v>
      </c>
      <c r="AD827" t="s">
        <v>1737</v>
      </c>
    </row>
    <row r="828" spans="1:30" ht="12.75" customHeight="1" x14ac:dyDescent="0.2">
      <c r="A828" s="70"/>
      <c r="B828" s="70"/>
      <c r="C828" s="100" t="s">
        <v>88</v>
      </c>
      <c r="D828" s="101" t="s">
        <v>2263</v>
      </c>
      <c r="E828" s="102">
        <v>45383</v>
      </c>
      <c r="F828" s="71">
        <v>8</v>
      </c>
      <c r="G828" s="72">
        <f ca="1">Таблица_основная[[#This Row],[Рейтинг расчет]]</f>
        <v>20</v>
      </c>
      <c r="H828" s="41" t="s">
        <v>160</v>
      </c>
      <c r="I828" s="71">
        <v>12.95</v>
      </c>
      <c r="J828" s="41" t="s">
        <v>161</v>
      </c>
      <c r="K828" s="73"/>
      <c r="L828" s="73" t="s">
        <v>162</v>
      </c>
      <c r="M828" s="73"/>
      <c r="N82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O828" s="41" t="str">
        <f>CONCATENATE("F","$",Таблица_основная[[#This Row],[Первая строка массива]])</f>
        <v>F$827</v>
      </c>
      <c r="P828" s="41" t="str">
        <f>CONCATENATE("F","$",Таблица_основная[[#This Row],[Первая строка массива]],":","F","$",Таблица_основная[[#This Row],[Последняя строка моссива]])</f>
        <v>F$827:F$881</v>
      </c>
      <c r="Q828" s="70">
        <f>Q827</f>
        <v>827</v>
      </c>
      <c r="R828" s="70">
        <f>Таблица_основная[[#This Row],[Первая строка массива]]+54</f>
        <v>881</v>
      </c>
      <c r="S828"/>
      <c r="T828" s="86"/>
      <c r="AA828" t="s">
        <v>88</v>
      </c>
      <c r="AB828" t="s">
        <v>1738</v>
      </c>
      <c r="AC828" t="s">
        <v>164</v>
      </c>
      <c r="AD828" t="s">
        <v>1739</v>
      </c>
    </row>
    <row r="829" spans="1:30" ht="12.75" customHeight="1" x14ac:dyDescent="0.2">
      <c r="A829" s="70"/>
      <c r="B829" s="70"/>
      <c r="C829" s="100" t="s">
        <v>89</v>
      </c>
      <c r="D829" s="101" t="s">
        <v>2263</v>
      </c>
      <c r="E829" s="102">
        <v>45383</v>
      </c>
      <c r="F829" s="71">
        <v>15</v>
      </c>
      <c r="G829" s="72">
        <f ca="1">Таблица_основная[[#This Row],[Рейтинг расчет]]</f>
        <v>11</v>
      </c>
      <c r="H829" s="41" t="s">
        <v>160</v>
      </c>
      <c r="I829" s="71">
        <v>12.95</v>
      </c>
      <c r="J829" s="41" t="s">
        <v>161</v>
      </c>
      <c r="K829" s="73"/>
      <c r="L829" s="73" t="s">
        <v>162</v>
      </c>
      <c r="M829" s="73"/>
      <c r="N82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O829" s="41" t="str">
        <f>CONCATENATE("F","$",Таблица_основная[[#This Row],[Первая строка массива]])</f>
        <v>F$827</v>
      </c>
      <c r="P829" s="41" t="str">
        <f>CONCATENATE("F","$",Таблица_основная[[#This Row],[Первая строка массива]],":","F","$",Таблица_основная[[#This Row],[Последняя строка моссива]])</f>
        <v>F$827:F$881</v>
      </c>
      <c r="Q829" s="70">
        <f t="shared" ref="Q829:Q881" si="15">Q828</f>
        <v>827</v>
      </c>
      <c r="R829" s="70">
        <f>Таблица_основная[[#This Row],[Первая строка массива]]+54</f>
        <v>881</v>
      </c>
      <c r="S829"/>
      <c r="T829" s="86"/>
      <c r="AA829" t="s">
        <v>95</v>
      </c>
      <c r="AB829" t="s">
        <v>1740</v>
      </c>
      <c r="AC829" t="s">
        <v>164</v>
      </c>
      <c r="AD829" t="s">
        <v>1741</v>
      </c>
    </row>
    <row r="830" spans="1:30" ht="12.75" customHeight="1" x14ac:dyDescent="0.2">
      <c r="A830" s="70"/>
      <c r="B830" s="70"/>
      <c r="C830" s="100" t="s">
        <v>90</v>
      </c>
      <c r="D830" s="101" t="s">
        <v>2263</v>
      </c>
      <c r="E830" s="102">
        <v>45383</v>
      </c>
      <c r="F830" s="71">
        <v>10</v>
      </c>
      <c r="G830" s="72">
        <f ca="1">Таблица_основная[[#This Row],[Рейтинг расчет]]</f>
        <v>17</v>
      </c>
      <c r="H830" s="41" t="s">
        <v>160</v>
      </c>
      <c r="I830" s="71">
        <v>12.95</v>
      </c>
      <c r="J830" s="41" t="s">
        <v>161</v>
      </c>
      <c r="K830" s="73"/>
      <c r="L830" s="73" t="s">
        <v>162</v>
      </c>
      <c r="M830" s="73"/>
      <c r="N83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O830" s="41" t="str">
        <f>CONCATENATE("F","$",Таблица_основная[[#This Row],[Первая строка массива]])</f>
        <v>F$827</v>
      </c>
      <c r="P830" s="41" t="str">
        <f>CONCATENATE("F","$",Таблица_основная[[#This Row],[Первая строка массива]],":","F","$",Таблица_основная[[#This Row],[Последняя строка моссива]])</f>
        <v>F$827:F$881</v>
      </c>
      <c r="Q830" s="70">
        <f t="shared" si="15"/>
        <v>827</v>
      </c>
      <c r="R830" s="70">
        <f>Таблица_основная[[#This Row],[Первая строка массива]]+54</f>
        <v>881</v>
      </c>
      <c r="S830"/>
      <c r="T830" s="86"/>
      <c r="AA830" t="s">
        <v>136</v>
      </c>
      <c r="AB830" t="s">
        <v>1742</v>
      </c>
      <c r="AC830" t="s">
        <v>164</v>
      </c>
      <c r="AD830" t="s">
        <v>1743</v>
      </c>
    </row>
    <row r="831" spans="1:30" ht="12.75" customHeight="1" x14ac:dyDescent="0.2">
      <c r="A831" s="70"/>
      <c r="B831" s="70"/>
      <c r="C831" s="100" t="s">
        <v>112</v>
      </c>
      <c r="D831" s="101" t="s">
        <v>2263</v>
      </c>
      <c r="E831" s="102">
        <v>45383</v>
      </c>
      <c r="F831" s="71">
        <v>15</v>
      </c>
      <c r="G831" s="72">
        <f ca="1">Таблица_основная[[#This Row],[Рейтинг расчет]]</f>
        <v>11</v>
      </c>
      <c r="H831" s="41" t="s">
        <v>160</v>
      </c>
      <c r="I831" s="71">
        <v>12.95</v>
      </c>
      <c r="J831" s="41" t="s">
        <v>161</v>
      </c>
      <c r="K831" s="73"/>
      <c r="L831" s="73" t="s">
        <v>162</v>
      </c>
      <c r="M831" s="73"/>
      <c r="N83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O831" s="41" t="str">
        <f>CONCATENATE("F","$",Таблица_основная[[#This Row],[Первая строка массива]])</f>
        <v>F$827</v>
      </c>
      <c r="P831" s="41" t="str">
        <f>CONCATENATE("F","$",Таблица_основная[[#This Row],[Первая строка массива]],":","F","$",Таблица_основная[[#This Row],[Последняя строка моссива]])</f>
        <v>F$827:F$881</v>
      </c>
      <c r="Q831" s="70">
        <f t="shared" si="15"/>
        <v>827</v>
      </c>
      <c r="R831" s="70">
        <f>Таблица_основная[[#This Row],[Первая строка массива]]+54</f>
        <v>881</v>
      </c>
      <c r="S831"/>
      <c r="T831" s="86"/>
      <c r="AA831" t="s">
        <v>136</v>
      </c>
      <c r="AB831" t="s">
        <v>1744</v>
      </c>
      <c r="AC831" t="s">
        <v>164</v>
      </c>
      <c r="AD831" t="s">
        <v>1743</v>
      </c>
    </row>
    <row r="832" spans="1:30" ht="12.75" customHeight="1" x14ac:dyDescent="0.2">
      <c r="A832" s="70"/>
      <c r="B832" s="70"/>
      <c r="C832" s="100" t="s">
        <v>91</v>
      </c>
      <c r="D832" s="101" t="s">
        <v>2263</v>
      </c>
      <c r="E832" s="102">
        <v>45383</v>
      </c>
      <c r="F832" s="71">
        <v>0</v>
      </c>
      <c r="G832" s="72">
        <f ca="1">Таблица_основная[[#This Row],[Рейтинг расчет]]</f>
        <v>27</v>
      </c>
      <c r="H832" s="41" t="s">
        <v>160</v>
      </c>
      <c r="I832" s="71">
        <v>12.95</v>
      </c>
      <c r="J832" s="41" t="s">
        <v>161</v>
      </c>
      <c r="K832" s="73"/>
      <c r="L832" s="73" t="s">
        <v>162</v>
      </c>
      <c r="M832" s="73"/>
      <c r="N83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O832" s="41" t="str">
        <f>CONCATENATE("F","$",Таблица_основная[[#This Row],[Первая строка массива]])</f>
        <v>F$827</v>
      </c>
      <c r="P832" s="41" t="str">
        <f>CONCATENATE("F","$",Таблица_основная[[#This Row],[Первая строка массива]],":","F","$",Таблица_основная[[#This Row],[Последняя строка моссива]])</f>
        <v>F$827:F$881</v>
      </c>
      <c r="Q832" s="70">
        <f t="shared" si="15"/>
        <v>827</v>
      </c>
      <c r="R832" s="70">
        <f>Таблица_основная[[#This Row],[Первая строка массива]]+54</f>
        <v>881</v>
      </c>
      <c r="S832"/>
      <c r="T832" s="86"/>
      <c r="AA832" t="s">
        <v>99</v>
      </c>
      <c r="AB832" t="s">
        <v>1745</v>
      </c>
      <c r="AC832" t="s">
        <v>164</v>
      </c>
      <c r="AD832" t="s">
        <v>1746</v>
      </c>
    </row>
    <row r="833" spans="1:30" ht="12.75" customHeight="1" x14ac:dyDescent="0.2">
      <c r="A833" s="70"/>
      <c r="B833" s="70"/>
      <c r="C833" s="100" t="s">
        <v>92</v>
      </c>
      <c r="D833" s="101" t="s">
        <v>2263</v>
      </c>
      <c r="E833" s="102">
        <v>45383</v>
      </c>
      <c r="F833" s="71">
        <v>4</v>
      </c>
      <c r="G833" s="72">
        <f ca="1">Таблица_основная[[#This Row],[Рейтинг расчет]]</f>
        <v>24</v>
      </c>
      <c r="H833" s="41" t="s">
        <v>160</v>
      </c>
      <c r="I833" s="71">
        <v>12.95</v>
      </c>
      <c r="J833" s="41" t="s">
        <v>161</v>
      </c>
      <c r="K833" s="73"/>
      <c r="L833" s="73" t="s">
        <v>162</v>
      </c>
      <c r="M833" s="73"/>
      <c r="N83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24</v>
      </c>
      <c r="O833" s="41" t="str">
        <f>CONCATENATE("F","$",Таблица_основная[[#This Row],[Первая строка массива]])</f>
        <v>F$827</v>
      </c>
      <c r="P833" s="41" t="str">
        <f>CONCATENATE("F","$",Таблица_основная[[#This Row],[Первая строка массива]],":","F","$",Таблица_основная[[#This Row],[Последняя строка моссива]])</f>
        <v>F$827:F$881</v>
      </c>
      <c r="Q833" s="70">
        <f t="shared" si="15"/>
        <v>827</v>
      </c>
      <c r="R833" s="70">
        <f>Таблица_основная[[#This Row],[Первая строка массива]]+54</f>
        <v>881</v>
      </c>
      <c r="S833"/>
      <c r="T833" s="86"/>
      <c r="AA833" t="s">
        <v>144</v>
      </c>
      <c r="AB833" t="s">
        <v>1747</v>
      </c>
      <c r="AC833" t="s">
        <v>164</v>
      </c>
      <c r="AD833" t="s">
        <v>1748</v>
      </c>
    </row>
    <row r="834" spans="1:30" ht="12.75" customHeight="1" x14ac:dyDescent="0.2">
      <c r="A834" s="70"/>
      <c r="B834" s="70"/>
      <c r="C834" s="100" t="s">
        <v>113</v>
      </c>
      <c r="D834" s="101" t="s">
        <v>2263</v>
      </c>
      <c r="E834" s="102">
        <v>45383</v>
      </c>
      <c r="F834" s="71">
        <v>3</v>
      </c>
      <c r="G834" s="72">
        <f ca="1">Таблица_основная[[#This Row],[Рейтинг расчет]]</f>
        <v>26</v>
      </c>
      <c r="H834" s="41" t="s">
        <v>160</v>
      </c>
      <c r="I834" s="71">
        <v>12.95</v>
      </c>
      <c r="J834" s="41" t="s">
        <v>161</v>
      </c>
      <c r="K834" s="73"/>
      <c r="L834" s="73" t="s">
        <v>162</v>
      </c>
      <c r="M834" s="73"/>
      <c r="N83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O834" s="41" t="str">
        <f>CONCATENATE("F","$",Таблица_основная[[#This Row],[Первая строка массива]])</f>
        <v>F$827</v>
      </c>
      <c r="P834" s="41" t="str">
        <f>CONCATENATE("F","$",Таблица_основная[[#This Row],[Первая строка массива]],":","F","$",Таблица_основная[[#This Row],[Последняя строка моссива]])</f>
        <v>F$827:F$881</v>
      </c>
      <c r="Q834" s="70">
        <f t="shared" si="15"/>
        <v>827</v>
      </c>
      <c r="R834" s="70">
        <f>Таблица_основная[[#This Row],[Первая строка массива]]+54</f>
        <v>881</v>
      </c>
      <c r="S834"/>
      <c r="T834" s="86"/>
      <c r="AA834" t="s">
        <v>144</v>
      </c>
      <c r="AB834" t="s">
        <v>163</v>
      </c>
      <c r="AC834" t="s">
        <v>164</v>
      </c>
      <c r="AD834" t="s">
        <v>1749</v>
      </c>
    </row>
    <row r="835" spans="1:30" ht="12.75" customHeight="1" x14ac:dyDescent="0.2">
      <c r="A835" s="70"/>
      <c r="B835" s="70"/>
      <c r="C835" s="100" t="s">
        <v>135</v>
      </c>
      <c r="D835" s="101" t="s">
        <v>2263</v>
      </c>
      <c r="E835" s="102">
        <v>45383</v>
      </c>
      <c r="F835" s="71">
        <v>15</v>
      </c>
      <c r="G835" s="72">
        <f ca="1">Таблица_основная[[#This Row],[Рейтинг расчет]]</f>
        <v>11</v>
      </c>
      <c r="H835" s="41" t="s">
        <v>160</v>
      </c>
      <c r="I835" s="71">
        <v>12.95</v>
      </c>
      <c r="J835" s="41" t="s">
        <v>161</v>
      </c>
      <c r="K835" s="73"/>
      <c r="L835" s="73" t="s">
        <v>162</v>
      </c>
      <c r="M835" s="73"/>
      <c r="N83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O835" s="41" t="str">
        <f>CONCATENATE("F","$",Таблица_основная[[#This Row],[Первая строка массива]])</f>
        <v>F$827</v>
      </c>
      <c r="P835" s="41" t="str">
        <f>CONCATENATE("F","$",Таблица_основная[[#This Row],[Первая строка массива]],":","F","$",Таблица_основная[[#This Row],[Последняя строка моссива]])</f>
        <v>F$827:F$881</v>
      </c>
      <c r="Q835" s="70">
        <f t="shared" si="15"/>
        <v>827</v>
      </c>
      <c r="R835" s="70">
        <f>Таблица_основная[[#This Row],[Первая строка массива]]+54</f>
        <v>881</v>
      </c>
      <c r="S835"/>
      <c r="T835" s="86"/>
      <c r="AA835" t="s">
        <v>144</v>
      </c>
      <c r="AB835" t="s">
        <v>1750</v>
      </c>
      <c r="AC835" t="s">
        <v>164</v>
      </c>
      <c r="AD835" t="s">
        <v>1751</v>
      </c>
    </row>
    <row r="836" spans="1:30" ht="12.75" customHeight="1" x14ac:dyDescent="0.2">
      <c r="A836" s="70"/>
      <c r="B836" s="70"/>
      <c r="C836" s="100" t="s">
        <v>136</v>
      </c>
      <c r="D836" s="101" t="s">
        <v>2263</v>
      </c>
      <c r="E836" s="102">
        <v>45383</v>
      </c>
      <c r="F836" s="71">
        <v>9.4499999999999993</v>
      </c>
      <c r="G836" s="72">
        <f ca="1">Таблица_основная[[#This Row],[Рейтинг расчет]]</f>
        <v>18</v>
      </c>
      <c r="H836" s="41" t="s">
        <v>160</v>
      </c>
      <c r="I836" s="71">
        <v>12.95</v>
      </c>
      <c r="J836" s="41" t="s">
        <v>161</v>
      </c>
      <c r="K836" s="73"/>
      <c r="L836" s="73" t="s">
        <v>162</v>
      </c>
      <c r="M836" s="73"/>
      <c r="N83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O836" s="41" t="str">
        <f>CONCATENATE("F","$",Таблица_основная[[#This Row],[Первая строка массива]])</f>
        <v>F$827</v>
      </c>
      <c r="P836" s="41" t="str">
        <f>CONCATENATE("F","$",Таблица_основная[[#This Row],[Первая строка массива]],":","F","$",Таблица_основная[[#This Row],[Последняя строка моссива]])</f>
        <v>F$827:F$881</v>
      </c>
      <c r="Q836" s="70">
        <f t="shared" si="15"/>
        <v>827</v>
      </c>
      <c r="R836" s="70">
        <f>Таблица_основная[[#This Row],[Первая строка массива]]+54</f>
        <v>881</v>
      </c>
      <c r="S836"/>
      <c r="T836" s="86"/>
      <c r="AA836" t="s">
        <v>144</v>
      </c>
      <c r="AB836" t="s">
        <v>1752</v>
      </c>
      <c r="AC836" t="s">
        <v>164</v>
      </c>
      <c r="AD836" t="s">
        <v>1753</v>
      </c>
    </row>
    <row r="837" spans="1:30" ht="12.75" customHeight="1" x14ac:dyDescent="0.2">
      <c r="A837" s="70"/>
      <c r="B837" s="70"/>
      <c r="C837" s="100" t="s">
        <v>137</v>
      </c>
      <c r="D837" s="101" t="s">
        <v>2263</v>
      </c>
      <c r="E837" s="102">
        <v>45383</v>
      </c>
      <c r="F837" s="71">
        <v>14</v>
      </c>
      <c r="G837" s="72">
        <f ca="1">Таблица_основная[[#This Row],[Рейтинг расчет]]</f>
        <v>12</v>
      </c>
      <c r="H837" s="41" t="s">
        <v>160</v>
      </c>
      <c r="I837" s="71">
        <v>12.95</v>
      </c>
      <c r="J837" s="41" t="s">
        <v>161</v>
      </c>
      <c r="K837" s="73"/>
      <c r="L837" s="73" t="s">
        <v>162</v>
      </c>
      <c r="M837" s="73"/>
      <c r="N83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O837" s="41" t="str">
        <f>CONCATENATE("F","$",Таблица_основная[[#This Row],[Первая строка массива]])</f>
        <v>F$827</v>
      </c>
      <c r="P837" s="41" t="str">
        <f>CONCATENATE("F","$",Таблица_основная[[#This Row],[Первая строка массива]],":","F","$",Таблица_основная[[#This Row],[Последняя строка моссива]])</f>
        <v>F$827:F$881</v>
      </c>
      <c r="Q837" s="70">
        <f t="shared" si="15"/>
        <v>827</v>
      </c>
      <c r="R837" s="70">
        <f>Таблица_основная[[#This Row],[Первая строка массива]]+54</f>
        <v>881</v>
      </c>
      <c r="S837"/>
      <c r="T837" s="86"/>
      <c r="AA837" t="s">
        <v>140</v>
      </c>
      <c r="AB837" t="s">
        <v>1754</v>
      </c>
      <c r="AC837" t="s">
        <v>164</v>
      </c>
      <c r="AD837" t="s">
        <v>1755</v>
      </c>
    </row>
    <row r="838" spans="1:30" ht="12.75" customHeight="1" x14ac:dyDescent="0.2">
      <c r="A838" s="70"/>
      <c r="B838" s="70"/>
      <c r="C838" s="100" t="s">
        <v>138</v>
      </c>
      <c r="D838" s="101" t="s">
        <v>2263</v>
      </c>
      <c r="E838" s="102">
        <v>45383</v>
      </c>
      <c r="F838" s="71">
        <v>22</v>
      </c>
      <c r="G838" s="72">
        <f ca="1">Таблица_основная[[#This Row],[Рейтинг расчет]]</f>
        <v>6</v>
      </c>
      <c r="H838" s="41" t="s">
        <v>160</v>
      </c>
      <c r="I838" s="71">
        <v>12.95</v>
      </c>
      <c r="J838" s="41" t="s">
        <v>161</v>
      </c>
      <c r="K838" s="73"/>
      <c r="L838" s="73" t="s">
        <v>162</v>
      </c>
      <c r="M838" s="73"/>
      <c r="N83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6</v>
      </c>
      <c r="O838" s="41" t="str">
        <f>CONCATENATE("F","$",Таблица_основная[[#This Row],[Первая строка массива]])</f>
        <v>F$827</v>
      </c>
      <c r="P838" s="41" t="str">
        <f>CONCATENATE("F","$",Таблица_основная[[#This Row],[Первая строка массива]],":","F","$",Таблица_основная[[#This Row],[Последняя строка моссива]])</f>
        <v>F$827:F$881</v>
      </c>
      <c r="Q838" s="70">
        <f t="shared" si="15"/>
        <v>827</v>
      </c>
      <c r="R838" s="70">
        <f>Таблица_основная[[#This Row],[Первая строка массива]]+54</f>
        <v>881</v>
      </c>
      <c r="S838"/>
      <c r="T838" s="86"/>
      <c r="AA838" t="s">
        <v>87</v>
      </c>
      <c r="AB838" t="s">
        <v>1756</v>
      </c>
      <c r="AC838" t="s">
        <v>164</v>
      </c>
      <c r="AD838" t="s">
        <v>1757</v>
      </c>
    </row>
    <row r="839" spans="1:30" ht="12.75" customHeight="1" x14ac:dyDescent="0.2">
      <c r="A839" s="70"/>
      <c r="B839" s="70"/>
      <c r="C839" s="100" t="s">
        <v>139</v>
      </c>
      <c r="D839" s="101" t="s">
        <v>2263</v>
      </c>
      <c r="E839" s="102">
        <v>45383</v>
      </c>
      <c r="F839" s="71">
        <v>21</v>
      </c>
      <c r="G839" s="72">
        <f ca="1">Таблица_основная[[#This Row],[Рейтинг расчет]]</f>
        <v>7</v>
      </c>
      <c r="H839" s="41" t="s">
        <v>160</v>
      </c>
      <c r="I839" s="71">
        <v>12.95</v>
      </c>
      <c r="J839" s="41" t="s">
        <v>161</v>
      </c>
      <c r="K839" s="73"/>
      <c r="L839" s="73" t="s">
        <v>162</v>
      </c>
      <c r="M839" s="73"/>
      <c r="N83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O839" s="41" t="str">
        <f>CONCATENATE("F","$",Таблица_основная[[#This Row],[Первая строка массива]])</f>
        <v>F$827</v>
      </c>
      <c r="P839" s="41" t="str">
        <f>CONCATENATE("F","$",Таблица_основная[[#This Row],[Первая строка массива]],":","F","$",Таблица_основная[[#This Row],[Последняя строка моссива]])</f>
        <v>F$827:F$881</v>
      </c>
      <c r="Q839" s="70">
        <f t="shared" si="15"/>
        <v>827</v>
      </c>
      <c r="R839" s="70">
        <f>Таблица_основная[[#This Row],[Первая строка массива]]+54</f>
        <v>881</v>
      </c>
      <c r="S839"/>
      <c r="T839" s="86"/>
      <c r="AA839" t="s">
        <v>88</v>
      </c>
      <c r="AB839" t="s">
        <v>1758</v>
      </c>
      <c r="AC839" t="s">
        <v>164</v>
      </c>
      <c r="AD839" t="s">
        <v>1759</v>
      </c>
    </row>
    <row r="840" spans="1:30" ht="12.75" customHeight="1" x14ac:dyDescent="0.2">
      <c r="A840" s="70"/>
      <c r="B840" s="70"/>
      <c r="C840" s="100" t="s">
        <v>140</v>
      </c>
      <c r="D840" s="101" t="s">
        <v>2263</v>
      </c>
      <c r="E840" s="102">
        <v>45383</v>
      </c>
      <c r="F840" s="71">
        <v>35</v>
      </c>
      <c r="G840" s="72">
        <f ca="1">Таблица_основная[[#This Row],[Рейтинг расчет]]</f>
        <v>1</v>
      </c>
      <c r="H840" s="41" t="s">
        <v>160</v>
      </c>
      <c r="I840" s="71">
        <v>12.95</v>
      </c>
      <c r="J840" s="41" t="s">
        <v>161</v>
      </c>
      <c r="K840" s="73"/>
      <c r="L840" s="73" t="s">
        <v>162</v>
      </c>
      <c r="M840" s="73"/>
      <c r="N84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840" s="41" t="str">
        <f>CONCATENATE("F","$",Таблица_основная[[#This Row],[Первая строка массива]])</f>
        <v>F$827</v>
      </c>
      <c r="P840" s="41" t="str">
        <f>CONCATENATE("F","$",Таблица_основная[[#This Row],[Первая строка массива]],":","F","$",Таблица_основная[[#This Row],[Последняя строка моссива]])</f>
        <v>F$827:F$881</v>
      </c>
      <c r="Q840" s="70">
        <f t="shared" si="15"/>
        <v>827</v>
      </c>
      <c r="R840" s="70">
        <f>Таблица_основная[[#This Row],[Первая строка массива]]+54</f>
        <v>881</v>
      </c>
      <c r="S840"/>
      <c r="T840" s="86"/>
      <c r="AA840" t="s">
        <v>145</v>
      </c>
      <c r="AB840" t="s">
        <v>1760</v>
      </c>
      <c r="AC840" t="s">
        <v>164</v>
      </c>
      <c r="AD840" t="s">
        <v>1761</v>
      </c>
    </row>
    <row r="841" spans="1:30" ht="12.75" customHeight="1" x14ac:dyDescent="0.2">
      <c r="A841" s="70"/>
      <c r="B841" s="70"/>
      <c r="C841" s="100" t="s">
        <v>141</v>
      </c>
      <c r="D841" s="101" t="s">
        <v>2263</v>
      </c>
      <c r="E841" s="102">
        <v>45383</v>
      </c>
      <c r="F841" s="71">
        <v>19</v>
      </c>
      <c r="G841" s="72">
        <f ca="1">Таблица_основная[[#This Row],[Рейтинг расчет]]</f>
        <v>8</v>
      </c>
      <c r="H841" s="41" t="s">
        <v>160</v>
      </c>
      <c r="I841" s="71">
        <v>12.95</v>
      </c>
      <c r="J841" s="41" t="s">
        <v>161</v>
      </c>
      <c r="K841" s="73"/>
      <c r="L841" s="73" t="s">
        <v>162</v>
      </c>
      <c r="M841" s="73"/>
      <c r="N84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O841" s="41" t="str">
        <f>CONCATENATE("F","$",Таблица_основная[[#This Row],[Первая строка массива]])</f>
        <v>F$827</v>
      </c>
      <c r="P841" s="41" t="str">
        <f>CONCATENATE("F","$",Таблица_основная[[#This Row],[Первая строка массива]],":","F","$",Таблица_основная[[#This Row],[Последняя строка моссива]])</f>
        <v>F$827:F$881</v>
      </c>
      <c r="Q841" s="70">
        <f t="shared" si="15"/>
        <v>827</v>
      </c>
      <c r="R841" s="70">
        <f>Таблица_основная[[#This Row],[Первая строка массива]]+54</f>
        <v>881</v>
      </c>
      <c r="S841"/>
      <c r="T841" s="86"/>
      <c r="AA841" t="s">
        <v>144</v>
      </c>
      <c r="AB841" t="s">
        <v>1762</v>
      </c>
      <c r="AC841" t="s">
        <v>164</v>
      </c>
      <c r="AD841" t="s">
        <v>1763</v>
      </c>
    </row>
    <row r="842" spans="1:30" ht="12.75" customHeight="1" x14ac:dyDescent="0.2">
      <c r="A842" s="70"/>
      <c r="B842" s="70"/>
      <c r="C842" s="100" t="s">
        <v>142</v>
      </c>
      <c r="D842" s="101" t="s">
        <v>2263</v>
      </c>
      <c r="E842" s="102">
        <v>45383</v>
      </c>
      <c r="F842" s="71">
        <v>11</v>
      </c>
      <c r="G842" s="72">
        <f ca="1">Таблица_основная[[#This Row],[Рейтинг расчет]]</f>
        <v>16</v>
      </c>
      <c r="H842" s="41" t="s">
        <v>160</v>
      </c>
      <c r="I842" s="71">
        <v>12.95</v>
      </c>
      <c r="J842" s="41" t="s">
        <v>161</v>
      </c>
      <c r="K842" s="73"/>
      <c r="L842" s="73" t="s">
        <v>162</v>
      </c>
      <c r="M842" s="73"/>
      <c r="N84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O842" s="41" t="str">
        <f>CONCATENATE("F","$",Таблица_основная[[#This Row],[Первая строка массива]])</f>
        <v>F$827</v>
      </c>
      <c r="P842" s="41" t="str">
        <f>CONCATENATE("F","$",Таблица_основная[[#This Row],[Первая строка массива]],":","F","$",Таблица_основная[[#This Row],[Последняя строка моссива]])</f>
        <v>F$827:F$881</v>
      </c>
      <c r="Q842" s="70">
        <f t="shared" si="15"/>
        <v>827</v>
      </c>
      <c r="R842" s="70">
        <f>Таблица_основная[[#This Row],[Первая строка массива]]+54</f>
        <v>881</v>
      </c>
      <c r="S842"/>
      <c r="T842" s="86"/>
      <c r="AA842" t="s">
        <v>120</v>
      </c>
      <c r="AB842" t="s">
        <v>1764</v>
      </c>
      <c r="AC842" t="s">
        <v>164</v>
      </c>
      <c r="AD842" t="s">
        <v>1765</v>
      </c>
    </row>
    <row r="843" spans="1:30" ht="12.75" customHeight="1" x14ac:dyDescent="0.2">
      <c r="A843" s="70"/>
      <c r="B843" s="70"/>
      <c r="C843" s="100" t="s">
        <v>143</v>
      </c>
      <c r="D843" s="101" t="s">
        <v>2263</v>
      </c>
      <c r="E843" s="102">
        <v>45383</v>
      </c>
      <c r="F843" s="71">
        <v>11</v>
      </c>
      <c r="G843" s="72">
        <f ca="1">Таблица_основная[[#This Row],[Рейтинг расчет]]</f>
        <v>16</v>
      </c>
      <c r="H843" s="41" t="s">
        <v>160</v>
      </c>
      <c r="I843" s="71">
        <v>12.95</v>
      </c>
      <c r="J843" s="41" t="s">
        <v>161</v>
      </c>
      <c r="K843" s="73"/>
      <c r="L843" s="73" t="s">
        <v>162</v>
      </c>
      <c r="M843" s="73"/>
      <c r="N84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O843" s="41" t="str">
        <f>CONCATENATE("F","$",Таблица_основная[[#This Row],[Первая строка массива]])</f>
        <v>F$827</v>
      </c>
      <c r="P843" s="41" t="str">
        <f>CONCATENATE("F","$",Таблица_основная[[#This Row],[Первая строка массива]],":","F","$",Таблица_основная[[#This Row],[Последняя строка моссива]])</f>
        <v>F$827:F$881</v>
      </c>
      <c r="Q843" s="70">
        <f t="shared" si="15"/>
        <v>827</v>
      </c>
      <c r="R843" s="70">
        <f>Таблица_основная[[#This Row],[Первая строка массива]]+54</f>
        <v>881</v>
      </c>
      <c r="S843"/>
      <c r="T843" s="86"/>
      <c r="AA843" t="s">
        <v>144</v>
      </c>
      <c r="AB843" t="s">
        <v>1766</v>
      </c>
      <c r="AC843" t="s">
        <v>164</v>
      </c>
      <c r="AD843" t="s">
        <v>1767</v>
      </c>
    </row>
    <row r="844" spans="1:30" ht="12.75" customHeight="1" x14ac:dyDescent="0.2">
      <c r="A844" s="70"/>
      <c r="B844" s="70"/>
      <c r="C844" s="100" t="s">
        <v>144</v>
      </c>
      <c r="D844" s="101" t="s">
        <v>2263</v>
      </c>
      <c r="E844" s="102">
        <v>45383</v>
      </c>
      <c r="F844" s="71">
        <v>15</v>
      </c>
      <c r="G844" s="72">
        <f ca="1">Таблица_основная[[#This Row],[Рейтинг расчет]]</f>
        <v>11</v>
      </c>
      <c r="H844" s="41" t="s">
        <v>160</v>
      </c>
      <c r="I844" s="71">
        <v>12.95</v>
      </c>
      <c r="J844" s="41" t="s">
        <v>161</v>
      </c>
      <c r="K844" s="73"/>
      <c r="L844" s="73" t="s">
        <v>162</v>
      </c>
      <c r="M844" s="73"/>
      <c r="N84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O844" s="41" t="str">
        <f>CONCATENATE("F","$",Таблица_основная[[#This Row],[Первая строка массива]])</f>
        <v>F$827</v>
      </c>
      <c r="P844" s="41" t="str">
        <f>CONCATENATE("F","$",Таблица_основная[[#This Row],[Первая строка массива]],":","F","$",Таблица_основная[[#This Row],[Последняя строка моссива]])</f>
        <v>F$827:F$881</v>
      </c>
      <c r="Q844" s="70">
        <f t="shared" si="15"/>
        <v>827</v>
      </c>
      <c r="R844" s="70">
        <f>Таблица_основная[[#This Row],[Первая строка массива]]+54</f>
        <v>881</v>
      </c>
      <c r="S844"/>
      <c r="T844" s="86"/>
      <c r="AA844" t="s">
        <v>88</v>
      </c>
      <c r="AB844" t="s">
        <v>1768</v>
      </c>
      <c r="AC844" t="s">
        <v>164</v>
      </c>
      <c r="AD844" t="s">
        <v>1769</v>
      </c>
    </row>
    <row r="845" spans="1:30" ht="12.75" customHeight="1" x14ac:dyDescent="0.2">
      <c r="A845" s="70"/>
      <c r="B845" s="70"/>
      <c r="C845" s="100" t="s">
        <v>145</v>
      </c>
      <c r="D845" s="101" t="s">
        <v>2263</v>
      </c>
      <c r="E845" s="102">
        <v>45383</v>
      </c>
      <c r="F845" s="71">
        <v>15</v>
      </c>
      <c r="G845" s="72">
        <f ca="1">Таблица_основная[[#This Row],[Рейтинг расчет]]</f>
        <v>11</v>
      </c>
      <c r="H845" s="41" t="s">
        <v>160</v>
      </c>
      <c r="I845" s="71">
        <v>12.95</v>
      </c>
      <c r="J845" s="41" t="s">
        <v>161</v>
      </c>
      <c r="K845" s="73"/>
      <c r="L845" s="73" t="s">
        <v>162</v>
      </c>
      <c r="M845" s="73"/>
      <c r="N84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O845" s="41" t="str">
        <f>CONCATENATE("F","$",Таблица_основная[[#This Row],[Первая строка массива]])</f>
        <v>F$827</v>
      </c>
      <c r="P845" s="41" t="str">
        <f>CONCATENATE("F","$",Таблица_основная[[#This Row],[Первая строка массива]],":","F","$",Таблица_основная[[#This Row],[Последняя строка моссива]])</f>
        <v>F$827:F$881</v>
      </c>
      <c r="Q845" s="70">
        <f t="shared" si="15"/>
        <v>827</v>
      </c>
      <c r="R845" s="70">
        <f>Таблица_основная[[#This Row],[Первая строка массива]]+54</f>
        <v>881</v>
      </c>
      <c r="S845"/>
      <c r="T845" s="86"/>
      <c r="AA845" t="s">
        <v>94</v>
      </c>
      <c r="AB845" t="s">
        <v>1770</v>
      </c>
      <c r="AC845" t="s">
        <v>164</v>
      </c>
      <c r="AD845" t="s">
        <v>1771</v>
      </c>
    </row>
    <row r="846" spans="1:30" ht="12.75" customHeight="1" x14ac:dyDescent="0.2">
      <c r="A846" s="70"/>
      <c r="B846" s="70"/>
      <c r="C846" s="100" t="s">
        <v>146</v>
      </c>
      <c r="D846" s="101" t="s">
        <v>2263</v>
      </c>
      <c r="E846" s="102">
        <v>45383</v>
      </c>
      <c r="F846" s="71">
        <v>12.81</v>
      </c>
      <c r="G846" s="72">
        <f ca="1">Таблица_основная[[#This Row],[Рейтинг расчет]]</f>
        <v>13</v>
      </c>
      <c r="H846" s="41" t="s">
        <v>160</v>
      </c>
      <c r="I846" s="71">
        <v>12.95</v>
      </c>
      <c r="J846" s="41" t="s">
        <v>161</v>
      </c>
      <c r="K846" s="73"/>
      <c r="L846" s="73" t="s">
        <v>162</v>
      </c>
      <c r="M846" s="73"/>
      <c r="N84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O846" s="41" t="str">
        <f>CONCATENATE("F","$",Таблица_основная[[#This Row],[Первая строка массива]])</f>
        <v>F$827</v>
      </c>
      <c r="P846" s="41" t="str">
        <f>CONCATENATE("F","$",Таблица_основная[[#This Row],[Первая строка массива]],":","F","$",Таблица_основная[[#This Row],[Последняя строка моссива]])</f>
        <v>F$827:F$881</v>
      </c>
      <c r="Q846" s="70">
        <f t="shared" si="15"/>
        <v>827</v>
      </c>
      <c r="R846" s="70">
        <f>Таблица_основная[[#This Row],[Первая строка массива]]+54</f>
        <v>881</v>
      </c>
      <c r="S846"/>
      <c r="T846" s="86"/>
      <c r="AA846" t="s">
        <v>144</v>
      </c>
      <c r="AB846" t="s">
        <v>1772</v>
      </c>
      <c r="AC846" t="s">
        <v>164</v>
      </c>
      <c r="AD846" t="s">
        <v>1773</v>
      </c>
    </row>
    <row r="847" spans="1:30" ht="12.75" customHeight="1" x14ac:dyDescent="0.2">
      <c r="A847" s="70"/>
      <c r="B847" s="70"/>
      <c r="C847" s="100" t="s">
        <v>93</v>
      </c>
      <c r="D847" s="101" t="s">
        <v>2263</v>
      </c>
      <c r="E847" s="102">
        <v>45383</v>
      </c>
      <c r="F847" s="71">
        <v>15</v>
      </c>
      <c r="G847" s="72">
        <f ca="1">Таблица_основная[[#This Row],[Рейтинг расчет]]</f>
        <v>11</v>
      </c>
      <c r="H847" s="41" t="s">
        <v>160</v>
      </c>
      <c r="I847" s="71">
        <v>12.95</v>
      </c>
      <c r="J847" s="41" t="s">
        <v>161</v>
      </c>
      <c r="K847" s="73"/>
      <c r="L847" s="73" t="s">
        <v>162</v>
      </c>
      <c r="M847" s="73"/>
      <c r="N84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O847" s="41" t="str">
        <f>CONCATENATE("F","$",Таблица_основная[[#This Row],[Первая строка массива]])</f>
        <v>F$827</v>
      </c>
      <c r="P847" s="41" t="str">
        <f>CONCATENATE("F","$",Таблица_основная[[#This Row],[Первая строка массива]],":","F","$",Таблица_основная[[#This Row],[Последняя строка моссива]])</f>
        <v>F$827:F$881</v>
      </c>
      <c r="Q847" s="70">
        <f t="shared" si="15"/>
        <v>827</v>
      </c>
      <c r="R847" s="70">
        <f>Таблица_основная[[#This Row],[Первая строка массива]]+54</f>
        <v>881</v>
      </c>
      <c r="S847"/>
      <c r="T847" s="86"/>
      <c r="AA847" t="s">
        <v>145</v>
      </c>
      <c r="AB847" t="s">
        <v>1774</v>
      </c>
      <c r="AC847" t="s">
        <v>164</v>
      </c>
      <c r="AD847" t="s">
        <v>1775</v>
      </c>
    </row>
    <row r="848" spans="1:30" ht="12.75" customHeight="1" x14ac:dyDescent="0.2">
      <c r="A848" s="70"/>
      <c r="B848" s="70"/>
      <c r="C848" s="100" t="s">
        <v>127</v>
      </c>
      <c r="D848" s="101" t="s">
        <v>2263</v>
      </c>
      <c r="E848" s="102">
        <v>45383</v>
      </c>
      <c r="F848" s="71">
        <v>23</v>
      </c>
      <c r="G848" s="72">
        <f ca="1">Таблица_основная[[#This Row],[Рейтинг расчет]]</f>
        <v>5</v>
      </c>
      <c r="H848" s="41" t="s">
        <v>160</v>
      </c>
      <c r="I848" s="71">
        <v>12.95</v>
      </c>
      <c r="J848" s="41" t="s">
        <v>161</v>
      </c>
      <c r="K848" s="73"/>
      <c r="L848" s="73" t="s">
        <v>162</v>
      </c>
      <c r="M848" s="73"/>
      <c r="N84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</v>
      </c>
      <c r="O848" s="41" t="str">
        <f>CONCATENATE("F","$",Таблица_основная[[#This Row],[Первая строка массива]])</f>
        <v>F$827</v>
      </c>
      <c r="P848" s="41" t="str">
        <f>CONCATENATE("F","$",Таблица_основная[[#This Row],[Первая строка массива]],":","F","$",Таблица_основная[[#This Row],[Последняя строка моссива]])</f>
        <v>F$827:F$881</v>
      </c>
      <c r="Q848" s="70">
        <f t="shared" si="15"/>
        <v>827</v>
      </c>
      <c r="R848" s="70">
        <f>Таблица_основная[[#This Row],[Первая строка массива]]+54</f>
        <v>881</v>
      </c>
      <c r="S848"/>
      <c r="T848" s="86"/>
      <c r="AA848" t="s">
        <v>144</v>
      </c>
      <c r="AB848" t="s">
        <v>1776</v>
      </c>
      <c r="AC848" t="s">
        <v>164</v>
      </c>
      <c r="AD848" t="s">
        <v>1777</v>
      </c>
    </row>
    <row r="849" spans="1:30" ht="12.75" customHeight="1" x14ac:dyDescent="0.2">
      <c r="A849" s="70"/>
      <c r="B849" s="70"/>
      <c r="C849" s="100" t="s">
        <v>114</v>
      </c>
      <c r="D849" s="101" t="s">
        <v>2263</v>
      </c>
      <c r="E849" s="102">
        <v>45383</v>
      </c>
      <c r="F849" s="71">
        <v>12.77</v>
      </c>
      <c r="G849" s="72">
        <f ca="1">Таблица_основная[[#This Row],[Рейтинг расчет]]</f>
        <v>14</v>
      </c>
      <c r="H849" s="41" t="s">
        <v>160</v>
      </c>
      <c r="I849" s="71">
        <v>12.95</v>
      </c>
      <c r="J849" s="41" t="s">
        <v>161</v>
      </c>
      <c r="K849" s="73"/>
      <c r="L849" s="73" t="s">
        <v>162</v>
      </c>
      <c r="M849" s="73"/>
      <c r="N84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O849" s="41" t="str">
        <f>CONCATENATE("F","$",Таблица_основная[[#This Row],[Первая строка массива]])</f>
        <v>F$827</v>
      </c>
      <c r="P849" s="41" t="str">
        <f>CONCATENATE("F","$",Таблица_основная[[#This Row],[Первая строка массива]],":","F","$",Таблица_основная[[#This Row],[Последняя строка моссива]])</f>
        <v>F$827:F$881</v>
      </c>
      <c r="Q849" s="70">
        <f t="shared" si="15"/>
        <v>827</v>
      </c>
      <c r="R849" s="70">
        <f>Таблица_основная[[#This Row],[Первая строка массива]]+54</f>
        <v>881</v>
      </c>
      <c r="S849"/>
      <c r="T849" s="86"/>
      <c r="AA849" t="s">
        <v>144</v>
      </c>
      <c r="AB849" t="s">
        <v>1778</v>
      </c>
      <c r="AC849" t="s">
        <v>164</v>
      </c>
      <c r="AD849" t="s">
        <v>1779</v>
      </c>
    </row>
    <row r="850" spans="1:30" ht="12.75" customHeight="1" x14ac:dyDescent="0.2">
      <c r="A850" s="70"/>
      <c r="B850" s="70"/>
      <c r="C850" s="100" t="s">
        <v>94</v>
      </c>
      <c r="D850" s="101" t="s">
        <v>2263</v>
      </c>
      <c r="E850" s="102">
        <v>45383</v>
      </c>
      <c r="F850" s="71">
        <v>15</v>
      </c>
      <c r="G850" s="72">
        <f ca="1">Таблица_основная[[#This Row],[Рейтинг расчет]]</f>
        <v>11</v>
      </c>
      <c r="H850" s="41" t="s">
        <v>160</v>
      </c>
      <c r="I850" s="71">
        <v>12.95</v>
      </c>
      <c r="J850" s="41" t="s">
        <v>161</v>
      </c>
      <c r="K850" s="73"/>
      <c r="L850" s="73" t="s">
        <v>162</v>
      </c>
      <c r="M850" s="73"/>
      <c r="N85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O850" s="41" t="str">
        <f>CONCATENATE("F","$",Таблица_основная[[#This Row],[Первая строка массива]])</f>
        <v>F$827</v>
      </c>
      <c r="P850" s="41" t="str">
        <f>CONCATENATE("F","$",Таблица_основная[[#This Row],[Первая строка массива]],":","F","$",Таблица_основная[[#This Row],[Последняя строка моссива]])</f>
        <v>F$827:F$881</v>
      </c>
      <c r="Q850" s="70">
        <f t="shared" si="15"/>
        <v>827</v>
      </c>
      <c r="R850" s="70">
        <f>Таблица_основная[[#This Row],[Первая строка массива]]+54</f>
        <v>881</v>
      </c>
      <c r="S850"/>
      <c r="T850" s="86"/>
      <c r="AA850" t="s">
        <v>117</v>
      </c>
      <c r="AB850" t="s">
        <v>1780</v>
      </c>
      <c r="AC850" t="s">
        <v>164</v>
      </c>
      <c r="AD850" t="s">
        <v>1781</v>
      </c>
    </row>
    <row r="851" spans="1:30" ht="12.75" customHeight="1" x14ac:dyDescent="0.2">
      <c r="A851" s="70"/>
      <c r="B851" s="70"/>
      <c r="C851" s="100" t="s">
        <v>95</v>
      </c>
      <c r="D851" s="101" t="s">
        <v>2263</v>
      </c>
      <c r="E851" s="102">
        <v>45383</v>
      </c>
      <c r="F851" s="71">
        <v>12</v>
      </c>
      <c r="G851" s="72">
        <f ca="1">Таблица_основная[[#This Row],[Рейтинг расчет]]</f>
        <v>15</v>
      </c>
      <c r="H851" s="41" t="s">
        <v>160</v>
      </c>
      <c r="I851" s="71">
        <v>12.95</v>
      </c>
      <c r="J851" s="41" t="s">
        <v>161</v>
      </c>
      <c r="K851" s="73"/>
      <c r="L851" s="73" t="s">
        <v>162</v>
      </c>
      <c r="M851" s="73"/>
      <c r="N85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O851" s="41" t="str">
        <f>CONCATENATE("F","$",Таблица_основная[[#This Row],[Первая строка массива]])</f>
        <v>F$827</v>
      </c>
      <c r="P851" s="41" t="str">
        <f>CONCATENATE("F","$",Таблица_основная[[#This Row],[Первая строка массива]],":","F","$",Таблица_основная[[#This Row],[Последняя строка моссива]])</f>
        <v>F$827:F$881</v>
      </c>
      <c r="Q851" s="70">
        <f t="shared" si="15"/>
        <v>827</v>
      </c>
      <c r="R851" s="70">
        <f>Таблица_основная[[#This Row],[Первая строка массива]]+54</f>
        <v>881</v>
      </c>
      <c r="S851"/>
      <c r="T851" s="86"/>
      <c r="AA851" t="s">
        <v>141</v>
      </c>
      <c r="AB851" t="s">
        <v>1782</v>
      </c>
      <c r="AC851" t="s">
        <v>164</v>
      </c>
      <c r="AD851" t="s">
        <v>1783</v>
      </c>
    </row>
    <row r="852" spans="1:30" ht="12.75" customHeight="1" x14ac:dyDescent="0.2">
      <c r="A852" s="70"/>
      <c r="B852" s="70"/>
      <c r="C852" s="100" t="s">
        <v>96</v>
      </c>
      <c r="D852" s="101" t="s">
        <v>2263</v>
      </c>
      <c r="E852" s="102">
        <v>45383</v>
      </c>
      <c r="F852" s="71">
        <v>3</v>
      </c>
      <c r="G852" s="72">
        <f ca="1">Таблица_основная[[#This Row],[Рейтинг расчет]]</f>
        <v>26</v>
      </c>
      <c r="H852" s="41" t="s">
        <v>160</v>
      </c>
      <c r="I852" s="71">
        <v>12.95</v>
      </c>
      <c r="J852" s="41" t="s">
        <v>161</v>
      </c>
      <c r="K852" s="73"/>
      <c r="L852" s="73" t="s">
        <v>162</v>
      </c>
      <c r="M852" s="73"/>
      <c r="N85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O852" s="41" t="str">
        <f>CONCATENATE("F","$",Таблица_основная[[#This Row],[Первая строка массива]])</f>
        <v>F$827</v>
      </c>
      <c r="P852" s="41" t="str">
        <f>CONCATENATE("F","$",Таблица_основная[[#This Row],[Первая строка массива]],":","F","$",Таблица_основная[[#This Row],[Последняя строка моссива]])</f>
        <v>F$827:F$881</v>
      </c>
      <c r="Q852" s="70">
        <f t="shared" si="15"/>
        <v>827</v>
      </c>
      <c r="R852" s="70">
        <f>Таблица_основная[[#This Row],[Первая строка массива]]+54</f>
        <v>881</v>
      </c>
      <c r="S852"/>
      <c r="T852" s="86"/>
      <c r="AA852" t="s">
        <v>88</v>
      </c>
      <c r="AB852" t="s">
        <v>1784</v>
      </c>
      <c r="AC852" t="s">
        <v>164</v>
      </c>
      <c r="AD852" t="s">
        <v>1785</v>
      </c>
    </row>
    <row r="853" spans="1:30" ht="12.75" customHeight="1" x14ac:dyDescent="0.2">
      <c r="A853" s="70"/>
      <c r="B853" s="70"/>
      <c r="C853" s="100" t="s">
        <v>97</v>
      </c>
      <c r="D853" s="101" t="s">
        <v>2263</v>
      </c>
      <c r="E853" s="102">
        <v>45383</v>
      </c>
      <c r="F853" s="71">
        <v>5</v>
      </c>
      <c r="G853" s="72">
        <f ca="1">Таблица_основная[[#This Row],[Рейтинг расчет]]</f>
        <v>23</v>
      </c>
      <c r="H853" s="41" t="s">
        <v>160</v>
      </c>
      <c r="I853" s="71">
        <v>12.95</v>
      </c>
      <c r="J853" s="41" t="s">
        <v>161</v>
      </c>
      <c r="K853" s="73"/>
      <c r="L853" s="73" t="s">
        <v>162</v>
      </c>
      <c r="M853" s="73"/>
      <c r="N85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23</v>
      </c>
      <c r="O853" s="41" t="str">
        <f>CONCATENATE("F","$",Таблица_основная[[#This Row],[Первая строка массива]])</f>
        <v>F$827</v>
      </c>
      <c r="P853" s="41" t="str">
        <f>CONCATENATE("F","$",Таблица_основная[[#This Row],[Первая строка массива]],":","F","$",Таблица_основная[[#This Row],[Последняя строка моссива]])</f>
        <v>F$827:F$881</v>
      </c>
      <c r="Q853" s="70">
        <f t="shared" si="15"/>
        <v>827</v>
      </c>
      <c r="R853" s="70">
        <f>Таблица_основная[[#This Row],[Первая строка массива]]+54</f>
        <v>881</v>
      </c>
      <c r="S853"/>
      <c r="T853" s="86"/>
      <c r="AA853" t="s">
        <v>136</v>
      </c>
      <c r="AB853" t="s">
        <v>1786</v>
      </c>
      <c r="AC853" t="s">
        <v>164</v>
      </c>
      <c r="AD853" t="s">
        <v>1787</v>
      </c>
    </row>
    <row r="854" spans="1:30" ht="12.75" customHeight="1" x14ac:dyDescent="0.2">
      <c r="A854" s="70"/>
      <c r="B854" s="70"/>
      <c r="C854" s="100" t="s">
        <v>98</v>
      </c>
      <c r="D854" s="101" t="s">
        <v>2263</v>
      </c>
      <c r="E854" s="102">
        <v>45383</v>
      </c>
      <c r="F854" s="71">
        <v>5</v>
      </c>
      <c r="G854" s="72">
        <f ca="1">Таблица_основная[[#This Row],[Рейтинг расчет]]</f>
        <v>23</v>
      </c>
      <c r="H854" s="41" t="s">
        <v>160</v>
      </c>
      <c r="I854" s="71">
        <v>12.95</v>
      </c>
      <c r="J854" s="41" t="s">
        <v>161</v>
      </c>
      <c r="K854" s="73"/>
      <c r="L854" s="73" t="s">
        <v>162</v>
      </c>
      <c r="M854" s="73"/>
      <c r="N85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23</v>
      </c>
      <c r="O854" s="41" t="str">
        <f>CONCATENATE("F","$",Таблица_основная[[#This Row],[Первая строка массива]])</f>
        <v>F$827</v>
      </c>
      <c r="P854" s="41" t="str">
        <f>CONCATENATE("F","$",Таблица_основная[[#This Row],[Первая строка массива]],":","F","$",Таблица_основная[[#This Row],[Последняя строка моссива]])</f>
        <v>F$827:F$881</v>
      </c>
      <c r="Q854" s="70">
        <f t="shared" si="15"/>
        <v>827</v>
      </c>
      <c r="R854" s="70">
        <f>Таблица_основная[[#This Row],[Первая строка массива]]+54</f>
        <v>881</v>
      </c>
      <c r="S854"/>
      <c r="T854" s="86"/>
      <c r="AA854" t="s">
        <v>91</v>
      </c>
      <c r="AB854" t="s">
        <v>1788</v>
      </c>
      <c r="AC854" t="s">
        <v>164</v>
      </c>
      <c r="AD854" t="s">
        <v>1789</v>
      </c>
    </row>
    <row r="855" spans="1:30" ht="12.75" customHeight="1" x14ac:dyDescent="0.2">
      <c r="A855" s="70"/>
      <c r="B855" s="70"/>
      <c r="C855" s="100" t="s">
        <v>99</v>
      </c>
      <c r="D855" s="101" t="s">
        <v>2263</v>
      </c>
      <c r="E855" s="102">
        <v>45383</v>
      </c>
      <c r="F855" s="71">
        <v>26</v>
      </c>
      <c r="G855" s="72">
        <f ca="1">Таблица_основная[[#This Row],[Рейтинг расчет]]</f>
        <v>3</v>
      </c>
      <c r="H855" s="41" t="s">
        <v>160</v>
      </c>
      <c r="I855" s="71">
        <v>12.95</v>
      </c>
      <c r="J855" s="41" t="s">
        <v>161</v>
      </c>
      <c r="K855" s="73"/>
      <c r="L855" s="73" t="s">
        <v>162</v>
      </c>
      <c r="M855" s="73"/>
      <c r="N85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</v>
      </c>
      <c r="O855" s="41" t="str">
        <f>CONCATENATE("F","$",Таблица_основная[[#This Row],[Первая строка массива]])</f>
        <v>F$827</v>
      </c>
      <c r="P855" s="41" t="str">
        <f>CONCATENATE("F","$",Таблица_основная[[#This Row],[Первая строка массива]],":","F","$",Таблица_основная[[#This Row],[Последняя строка моссива]])</f>
        <v>F$827:F$881</v>
      </c>
      <c r="Q855" s="70">
        <f t="shared" si="15"/>
        <v>827</v>
      </c>
      <c r="R855" s="70">
        <f>Таблица_основная[[#This Row],[Первая строка массива]]+54</f>
        <v>881</v>
      </c>
      <c r="S855"/>
      <c r="T855" s="86"/>
      <c r="AA855" t="s">
        <v>110</v>
      </c>
      <c r="AB855" t="s">
        <v>1790</v>
      </c>
      <c r="AC855" t="s">
        <v>164</v>
      </c>
      <c r="AD855" t="s">
        <v>1791</v>
      </c>
    </row>
    <row r="856" spans="1:30" ht="12.75" customHeight="1" x14ac:dyDescent="0.2">
      <c r="A856" s="70"/>
      <c r="B856" s="70"/>
      <c r="C856" s="100" t="s">
        <v>100</v>
      </c>
      <c r="D856" s="101" t="s">
        <v>2263</v>
      </c>
      <c r="E856" s="102">
        <v>45383</v>
      </c>
      <c r="F856" s="71">
        <v>11</v>
      </c>
      <c r="G856" s="72">
        <f ca="1">Таблица_основная[[#This Row],[Рейтинг расчет]]</f>
        <v>16</v>
      </c>
      <c r="H856" s="41" t="s">
        <v>160</v>
      </c>
      <c r="I856" s="71">
        <v>12.95</v>
      </c>
      <c r="J856" s="41" t="s">
        <v>161</v>
      </c>
      <c r="K856" s="73"/>
      <c r="L856" s="73" t="s">
        <v>162</v>
      </c>
      <c r="M856" s="73"/>
      <c r="N85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O856" s="41" t="str">
        <f>CONCATENATE("F","$",Таблица_основная[[#This Row],[Первая строка массива]])</f>
        <v>F$827</v>
      </c>
      <c r="P856" s="41" t="str">
        <f>CONCATENATE("F","$",Таблица_основная[[#This Row],[Первая строка массива]],":","F","$",Таблица_основная[[#This Row],[Последняя строка моссива]])</f>
        <v>F$827:F$881</v>
      </c>
      <c r="Q856" s="70">
        <f t="shared" si="15"/>
        <v>827</v>
      </c>
      <c r="R856" s="70">
        <f>Таблица_основная[[#This Row],[Первая строка массива]]+54</f>
        <v>881</v>
      </c>
      <c r="S856"/>
      <c r="T856" s="86"/>
      <c r="AA856" t="s">
        <v>144</v>
      </c>
      <c r="AB856" t="s">
        <v>1792</v>
      </c>
      <c r="AC856" t="s">
        <v>164</v>
      </c>
      <c r="AD856" t="s">
        <v>1793</v>
      </c>
    </row>
    <row r="857" spans="1:30" ht="12.75" customHeight="1" x14ac:dyDescent="0.2">
      <c r="A857" s="70"/>
      <c r="B857" s="70"/>
      <c r="C857" s="100" t="s">
        <v>115</v>
      </c>
      <c r="D857" s="101" t="s">
        <v>2263</v>
      </c>
      <c r="E857" s="102">
        <v>45383</v>
      </c>
      <c r="F857" s="71">
        <v>7</v>
      </c>
      <c r="G857" s="72">
        <f ca="1">Таблица_основная[[#This Row],[Рейтинг расчет]]</f>
        <v>21</v>
      </c>
      <c r="H857" s="41" t="s">
        <v>160</v>
      </c>
      <c r="I857" s="71">
        <v>12.95</v>
      </c>
      <c r="J857" s="41" t="s">
        <v>161</v>
      </c>
      <c r="K857" s="73"/>
      <c r="L857" s="73" t="s">
        <v>162</v>
      </c>
      <c r="M857" s="73"/>
      <c r="N85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O857" s="41" t="str">
        <f>CONCATENATE("F","$",Таблица_основная[[#This Row],[Первая строка массива]])</f>
        <v>F$827</v>
      </c>
      <c r="P857" s="41" t="str">
        <f>CONCATENATE("F","$",Таблица_основная[[#This Row],[Первая строка массива]],":","F","$",Таблица_основная[[#This Row],[Последняя строка моссива]])</f>
        <v>F$827:F$881</v>
      </c>
      <c r="Q857" s="70">
        <f t="shared" si="15"/>
        <v>827</v>
      </c>
      <c r="R857" s="70">
        <f>Таблица_основная[[#This Row],[Первая строка массива]]+54</f>
        <v>881</v>
      </c>
      <c r="S857"/>
      <c r="T857" s="86"/>
      <c r="AA857" t="s">
        <v>119</v>
      </c>
      <c r="AB857" t="s">
        <v>1794</v>
      </c>
      <c r="AC857" t="s">
        <v>164</v>
      </c>
      <c r="AD857" t="s">
        <v>1795</v>
      </c>
    </row>
    <row r="858" spans="1:30" ht="12.75" customHeight="1" x14ac:dyDescent="0.2">
      <c r="A858" s="70"/>
      <c r="B858" s="70"/>
      <c r="C858" s="100" t="s">
        <v>116</v>
      </c>
      <c r="D858" s="101" t="s">
        <v>2263</v>
      </c>
      <c r="E858" s="102">
        <v>45383</v>
      </c>
      <c r="F858" s="71">
        <v>9</v>
      </c>
      <c r="G858" s="72">
        <f ca="1">Таблица_основная[[#This Row],[Рейтинг расчет]]</f>
        <v>19</v>
      </c>
      <c r="H858" s="41" t="s">
        <v>160</v>
      </c>
      <c r="I858" s="71">
        <v>12.95</v>
      </c>
      <c r="J858" s="41" t="s">
        <v>161</v>
      </c>
      <c r="K858" s="73"/>
      <c r="L858" s="73" t="s">
        <v>162</v>
      </c>
      <c r="M858" s="73"/>
      <c r="N85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O858" s="41" t="str">
        <f>CONCATENATE("F","$",Таблица_основная[[#This Row],[Первая строка массива]])</f>
        <v>F$827</v>
      </c>
      <c r="P858" s="41" t="str">
        <f>CONCATENATE("F","$",Таблица_основная[[#This Row],[Первая строка массива]],":","F","$",Таблица_основная[[#This Row],[Последняя строка моссива]])</f>
        <v>F$827:F$881</v>
      </c>
      <c r="Q858" s="70">
        <f t="shared" si="15"/>
        <v>827</v>
      </c>
      <c r="R858" s="70">
        <f>Таблица_основная[[#This Row],[Первая строка массива]]+54</f>
        <v>881</v>
      </c>
      <c r="S858"/>
      <c r="T858" s="86"/>
      <c r="AA858" t="s">
        <v>144</v>
      </c>
      <c r="AB858" t="s">
        <v>1796</v>
      </c>
      <c r="AC858" t="s">
        <v>164</v>
      </c>
      <c r="AD858" t="s">
        <v>1797</v>
      </c>
    </row>
    <row r="859" spans="1:30" ht="12.75" customHeight="1" x14ac:dyDescent="0.2">
      <c r="A859" s="70"/>
      <c r="B859" s="70"/>
      <c r="C859" s="100" t="s">
        <v>101</v>
      </c>
      <c r="D859" s="101" t="s">
        <v>2263</v>
      </c>
      <c r="E859" s="102">
        <v>45383</v>
      </c>
      <c r="F859" s="71">
        <v>15</v>
      </c>
      <c r="G859" s="72">
        <f ca="1">Таблица_основная[[#This Row],[Рейтинг расчет]]</f>
        <v>11</v>
      </c>
      <c r="H859" s="41" t="s">
        <v>160</v>
      </c>
      <c r="I859" s="71">
        <v>12.95</v>
      </c>
      <c r="J859" s="41" t="s">
        <v>161</v>
      </c>
      <c r="K859" s="73"/>
      <c r="L859" s="73" t="s">
        <v>162</v>
      </c>
      <c r="M859" s="73"/>
      <c r="N85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O859" s="41" t="str">
        <f>CONCATENATE("F","$",Таблица_основная[[#This Row],[Первая строка массива]])</f>
        <v>F$827</v>
      </c>
      <c r="P859" s="41" t="str">
        <f>CONCATENATE("F","$",Таблица_основная[[#This Row],[Первая строка массива]],":","F","$",Таблица_основная[[#This Row],[Последняя строка моссива]])</f>
        <v>F$827:F$881</v>
      </c>
      <c r="Q859" s="70">
        <f t="shared" si="15"/>
        <v>827</v>
      </c>
      <c r="R859" s="70">
        <f>Таблица_основная[[#This Row],[Первая строка массива]]+54</f>
        <v>881</v>
      </c>
      <c r="S859"/>
      <c r="T859" s="86"/>
      <c r="AA859" t="s">
        <v>108</v>
      </c>
      <c r="AB859" t="s">
        <v>1798</v>
      </c>
      <c r="AC859" t="s">
        <v>164</v>
      </c>
      <c r="AD859" t="s">
        <v>1799</v>
      </c>
    </row>
    <row r="860" spans="1:30" ht="12.75" customHeight="1" x14ac:dyDescent="0.2">
      <c r="A860" s="70"/>
      <c r="B860" s="70"/>
      <c r="C860" s="100" t="s">
        <v>102</v>
      </c>
      <c r="D860" s="101" t="s">
        <v>2263</v>
      </c>
      <c r="E860" s="102">
        <v>45383</v>
      </c>
      <c r="F860" s="71">
        <v>15</v>
      </c>
      <c r="G860" s="72">
        <f ca="1">Таблица_основная[[#This Row],[Рейтинг расчет]]</f>
        <v>11</v>
      </c>
      <c r="H860" s="41" t="s">
        <v>160</v>
      </c>
      <c r="I860" s="71">
        <v>12.95</v>
      </c>
      <c r="J860" s="41" t="s">
        <v>161</v>
      </c>
      <c r="K860" s="73"/>
      <c r="L860" s="73" t="s">
        <v>162</v>
      </c>
      <c r="M860" s="73"/>
      <c r="N86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O860" s="41" t="str">
        <f>CONCATENATE("F","$",Таблица_основная[[#This Row],[Первая строка массива]])</f>
        <v>F$827</v>
      </c>
      <c r="P860" s="41" t="str">
        <f>CONCATENATE("F","$",Таблица_основная[[#This Row],[Первая строка массива]],":","F","$",Таблица_основная[[#This Row],[Последняя строка моссива]])</f>
        <v>F$827:F$881</v>
      </c>
      <c r="Q860" s="70">
        <f t="shared" si="15"/>
        <v>827</v>
      </c>
      <c r="R860" s="70">
        <f>Таблица_основная[[#This Row],[Первая строка массива]]+54</f>
        <v>881</v>
      </c>
      <c r="S860"/>
      <c r="T860" s="86"/>
      <c r="AA860" t="s">
        <v>117</v>
      </c>
      <c r="AB860" t="s">
        <v>1800</v>
      </c>
      <c r="AC860" t="s">
        <v>164</v>
      </c>
      <c r="AD860" t="s">
        <v>1801</v>
      </c>
    </row>
    <row r="861" spans="1:30" ht="12.75" customHeight="1" x14ac:dyDescent="0.2">
      <c r="A861" s="70"/>
      <c r="B861" s="70"/>
      <c r="C861" s="100" t="s">
        <v>103</v>
      </c>
      <c r="D861" s="101" t="s">
        <v>2263</v>
      </c>
      <c r="E861" s="102">
        <v>45383</v>
      </c>
      <c r="F861" s="71">
        <v>8</v>
      </c>
      <c r="G861" s="72">
        <f ca="1">Таблица_основная[[#This Row],[Рейтинг расчет]]</f>
        <v>20</v>
      </c>
      <c r="H861" s="41" t="s">
        <v>160</v>
      </c>
      <c r="I861" s="71">
        <v>12.95</v>
      </c>
      <c r="J861" s="41" t="s">
        <v>161</v>
      </c>
      <c r="K861" s="73"/>
      <c r="L861" s="73" t="s">
        <v>162</v>
      </c>
      <c r="M861" s="73"/>
      <c r="N86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O861" s="41" t="str">
        <f>CONCATENATE("F","$",Таблица_основная[[#This Row],[Первая строка массива]])</f>
        <v>F$827</v>
      </c>
      <c r="P861" s="41" t="str">
        <f>CONCATENATE("F","$",Таблица_основная[[#This Row],[Первая строка массива]],":","F","$",Таблица_основная[[#This Row],[Последняя строка моссива]])</f>
        <v>F$827:F$881</v>
      </c>
      <c r="Q861" s="70">
        <f t="shared" si="15"/>
        <v>827</v>
      </c>
      <c r="R861" s="70">
        <f>Таблица_основная[[#This Row],[Первая строка массива]]+54</f>
        <v>881</v>
      </c>
      <c r="S861"/>
      <c r="T861" s="86"/>
      <c r="AA861" t="s">
        <v>144</v>
      </c>
      <c r="AB861" t="s">
        <v>1802</v>
      </c>
      <c r="AC861" t="s">
        <v>164</v>
      </c>
      <c r="AD861" t="s">
        <v>1803</v>
      </c>
    </row>
    <row r="862" spans="1:30" ht="12.75" customHeight="1" x14ac:dyDescent="0.2">
      <c r="A862" s="70"/>
      <c r="B862" s="70"/>
      <c r="C862" s="100" t="s">
        <v>104</v>
      </c>
      <c r="D862" s="101" t="s">
        <v>2263</v>
      </c>
      <c r="E862" s="102">
        <v>45383</v>
      </c>
      <c r="F862" s="71">
        <v>30</v>
      </c>
      <c r="G862" s="72">
        <f ca="1">Таблица_основная[[#This Row],[Рейтинг расчет]]</f>
        <v>2</v>
      </c>
      <c r="H862" s="41" t="s">
        <v>160</v>
      </c>
      <c r="I862" s="71">
        <v>12.95</v>
      </c>
      <c r="J862" s="41" t="s">
        <v>161</v>
      </c>
      <c r="K862" s="73"/>
      <c r="L862" s="73" t="s">
        <v>162</v>
      </c>
      <c r="M862" s="73"/>
      <c r="N86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</v>
      </c>
      <c r="O862" s="41" t="str">
        <f>CONCATENATE("F","$",Таблица_основная[[#This Row],[Первая строка массива]])</f>
        <v>F$827</v>
      </c>
      <c r="P862" s="41" t="str">
        <f>CONCATENATE("F","$",Таблица_основная[[#This Row],[Первая строка массива]],":","F","$",Таблица_основная[[#This Row],[Последняя строка моссива]])</f>
        <v>F$827:F$881</v>
      </c>
      <c r="Q862" s="70">
        <f t="shared" si="15"/>
        <v>827</v>
      </c>
      <c r="R862" s="70">
        <f>Таблица_основная[[#This Row],[Первая строка массива]]+54</f>
        <v>881</v>
      </c>
      <c r="S862"/>
      <c r="T862" s="86"/>
      <c r="AA862" t="s">
        <v>98</v>
      </c>
      <c r="AB862" t="s">
        <v>1804</v>
      </c>
      <c r="AC862" t="s">
        <v>164</v>
      </c>
      <c r="AD862" t="s">
        <v>1805</v>
      </c>
    </row>
    <row r="863" spans="1:30" ht="12.75" customHeight="1" x14ac:dyDescent="0.2">
      <c r="A863" s="70"/>
      <c r="B863" s="70"/>
      <c r="C863" s="100" t="s">
        <v>128</v>
      </c>
      <c r="D863" s="101" t="s">
        <v>2263</v>
      </c>
      <c r="E863" s="102">
        <v>45383</v>
      </c>
      <c r="F863" s="71">
        <v>6</v>
      </c>
      <c r="G863" s="72">
        <f ca="1">Таблица_основная[[#This Row],[Рейтинг расчет]]</f>
        <v>22</v>
      </c>
      <c r="H863" s="41" t="s">
        <v>160</v>
      </c>
      <c r="I863" s="71">
        <v>12.95</v>
      </c>
      <c r="J863" s="41" t="s">
        <v>161</v>
      </c>
      <c r="K863" s="73"/>
      <c r="L863" s="73" t="s">
        <v>162</v>
      </c>
      <c r="M863" s="73"/>
      <c r="N86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22</v>
      </c>
      <c r="O863" s="41" t="str">
        <f>CONCATENATE("F","$",Таблица_основная[[#This Row],[Первая строка массива]])</f>
        <v>F$827</v>
      </c>
      <c r="P863" s="41" t="str">
        <f>CONCATENATE("F","$",Таблица_основная[[#This Row],[Первая строка массива]],":","F","$",Таблица_основная[[#This Row],[Последняя строка моссива]])</f>
        <v>F$827:F$881</v>
      </c>
      <c r="Q863" s="70">
        <f t="shared" si="15"/>
        <v>827</v>
      </c>
      <c r="R863" s="70">
        <f>Таблица_основная[[#This Row],[Первая строка массива]]+54</f>
        <v>881</v>
      </c>
      <c r="S863"/>
      <c r="T863" s="86"/>
      <c r="AA863" t="s">
        <v>111</v>
      </c>
      <c r="AB863" t="s">
        <v>1806</v>
      </c>
      <c r="AC863" t="s">
        <v>164</v>
      </c>
      <c r="AD863" t="s">
        <v>1807</v>
      </c>
    </row>
    <row r="864" spans="1:30" ht="12.75" customHeight="1" x14ac:dyDescent="0.2">
      <c r="A864" s="70"/>
      <c r="B864" s="70"/>
      <c r="C864" s="100" t="s">
        <v>117</v>
      </c>
      <c r="D864" s="101" t="s">
        <v>2263</v>
      </c>
      <c r="E864" s="102">
        <v>45383</v>
      </c>
      <c r="F864" s="71">
        <v>3</v>
      </c>
      <c r="G864" s="72">
        <f ca="1">Таблица_основная[[#This Row],[Рейтинг расчет]]</f>
        <v>26</v>
      </c>
      <c r="H864" s="41" t="s">
        <v>160</v>
      </c>
      <c r="I864" s="71">
        <v>12.95</v>
      </c>
      <c r="J864" s="41" t="s">
        <v>161</v>
      </c>
      <c r="K864" s="73"/>
      <c r="L864" s="73" t="s">
        <v>162</v>
      </c>
      <c r="M864" s="73"/>
      <c r="N86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O864" s="41" t="str">
        <f>CONCATENATE("F","$",Таблица_основная[[#This Row],[Первая строка массива]])</f>
        <v>F$827</v>
      </c>
      <c r="P864" s="41" t="str">
        <f>CONCATENATE("F","$",Таблица_основная[[#This Row],[Первая строка массива]],":","F","$",Таблица_основная[[#This Row],[Последняя строка моссива]])</f>
        <v>F$827:F$881</v>
      </c>
      <c r="Q864" s="70">
        <f t="shared" si="15"/>
        <v>827</v>
      </c>
      <c r="R864" s="70">
        <f>Таблица_основная[[#This Row],[Первая строка массива]]+54</f>
        <v>881</v>
      </c>
      <c r="S864"/>
      <c r="T864" s="86"/>
      <c r="AA864" t="s">
        <v>144</v>
      </c>
      <c r="AB864" t="s">
        <v>1808</v>
      </c>
      <c r="AC864" t="s">
        <v>164</v>
      </c>
      <c r="AD864" t="s">
        <v>1809</v>
      </c>
    </row>
    <row r="865" spans="1:30" ht="12.75" customHeight="1" x14ac:dyDescent="0.2">
      <c r="A865" s="70"/>
      <c r="B865" s="70"/>
      <c r="C865" s="100" t="s">
        <v>118</v>
      </c>
      <c r="D865" s="101" t="s">
        <v>2263</v>
      </c>
      <c r="E865" s="102">
        <v>45383</v>
      </c>
      <c r="F865" s="71">
        <v>24</v>
      </c>
      <c r="G865" s="72">
        <f ca="1">Таблица_основная[[#This Row],[Рейтинг расчет]]</f>
        <v>4</v>
      </c>
      <c r="H865" s="41" t="s">
        <v>160</v>
      </c>
      <c r="I865" s="71">
        <v>12.95</v>
      </c>
      <c r="J865" s="41" t="s">
        <v>161</v>
      </c>
      <c r="K865" s="73"/>
      <c r="L865" s="73" t="s">
        <v>162</v>
      </c>
      <c r="M865" s="73"/>
      <c r="N86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</v>
      </c>
      <c r="O865" s="41" t="str">
        <f>CONCATENATE("F","$",Таблица_основная[[#This Row],[Первая строка массива]])</f>
        <v>F$827</v>
      </c>
      <c r="P865" s="41" t="str">
        <f>CONCATENATE("F","$",Таблица_основная[[#This Row],[Первая строка массива]],":","F","$",Таблица_основная[[#This Row],[Последняя строка моссива]])</f>
        <v>F$827:F$881</v>
      </c>
      <c r="Q865" s="70">
        <f t="shared" si="15"/>
        <v>827</v>
      </c>
      <c r="R865" s="70">
        <f>Таблица_основная[[#This Row],[Первая строка массива]]+54</f>
        <v>881</v>
      </c>
      <c r="S865"/>
      <c r="T865" s="86"/>
      <c r="AA865" t="s">
        <v>104</v>
      </c>
      <c r="AB865" t="s">
        <v>1810</v>
      </c>
      <c r="AC865" t="s">
        <v>164</v>
      </c>
      <c r="AD865" t="s">
        <v>1811</v>
      </c>
    </row>
    <row r="866" spans="1:30" ht="12.75" customHeight="1" x14ac:dyDescent="0.2">
      <c r="A866" s="70"/>
      <c r="B866" s="70"/>
      <c r="C866" s="100" t="s">
        <v>105</v>
      </c>
      <c r="D866" s="101" t="s">
        <v>2263</v>
      </c>
      <c r="E866" s="102">
        <v>45383</v>
      </c>
      <c r="F866" s="71">
        <v>4</v>
      </c>
      <c r="G866" s="72">
        <f ca="1">Таблица_основная[[#This Row],[Рейтинг расчет]]</f>
        <v>24</v>
      </c>
      <c r="H866" s="41" t="s">
        <v>160</v>
      </c>
      <c r="I866" s="71">
        <v>12.95</v>
      </c>
      <c r="J866" s="41" t="s">
        <v>161</v>
      </c>
      <c r="K866" s="73"/>
      <c r="L866" s="73" t="s">
        <v>162</v>
      </c>
      <c r="M866" s="73"/>
      <c r="N86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24</v>
      </c>
      <c r="O866" s="41" t="str">
        <f>CONCATENATE("F","$",Таблица_основная[[#This Row],[Первая строка массива]])</f>
        <v>F$827</v>
      </c>
      <c r="P866" s="41" t="str">
        <f>CONCATENATE("F","$",Таблица_основная[[#This Row],[Первая строка массива]],":","F","$",Таблица_основная[[#This Row],[Последняя строка моссива]])</f>
        <v>F$827:F$881</v>
      </c>
      <c r="Q866" s="70">
        <f t="shared" si="15"/>
        <v>827</v>
      </c>
      <c r="R866" s="70">
        <f>Таблица_основная[[#This Row],[Первая строка массива]]+54</f>
        <v>881</v>
      </c>
      <c r="S866"/>
      <c r="T866" s="86"/>
      <c r="AA866" t="s">
        <v>146</v>
      </c>
      <c r="AB866" t="s">
        <v>1812</v>
      </c>
      <c r="AC866" t="s">
        <v>164</v>
      </c>
      <c r="AD866" t="s">
        <v>1813</v>
      </c>
    </row>
    <row r="867" spans="1:30" ht="12.75" customHeight="1" x14ac:dyDescent="0.2">
      <c r="A867" s="70"/>
      <c r="B867" s="70"/>
      <c r="C867" s="100" t="s">
        <v>119</v>
      </c>
      <c r="D867" s="101" t="s">
        <v>2263</v>
      </c>
      <c r="E867" s="102">
        <v>45383</v>
      </c>
      <c r="F867" s="71">
        <v>21</v>
      </c>
      <c r="G867" s="72">
        <f ca="1">Таблица_основная[[#This Row],[Рейтинг расчет]]</f>
        <v>7</v>
      </c>
      <c r="H867" s="41" t="s">
        <v>160</v>
      </c>
      <c r="I867" s="71">
        <v>12.95</v>
      </c>
      <c r="J867" s="41" t="s">
        <v>161</v>
      </c>
      <c r="K867" s="73"/>
      <c r="L867" s="73" t="s">
        <v>162</v>
      </c>
      <c r="M867" s="73"/>
      <c r="N86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O867" s="41" t="str">
        <f>CONCATENATE("F","$",Таблица_основная[[#This Row],[Первая строка массива]])</f>
        <v>F$827</v>
      </c>
      <c r="P867" s="41" t="str">
        <f>CONCATENATE("F","$",Таблица_основная[[#This Row],[Первая строка массива]],":","F","$",Таблица_основная[[#This Row],[Последняя строка моссива]])</f>
        <v>F$827:F$881</v>
      </c>
      <c r="Q867" s="70">
        <f t="shared" si="15"/>
        <v>827</v>
      </c>
      <c r="R867" s="70">
        <f>Таблица_основная[[#This Row],[Первая строка массива]]+54</f>
        <v>881</v>
      </c>
      <c r="S867"/>
      <c r="T867" s="86"/>
      <c r="AA867" t="s">
        <v>104</v>
      </c>
      <c r="AB867" t="s">
        <v>1814</v>
      </c>
      <c r="AC867" t="s">
        <v>164</v>
      </c>
      <c r="AD867" t="s">
        <v>1815</v>
      </c>
    </row>
    <row r="868" spans="1:30" ht="12.75" customHeight="1" x14ac:dyDescent="0.2">
      <c r="A868" s="70"/>
      <c r="B868" s="70"/>
      <c r="C868" s="100" t="s">
        <v>106</v>
      </c>
      <c r="D868" s="101" t="s">
        <v>2263</v>
      </c>
      <c r="E868" s="102">
        <v>45383</v>
      </c>
      <c r="F868" s="71">
        <v>22</v>
      </c>
      <c r="G868" s="72">
        <f ca="1">Таблица_основная[[#This Row],[Рейтинг расчет]]</f>
        <v>6</v>
      </c>
      <c r="H868" s="41" t="s">
        <v>160</v>
      </c>
      <c r="I868" s="71">
        <v>12.95</v>
      </c>
      <c r="J868" s="41" t="s">
        <v>161</v>
      </c>
      <c r="K868" s="73"/>
      <c r="L868" s="73" t="s">
        <v>162</v>
      </c>
      <c r="M868" s="73"/>
      <c r="N86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6</v>
      </c>
      <c r="O868" s="41" t="str">
        <f>CONCATENATE("F","$",Таблица_основная[[#This Row],[Первая строка массива]])</f>
        <v>F$827</v>
      </c>
      <c r="P868" s="41" t="str">
        <f>CONCATENATE("F","$",Таблица_основная[[#This Row],[Первая строка массива]],":","F","$",Таблица_основная[[#This Row],[Последняя строка моссива]])</f>
        <v>F$827:F$881</v>
      </c>
      <c r="Q868" s="70">
        <f t="shared" si="15"/>
        <v>827</v>
      </c>
      <c r="R868" s="70">
        <f>Таблица_основная[[#This Row],[Первая строка массива]]+54</f>
        <v>881</v>
      </c>
      <c r="S868"/>
      <c r="T868" s="86"/>
      <c r="AA868" t="s">
        <v>89</v>
      </c>
      <c r="AB868" t="s">
        <v>163</v>
      </c>
      <c r="AC868" t="s">
        <v>164</v>
      </c>
      <c r="AD868" t="s">
        <v>1816</v>
      </c>
    </row>
    <row r="869" spans="1:30" ht="12.75" customHeight="1" x14ac:dyDescent="0.2">
      <c r="A869" s="70"/>
      <c r="B869" s="70"/>
      <c r="C869" s="100" t="s">
        <v>107</v>
      </c>
      <c r="D869" s="101" t="s">
        <v>2263</v>
      </c>
      <c r="E869" s="102">
        <v>45383</v>
      </c>
      <c r="F869" s="71">
        <v>21</v>
      </c>
      <c r="G869" s="72">
        <f ca="1">Таблица_основная[[#This Row],[Рейтинг расчет]]</f>
        <v>7</v>
      </c>
      <c r="H869" s="41" t="s">
        <v>160</v>
      </c>
      <c r="I869" s="71">
        <v>12.95</v>
      </c>
      <c r="J869" s="41" t="s">
        <v>161</v>
      </c>
      <c r="K869" s="73"/>
      <c r="L869" s="73" t="s">
        <v>162</v>
      </c>
      <c r="M869" s="73"/>
      <c r="N86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O869" s="41" t="str">
        <f>CONCATENATE("F","$",Таблица_основная[[#This Row],[Первая строка массива]])</f>
        <v>F$827</v>
      </c>
      <c r="P869" s="41" t="str">
        <f>CONCATENATE("F","$",Таблица_основная[[#This Row],[Первая строка массива]],":","F","$",Таблица_основная[[#This Row],[Последняя строка моссива]])</f>
        <v>F$827:F$881</v>
      </c>
      <c r="Q869" s="70">
        <f t="shared" si="15"/>
        <v>827</v>
      </c>
      <c r="R869" s="70">
        <f>Таблица_основная[[#This Row],[Первая строка массива]]+54</f>
        <v>881</v>
      </c>
      <c r="S869"/>
      <c r="T869" s="86"/>
      <c r="AA869" t="s">
        <v>145</v>
      </c>
      <c r="AB869" t="s">
        <v>1817</v>
      </c>
      <c r="AC869" t="s">
        <v>164</v>
      </c>
      <c r="AD869" t="s">
        <v>1818</v>
      </c>
    </row>
    <row r="870" spans="1:30" ht="12.75" customHeight="1" x14ac:dyDescent="0.2">
      <c r="A870" s="70"/>
      <c r="B870" s="70"/>
      <c r="C870" s="100" t="s">
        <v>120</v>
      </c>
      <c r="D870" s="101" t="s">
        <v>2263</v>
      </c>
      <c r="E870" s="102">
        <v>45383</v>
      </c>
      <c r="F870" s="71">
        <v>12</v>
      </c>
      <c r="G870" s="72">
        <f ca="1">Таблица_основная[[#This Row],[Рейтинг расчет]]</f>
        <v>15</v>
      </c>
      <c r="H870" s="41" t="s">
        <v>160</v>
      </c>
      <c r="I870" s="71">
        <v>12.95</v>
      </c>
      <c r="J870" s="41" t="s">
        <v>161</v>
      </c>
      <c r="K870" s="73"/>
      <c r="L870" s="73" t="s">
        <v>162</v>
      </c>
      <c r="M870" s="73"/>
      <c r="N87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O870" s="41" t="str">
        <f>CONCATENATE("F","$",Таблица_основная[[#This Row],[Первая строка массива]])</f>
        <v>F$827</v>
      </c>
      <c r="P870" s="41" t="str">
        <f>CONCATENATE("F","$",Таблица_основная[[#This Row],[Первая строка массива]],":","F","$",Таблица_основная[[#This Row],[Последняя строка моссива]])</f>
        <v>F$827:F$881</v>
      </c>
      <c r="Q870" s="70">
        <f t="shared" si="15"/>
        <v>827</v>
      </c>
      <c r="R870" s="70">
        <f>Таблица_основная[[#This Row],[Первая строка массива]]+54</f>
        <v>881</v>
      </c>
      <c r="S870"/>
      <c r="T870" s="86"/>
      <c r="AA870" t="s">
        <v>144</v>
      </c>
      <c r="AB870" t="s">
        <v>163</v>
      </c>
      <c r="AC870" t="s">
        <v>164</v>
      </c>
      <c r="AD870" t="s">
        <v>1819</v>
      </c>
    </row>
    <row r="871" spans="1:30" ht="12.75" customHeight="1" x14ac:dyDescent="0.2">
      <c r="A871" s="70"/>
      <c r="B871" s="70"/>
      <c r="C871" s="100" t="s">
        <v>126</v>
      </c>
      <c r="D871" s="101" t="s">
        <v>2263</v>
      </c>
      <c r="E871" s="102">
        <v>45383</v>
      </c>
      <c r="F871" s="71">
        <v>5</v>
      </c>
      <c r="G871" s="72">
        <f ca="1">Таблица_основная[[#This Row],[Рейтинг расчет]]</f>
        <v>23</v>
      </c>
      <c r="H871" s="41" t="s">
        <v>160</v>
      </c>
      <c r="I871" s="71">
        <v>12.95</v>
      </c>
      <c r="J871" s="41" t="s">
        <v>161</v>
      </c>
      <c r="K871" s="73"/>
      <c r="L871" s="73" t="s">
        <v>162</v>
      </c>
      <c r="M871" s="73"/>
      <c r="N87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23</v>
      </c>
      <c r="O871" s="41" t="str">
        <f>CONCATENATE("F","$",Таблица_основная[[#This Row],[Первая строка массива]])</f>
        <v>F$827</v>
      </c>
      <c r="P871" s="41" t="str">
        <f>CONCATENATE("F","$",Таблица_основная[[#This Row],[Первая строка массива]],":","F","$",Таблица_основная[[#This Row],[Последняя строка моссива]])</f>
        <v>F$827:F$881</v>
      </c>
      <c r="Q871" s="70">
        <f t="shared" si="15"/>
        <v>827</v>
      </c>
      <c r="R871" s="70">
        <f>Таблица_основная[[#This Row],[Первая строка массива]]+54</f>
        <v>881</v>
      </c>
      <c r="S871"/>
      <c r="T871" s="86"/>
      <c r="AA871" t="s">
        <v>135</v>
      </c>
      <c r="AB871" t="s">
        <v>1820</v>
      </c>
      <c r="AC871" t="s">
        <v>164</v>
      </c>
      <c r="AD871" t="s">
        <v>1821</v>
      </c>
    </row>
    <row r="872" spans="1:30" ht="12.75" customHeight="1" x14ac:dyDescent="0.2">
      <c r="A872" s="70"/>
      <c r="B872" s="70"/>
      <c r="C872" s="100" t="s">
        <v>108</v>
      </c>
      <c r="D872" s="101" t="s">
        <v>2263</v>
      </c>
      <c r="E872" s="102">
        <v>45383</v>
      </c>
      <c r="F872" s="71">
        <v>12</v>
      </c>
      <c r="G872" s="72">
        <f ca="1">Таблица_основная[[#This Row],[Рейтинг расчет]]</f>
        <v>15</v>
      </c>
      <c r="H872" s="41" t="s">
        <v>160</v>
      </c>
      <c r="I872" s="71">
        <v>12.95</v>
      </c>
      <c r="J872" s="41" t="s">
        <v>161</v>
      </c>
      <c r="K872" s="73"/>
      <c r="L872" s="73" t="s">
        <v>162</v>
      </c>
      <c r="M872" s="73"/>
      <c r="N87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O872" s="41" t="str">
        <f>CONCATENATE("F","$",Таблица_основная[[#This Row],[Первая строка массива]])</f>
        <v>F$827</v>
      </c>
      <c r="P872" s="41" t="str">
        <f>CONCATENATE("F","$",Таблица_основная[[#This Row],[Первая строка массива]],":","F","$",Таблица_основная[[#This Row],[Последняя строка моссива]])</f>
        <v>F$827:F$881</v>
      </c>
      <c r="Q872" s="70">
        <f t="shared" si="15"/>
        <v>827</v>
      </c>
      <c r="R872" s="70">
        <f>Таблица_основная[[#This Row],[Первая строка массива]]+54</f>
        <v>881</v>
      </c>
      <c r="S872"/>
      <c r="T872" s="86"/>
      <c r="AA872" t="s">
        <v>146</v>
      </c>
      <c r="AB872" t="s">
        <v>1822</v>
      </c>
      <c r="AC872" t="s">
        <v>164</v>
      </c>
      <c r="AD872" t="s">
        <v>1823</v>
      </c>
    </row>
    <row r="873" spans="1:30" ht="12.75" customHeight="1" x14ac:dyDescent="0.2">
      <c r="A873" s="70"/>
      <c r="B873" s="70"/>
      <c r="C873" s="100" t="s">
        <v>121</v>
      </c>
      <c r="D873" s="101" t="s">
        <v>2263</v>
      </c>
      <c r="E873" s="102">
        <v>45383</v>
      </c>
      <c r="F873" s="71">
        <v>12</v>
      </c>
      <c r="G873" s="72">
        <f ca="1">Таблица_основная[[#This Row],[Рейтинг расчет]]</f>
        <v>15</v>
      </c>
      <c r="H873" s="41" t="s">
        <v>160</v>
      </c>
      <c r="I873" s="71">
        <v>12.95</v>
      </c>
      <c r="J873" s="41" t="s">
        <v>161</v>
      </c>
      <c r="K873" s="73"/>
      <c r="L873" s="73" t="s">
        <v>162</v>
      </c>
      <c r="M873" s="73"/>
      <c r="N87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O873" s="41" t="str">
        <f>CONCATENATE("F","$",Таблица_основная[[#This Row],[Первая строка массива]])</f>
        <v>F$827</v>
      </c>
      <c r="P873" s="41" t="str">
        <f>CONCATENATE("F","$",Таблица_основная[[#This Row],[Первая строка массива]],":","F","$",Таблица_основная[[#This Row],[Последняя строка моссива]])</f>
        <v>F$827:F$881</v>
      </c>
      <c r="Q873" s="70">
        <f t="shared" si="15"/>
        <v>827</v>
      </c>
      <c r="R873" s="70">
        <f>Таблица_основная[[#This Row],[Первая строка массива]]+54</f>
        <v>881</v>
      </c>
      <c r="S873"/>
      <c r="T873" s="86"/>
      <c r="AA873" t="s">
        <v>144</v>
      </c>
      <c r="AB873" t="s">
        <v>163</v>
      </c>
      <c r="AC873" t="s">
        <v>164</v>
      </c>
      <c r="AD873" t="s">
        <v>1824</v>
      </c>
    </row>
    <row r="874" spans="1:30" ht="12.75" customHeight="1" x14ac:dyDescent="0.2">
      <c r="A874" s="70"/>
      <c r="B874" s="70"/>
      <c r="C874" s="100" t="s">
        <v>129</v>
      </c>
      <c r="D874" s="101" t="s">
        <v>2263</v>
      </c>
      <c r="E874" s="102">
        <v>45383</v>
      </c>
      <c r="F874" s="71">
        <v>0</v>
      </c>
      <c r="G874" s="72">
        <f ca="1">Таблица_основная[[#This Row],[Рейтинг расчет]]</f>
        <v>27</v>
      </c>
      <c r="H874" s="41" t="s">
        <v>160</v>
      </c>
      <c r="I874" s="71">
        <v>12.95</v>
      </c>
      <c r="J874" s="41" t="s">
        <v>161</v>
      </c>
      <c r="K874" s="73"/>
      <c r="L874" s="73" t="s">
        <v>162</v>
      </c>
      <c r="M874" s="73"/>
      <c r="N87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O874" s="41" t="str">
        <f>CONCATENATE("F","$",Таблица_основная[[#This Row],[Первая строка массива]])</f>
        <v>F$827</v>
      </c>
      <c r="P874" s="41" t="str">
        <f>CONCATENATE("F","$",Таблица_основная[[#This Row],[Первая строка массива]],":","F","$",Таблица_основная[[#This Row],[Последняя строка моссива]])</f>
        <v>F$827:F$881</v>
      </c>
      <c r="Q874" s="70">
        <f t="shared" si="15"/>
        <v>827</v>
      </c>
      <c r="R874" s="70">
        <f>Таблица_основная[[#This Row],[Первая строка массива]]+54</f>
        <v>881</v>
      </c>
      <c r="S874"/>
      <c r="T874" s="86"/>
      <c r="AA874" t="s">
        <v>121</v>
      </c>
      <c r="AB874" t="s">
        <v>1825</v>
      </c>
      <c r="AC874" t="s">
        <v>164</v>
      </c>
      <c r="AD874" t="s">
        <v>1826</v>
      </c>
    </row>
    <row r="875" spans="1:30" ht="12.75" customHeight="1" x14ac:dyDescent="0.2">
      <c r="A875" s="70"/>
      <c r="B875" s="70"/>
      <c r="C875" s="100" t="s">
        <v>122</v>
      </c>
      <c r="D875" s="101" t="s">
        <v>2263</v>
      </c>
      <c r="E875" s="102">
        <v>45383</v>
      </c>
      <c r="F875" s="71">
        <v>7</v>
      </c>
      <c r="G875" s="72">
        <f ca="1">Таблица_основная[[#This Row],[Рейтинг расчет]]</f>
        <v>21</v>
      </c>
      <c r="H875" s="41" t="s">
        <v>160</v>
      </c>
      <c r="I875" s="71">
        <v>12.95</v>
      </c>
      <c r="J875" s="41" t="s">
        <v>161</v>
      </c>
      <c r="K875" s="73"/>
      <c r="L875" s="73" t="s">
        <v>162</v>
      </c>
      <c r="M875" s="73"/>
      <c r="N87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O875" s="41" t="str">
        <f>CONCATENATE("F","$",Таблица_основная[[#This Row],[Первая строка массива]])</f>
        <v>F$827</v>
      </c>
      <c r="P875" s="41" t="str">
        <f>CONCATENATE("F","$",Таблица_основная[[#This Row],[Первая строка массива]],":","F","$",Таблица_основная[[#This Row],[Последняя строка моссива]])</f>
        <v>F$827:F$881</v>
      </c>
      <c r="Q875" s="70">
        <f t="shared" si="15"/>
        <v>827</v>
      </c>
      <c r="R875" s="70">
        <f>Таблица_основная[[#This Row],[Первая строка массива]]+54</f>
        <v>881</v>
      </c>
      <c r="S875"/>
      <c r="T875" s="86"/>
      <c r="AA875" t="s">
        <v>142</v>
      </c>
      <c r="AB875" t="s">
        <v>163</v>
      </c>
      <c r="AC875" t="s">
        <v>164</v>
      </c>
      <c r="AD875" t="s">
        <v>1827</v>
      </c>
    </row>
    <row r="876" spans="1:30" ht="12.75" customHeight="1" x14ac:dyDescent="0.2">
      <c r="A876" s="70"/>
      <c r="B876" s="70"/>
      <c r="C876" s="100" t="s">
        <v>123</v>
      </c>
      <c r="D876" s="101" t="s">
        <v>2263</v>
      </c>
      <c r="E876" s="102">
        <v>45383</v>
      </c>
      <c r="F876" s="71">
        <v>3</v>
      </c>
      <c r="G876" s="72">
        <f ca="1">Таблица_основная[[#This Row],[Рейтинг расчет]]</f>
        <v>26</v>
      </c>
      <c r="H876" s="41" t="s">
        <v>160</v>
      </c>
      <c r="I876" s="71">
        <v>12.95</v>
      </c>
      <c r="J876" s="41" t="s">
        <v>161</v>
      </c>
      <c r="K876" s="73"/>
      <c r="L876" s="73" t="s">
        <v>162</v>
      </c>
      <c r="M876" s="73"/>
      <c r="N87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O876" s="41" t="str">
        <f>CONCATENATE("F","$",Таблица_основная[[#This Row],[Первая строка массива]])</f>
        <v>F$827</v>
      </c>
      <c r="P876" s="41" t="str">
        <f>CONCATENATE("F","$",Таблица_основная[[#This Row],[Первая строка массива]],":","F","$",Таблица_основная[[#This Row],[Последняя строка моссива]])</f>
        <v>F$827:F$881</v>
      </c>
      <c r="Q876" s="70">
        <f t="shared" si="15"/>
        <v>827</v>
      </c>
      <c r="R876" s="70">
        <f>Таблица_основная[[#This Row],[Первая строка массива]]+54</f>
        <v>881</v>
      </c>
      <c r="S876"/>
      <c r="T876" s="86"/>
      <c r="AA876" t="s">
        <v>126</v>
      </c>
      <c r="AB876" t="s">
        <v>163</v>
      </c>
      <c r="AC876" t="s">
        <v>164</v>
      </c>
      <c r="AD876" t="s">
        <v>1828</v>
      </c>
    </row>
    <row r="877" spans="1:30" ht="12.75" customHeight="1" x14ac:dyDescent="0.2">
      <c r="A877" s="70"/>
      <c r="B877" s="70"/>
      <c r="C877" s="100" t="s">
        <v>124</v>
      </c>
      <c r="D877" s="101" t="s">
        <v>2263</v>
      </c>
      <c r="E877" s="102">
        <v>45383</v>
      </c>
      <c r="F877" s="71">
        <v>16</v>
      </c>
      <c r="G877" s="72">
        <f ca="1">Таблица_основная[[#This Row],[Рейтинг расчет]]</f>
        <v>10</v>
      </c>
      <c r="H877" s="41" t="s">
        <v>160</v>
      </c>
      <c r="I877" s="71">
        <v>12.95</v>
      </c>
      <c r="J877" s="41" t="s">
        <v>161</v>
      </c>
      <c r="K877" s="73"/>
      <c r="L877" s="73" t="s">
        <v>162</v>
      </c>
      <c r="M877" s="73"/>
      <c r="N87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10</v>
      </c>
      <c r="O877" s="41" t="str">
        <f>CONCATENATE("F","$",Таблица_основная[[#This Row],[Первая строка массива]])</f>
        <v>F$827</v>
      </c>
      <c r="P877" s="41" t="str">
        <f>CONCATENATE("F","$",Таблица_основная[[#This Row],[Первая строка массива]],":","F","$",Таблица_основная[[#This Row],[Последняя строка моссива]])</f>
        <v>F$827:F$881</v>
      </c>
      <c r="Q877" s="70">
        <f t="shared" si="15"/>
        <v>827</v>
      </c>
      <c r="R877" s="70">
        <f>Таблица_основная[[#This Row],[Первая строка массива]]+54</f>
        <v>881</v>
      </c>
      <c r="S877"/>
      <c r="T877" s="86"/>
      <c r="AA877" t="s">
        <v>97</v>
      </c>
      <c r="AB877" t="s">
        <v>1829</v>
      </c>
      <c r="AC877" t="s">
        <v>164</v>
      </c>
      <c r="AD877" t="s">
        <v>1830</v>
      </c>
    </row>
    <row r="878" spans="1:30" ht="12.75" customHeight="1" x14ac:dyDescent="0.2">
      <c r="A878" s="70"/>
      <c r="B878" s="70"/>
      <c r="C878" s="100" t="s">
        <v>109</v>
      </c>
      <c r="D878" s="101" t="s">
        <v>2263</v>
      </c>
      <c r="E878" s="102">
        <v>45383</v>
      </c>
      <c r="F878" s="71">
        <v>10</v>
      </c>
      <c r="G878" s="72">
        <f ca="1">Таблица_основная[[#This Row],[Рейтинг расчет]]</f>
        <v>17</v>
      </c>
      <c r="H878" s="41" t="s">
        <v>160</v>
      </c>
      <c r="I878" s="71">
        <v>12.95</v>
      </c>
      <c r="J878" s="41" t="s">
        <v>161</v>
      </c>
      <c r="K878" s="73"/>
      <c r="L878" s="73" t="s">
        <v>162</v>
      </c>
      <c r="M878" s="73"/>
      <c r="N87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O878" s="41" t="str">
        <f>CONCATENATE("F","$",Таблица_основная[[#This Row],[Первая строка массива]])</f>
        <v>F$827</v>
      </c>
      <c r="P878" s="41" t="str">
        <f>CONCATENATE("F","$",Таблица_основная[[#This Row],[Первая строка массива]],":","F","$",Таблица_основная[[#This Row],[Последняя строка моссива]])</f>
        <v>F$827:F$881</v>
      </c>
      <c r="Q878" s="70">
        <f t="shared" si="15"/>
        <v>827</v>
      </c>
      <c r="R878" s="70">
        <f>Таблица_основная[[#This Row],[Первая строка массива]]+54</f>
        <v>881</v>
      </c>
      <c r="S878"/>
      <c r="T878" s="86"/>
      <c r="AA878" t="s">
        <v>144</v>
      </c>
      <c r="AB878" t="s">
        <v>1831</v>
      </c>
      <c r="AC878" t="s">
        <v>164</v>
      </c>
      <c r="AD878" t="s">
        <v>1832</v>
      </c>
    </row>
    <row r="879" spans="1:30" ht="12.75" customHeight="1" x14ac:dyDescent="0.2">
      <c r="A879" s="70"/>
      <c r="B879" s="70"/>
      <c r="C879" s="100" t="s">
        <v>110</v>
      </c>
      <c r="D879" s="101" t="s">
        <v>2263</v>
      </c>
      <c r="E879" s="102">
        <v>45383</v>
      </c>
      <c r="F879" s="71">
        <v>17</v>
      </c>
      <c r="G879" s="72">
        <f ca="1">Таблица_основная[[#This Row],[Рейтинг расчет]]</f>
        <v>9</v>
      </c>
      <c r="H879" s="41" t="s">
        <v>160</v>
      </c>
      <c r="I879" s="71">
        <v>12.95</v>
      </c>
      <c r="J879" s="41" t="s">
        <v>161</v>
      </c>
      <c r="K879" s="73"/>
      <c r="L879" s="73" t="s">
        <v>162</v>
      </c>
      <c r="M879" s="73"/>
      <c r="N87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9</v>
      </c>
      <c r="O879" s="41" t="str">
        <f>CONCATENATE("F","$",Таблица_основная[[#This Row],[Первая строка массива]])</f>
        <v>F$827</v>
      </c>
      <c r="P879" s="41" t="str">
        <f>CONCATENATE("F","$",Таблица_основная[[#This Row],[Первая строка массива]],":","F","$",Таблица_основная[[#This Row],[Последняя строка моссива]])</f>
        <v>F$827:F$881</v>
      </c>
      <c r="Q879" s="70">
        <f t="shared" si="15"/>
        <v>827</v>
      </c>
      <c r="R879" s="70">
        <f>Таблица_основная[[#This Row],[Первая строка массива]]+54</f>
        <v>881</v>
      </c>
      <c r="S879"/>
      <c r="T879" s="86"/>
      <c r="AA879" t="s">
        <v>138</v>
      </c>
      <c r="AB879" t="s">
        <v>163</v>
      </c>
      <c r="AC879" t="s">
        <v>164</v>
      </c>
      <c r="AD879" t="s">
        <v>1833</v>
      </c>
    </row>
    <row r="880" spans="1:30" ht="12.75" customHeight="1" x14ac:dyDescent="0.2">
      <c r="A880" s="70"/>
      <c r="B880" s="70"/>
      <c r="C880" s="100" t="s">
        <v>111</v>
      </c>
      <c r="D880" s="101" t="s">
        <v>2263</v>
      </c>
      <c r="E880" s="102">
        <v>45383</v>
      </c>
      <c r="F880" s="71">
        <v>10</v>
      </c>
      <c r="G880" s="72">
        <f ca="1">Таблица_основная[[#This Row],[Рейтинг расчет]]</f>
        <v>17</v>
      </c>
      <c r="H880" s="41" t="s">
        <v>160</v>
      </c>
      <c r="I880" s="71">
        <v>12.95</v>
      </c>
      <c r="J880" s="41" t="s">
        <v>161</v>
      </c>
      <c r="K880" s="73"/>
      <c r="L880" s="73" t="s">
        <v>162</v>
      </c>
      <c r="M880" s="73"/>
      <c r="N88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O880" s="41" t="str">
        <f>CONCATENATE("F","$",Таблица_основная[[#This Row],[Первая строка массива]])</f>
        <v>F$827</v>
      </c>
      <c r="P880" s="41" t="str">
        <f>CONCATENATE("F","$",Таблица_основная[[#This Row],[Первая строка массива]],":","F","$",Таблица_основная[[#This Row],[Последняя строка моссива]])</f>
        <v>F$827:F$881</v>
      </c>
      <c r="Q880" s="70">
        <f t="shared" si="15"/>
        <v>827</v>
      </c>
      <c r="R880" s="70">
        <f>Таблица_основная[[#This Row],[Первая строка массива]]+54</f>
        <v>881</v>
      </c>
      <c r="S880"/>
      <c r="T880" s="86"/>
      <c r="AA880" t="s">
        <v>140</v>
      </c>
      <c r="AB880" t="s">
        <v>163</v>
      </c>
      <c r="AC880" t="s">
        <v>164</v>
      </c>
      <c r="AD880" t="s">
        <v>1834</v>
      </c>
    </row>
    <row r="881" spans="1:30" ht="12.75" customHeight="1" x14ac:dyDescent="0.2">
      <c r="A881" s="70"/>
      <c r="B881" s="70"/>
      <c r="C881" s="100" t="s">
        <v>125</v>
      </c>
      <c r="D881" s="101" t="s">
        <v>2263</v>
      </c>
      <c r="E881" s="102">
        <v>45383</v>
      </c>
      <c r="F881" s="71">
        <v>4</v>
      </c>
      <c r="G881" s="72">
        <f ca="1">Таблица_основная[[#This Row],[Рейтинг расчет]]</f>
        <v>24</v>
      </c>
      <c r="H881" s="41" t="s">
        <v>160</v>
      </c>
      <c r="I881" s="71">
        <v>12.95</v>
      </c>
      <c r="J881" s="41" t="s">
        <v>161</v>
      </c>
      <c r="K881" s="73"/>
      <c r="L881" s="73" t="s">
        <v>162</v>
      </c>
      <c r="M881" s="73"/>
      <c r="N88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24</v>
      </c>
      <c r="O881" s="41" t="str">
        <f>CONCATENATE("F","$",Таблица_основная[[#This Row],[Первая строка массива]])</f>
        <v>F$827</v>
      </c>
      <c r="P881" s="41" t="str">
        <f>CONCATENATE("F","$",Таблица_основная[[#This Row],[Первая строка массива]],":","F","$",Таблица_основная[[#This Row],[Последняя строка моссива]])</f>
        <v>F$827:F$881</v>
      </c>
      <c r="Q881" s="70">
        <f t="shared" si="15"/>
        <v>827</v>
      </c>
      <c r="R881" s="70">
        <f>Таблица_основная[[#This Row],[Первая строка массива]]+54</f>
        <v>881</v>
      </c>
      <c r="S881"/>
      <c r="T881" s="86"/>
      <c r="AA881" t="s">
        <v>146</v>
      </c>
      <c r="AB881" t="s">
        <v>1835</v>
      </c>
      <c r="AC881" t="s">
        <v>164</v>
      </c>
      <c r="AD881" t="s">
        <v>1836</v>
      </c>
    </row>
    <row r="882" spans="1:30" ht="12.75" customHeight="1" x14ac:dyDescent="0.2">
      <c r="A882" s="70"/>
      <c r="B882" s="70"/>
      <c r="C882" s="100" t="s">
        <v>87</v>
      </c>
      <c r="D882" s="101" t="s">
        <v>7</v>
      </c>
      <c r="E882" s="102">
        <v>45017</v>
      </c>
      <c r="F882" s="71">
        <v>37</v>
      </c>
      <c r="G882" s="72">
        <f ca="1">Таблица_основная[[#This Row],[Рейтинг расчет]]</f>
        <v>4</v>
      </c>
      <c r="H882" s="41" t="s">
        <v>156</v>
      </c>
      <c r="I882" s="71">
        <v>20.418181818181818</v>
      </c>
      <c r="J882" s="41" t="s">
        <v>157</v>
      </c>
      <c r="K882" s="73"/>
      <c r="L882" s="73" t="s">
        <v>158</v>
      </c>
      <c r="M882" s="73"/>
      <c r="N88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</v>
      </c>
      <c r="O882" s="41" t="str">
        <f>CONCATENATE("F","$",Таблица_основная[[#This Row],[Первая строка массива]])</f>
        <v>F$882</v>
      </c>
      <c r="P882" s="41" t="str">
        <f>CONCATENATE("F","$",Таблица_основная[[#This Row],[Первая строка массива]],":","F","$",Таблица_основная[[#This Row],[Последняя строка моссива]])</f>
        <v>F$882:F$936</v>
      </c>
      <c r="Q882" s="70">
        <f>ROW()</f>
        <v>882</v>
      </c>
      <c r="R882" s="70">
        <f>Таблица_основная[[#This Row],[Первая строка массива]]+54</f>
        <v>936</v>
      </c>
      <c r="S882"/>
      <c r="T882" s="86"/>
      <c r="AA882" t="s">
        <v>146</v>
      </c>
      <c r="AB882" t="s">
        <v>1837</v>
      </c>
      <c r="AC882" t="s">
        <v>164</v>
      </c>
      <c r="AD882" t="s">
        <v>1838</v>
      </c>
    </row>
    <row r="883" spans="1:30" ht="12.75" customHeight="1" x14ac:dyDescent="0.2">
      <c r="A883" s="70"/>
      <c r="B883" s="70"/>
      <c r="C883" s="100" t="s">
        <v>88</v>
      </c>
      <c r="D883" s="101" t="s">
        <v>7</v>
      </c>
      <c r="E883" s="102">
        <v>45017</v>
      </c>
      <c r="F883" s="71">
        <v>26</v>
      </c>
      <c r="G883" s="72">
        <f ca="1">Таблица_основная[[#This Row],[Рейтинг расчет]]</f>
        <v>11</v>
      </c>
      <c r="H883" s="41" t="s">
        <v>156</v>
      </c>
      <c r="I883" s="71">
        <v>20.418181818181818</v>
      </c>
      <c r="J883" s="41" t="s">
        <v>157</v>
      </c>
      <c r="K883" s="73"/>
      <c r="L883" s="73" t="s">
        <v>158</v>
      </c>
      <c r="M883" s="73"/>
      <c r="N88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O883" s="41" t="str">
        <f>CONCATENATE("F","$",Таблица_основная[[#This Row],[Первая строка массива]])</f>
        <v>F$882</v>
      </c>
      <c r="P883" s="41" t="str">
        <f>CONCATENATE("F","$",Таблица_основная[[#This Row],[Первая строка массива]],":","F","$",Таблица_основная[[#This Row],[Последняя строка моссива]])</f>
        <v>F$882:F$936</v>
      </c>
      <c r="Q883" s="70">
        <f>Q882</f>
        <v>882</v>
      </c>
      <c r="R883" s="70">
        <f>Таблица_основная[[#This Row],[Первая строка массива]]+54</f>
        <v>936</v>
      </c>
      <c r="S883"/>
      <c r="T883" s="86"/>
      <c r="AA883" t="s">
        <v>146</v>
      </c>
      <c r="AB883" t="s">
        <v>1839</v>
      </c>
      <c r="AC883" t="s">
        <v>164</v>
      </c>
      <c r="AD883" t="s">
        <v>1840</v>
      </c>
    </row>
    <row r="884" spans="1:30" ht="12.75" customHeight="1" x14ac:dyDescent="0.2">
      <c r="A884" s="70"/>
      <c r="B884" s="70"/>
      <c r="C884" s="100" t="s">
        <v>89</v>
      </c>
      <c r="D884" s="101" t="s">
        <v>7</v>
      </c>
      <c r="E884" s="102">
        <v>45017</v>
      </c>
      <c r="F884" s="71">
        <v>16</v>
      </c>
      <c r="G884" s="72">
        <f ca="1">Таблица_основная[[#This Row],[Рейтинг расчет]]</f>
        <v>20</v>
      </c>
      <c r="H884" s="41" t="s">
        <v>156</v>
      </c>
      <c r="I884" s="71">
        <v>20.418181818181818</v>
      </c>
      <c r="J884" s="41" t="s">
        <v>157</v>
      </c>
      <c r="K884" s="73"/>
      <c r="L884" s="73" t="s">
        <v>158</v>
      </c>
      <c r="M884" s="73"/>
      <c r="N88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O884" s="41" t="str">
        <f>CONCATENATE("F","$",Таблица_основная[[#This Row],[Первая строка массива]])</f>
        <v>F$882</v>
      </c>
      <c r="P884" s="41" t="str">
        <f>CONCATENATE("F","$",Таблица_основная[[#This Row],[Первая строка массива]],":","F","$",Таблица_основная[[#This Row],[Последняя строка моссива]])</f>
        <v>F$882:F$936</v>
      </c>
      <c r="Q884" s="70">
        <f t="shared" ref="Q884:Q936" si="16">Q883</f>
        <v>882</v>
      </c>
      <c r="R884" s="70">
        <f>Таблица_основная[[#This Row],[Первая строка массива]]+54</f>
        <v>936</v>
      </c>
      <c r="S884"/>
      <c r="T884" s="86"/>
      <c r="AA884" t="s">
        <v>145</v>
      </c>
      <c r="AB884" t="s">
        <v>163</v>
      </c>
      <c r="AC884" t="s">
        <v>164</v>
      </c>
      <c r="AD884" t="s">
        <v>1841</v>
      </c>
    </row>
    <row r="885" spans="1:30" ht="12.75" customHeight="1" x14ac:dyDescent="0.2">
      <c r="A885" s="70"/>
      <c r="B885" s="70"/>
      <c r="C885" s="100" t="s">
        <v>90</v>
      </c>
      <c r="D885" s="101" t="s">
        <v>7</v>
      </c>
      <c r="E885" s="102">
        <v>45017</v>
      </c>
      <c r="F885" s="71">
        <v>39</v>
      </c>
      <c r="G885" s="72">
        <f ca="1">Таблица_основная[[#This Row],[Рейтинг расчет]]</f>
        <v>3</v>
      </c>
      <c r="H885" s="41" t="s">
        <v>156</v>
      </c>
      <c r="I885" s="71">
        <v>20.418181818181818</v>
      </c>
      <c r="J885" s="41" t="s">
        <v>157</v>
      </c>
      <c r="K885" s="73"/>
      <c r="L885" s="73" t="s">
        <v>158</v>
      </c>
      <c r="M885" s="73"/>
      <c r="N88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</v>
      </c>
      <c r="O885" s="41" t="str">
        <f>CONCATENATE("F","$",Таблица_основная[[#This Row],[Первая строка массива]])</f>
        <v>F$882</v>
      </c>
      <c r="P885" s="41" t="str">
        <f>CONCATENATE("F","$",Таблица_основная[[#This Row],[Первая строка массива]],":","F","$",Таблица_основная[[#This Row],[Последняя строка моссива]])</f>
        <v>F$882:F$936</v>
      </c>
      <c r="Q885" s="70">
        <f t="shared" si="16"/>
        <v>882</v>
      </c>
      <c r="R885" s="70">
        <f>Таблица_основная[[#This Row],[Первая строка массива]]+54</f>
        <v>936</v>
      </c>
      <c r="S885"/>
      <c r="T885" s="86"/>
      <c r="AA885" t="s">
        <v>144</v>
      </c>
      <c r="AB885" t="s">
        <v>163</v>
      </c>
      <c r="AC885" t="s">
        <v>164</v>
      </c>
      <c r="AD885" t="s">
        <v>1842</v>
      </c>
    </row>
    <row r="886" spans="1:30" ht="12.75" customHeight="1" x14ac:dyDescent="0.2">
      <c r="A886" s="70"/>
      <c r="B886" s="70"/>
      <c r="C886" s="100" t="s">
        <v>112</v>
      </c>
      <c r="D886" s="101" t="s">
        <v>7</v>
      </c>
      <c r="E886" s="102">
        <v>45017</v>
      </c>
      <c r="F886" s="71">
        <v>11</v>
      </c>
      <c r="G886" s="72">
        <f ca="1">Таблица_основная[[#This Row],[Рейтинг расчет]]</f>
        <v>25</v>
      </c>
      <c r="H886" s="41" t="s">
        <v>156</v>
      </c>
      <c r="I886" s="71">
        <v>20.418181818181818</v>
      </c>
      <c r="J886" s="41" t="s">
        <v>157</v>
      </c>
      <c r="K886" s="73"/>
      <c r="L886" s="73" t="s">
        <v>158</v>
      </c>
      <c r="M886" s="73"/>
      <c r="N88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25</v>
      </c>
      <c r="O886" s="41" t="str">
        <f>CONCATENATE("F","$",Таблица_основная[[#This Row],[Первая строка массива]])</f>
        <v>F$882</v>
      </c>
      <c r="P886" s="41" t="str">
        <f>CONCATENATE("F","$",Таблица_основная[[#This Row],[Первая строка массива]],":","F","$",Таблица_основная[[#This Row],[Последняя строка моссива]])</f>
        <v>F$882:F$936</v>
      </c>
      <c r="Q886" s="70">
        <f t="shared" si="16"/>
        <v>882</v>
      </c>
      <c r="R886" s="70">
        <f>Таблица_основная[[#This Row],[Первая строка массива]]+54</f>
        <v>936</v>
      </c>
      <c r="S886"/>
      <c r="T886" s="86"/>
      <c r="AA886" t="s">
        <v>117</v>
      </c>
      <c r="AB886" t="s">
        <v>163</v>
      </c>
      <c r="AC886" t="s">
        <v>164</v>
      </c>
      <c r="AD886" t="s">
        <v>1843</v>
      </c>
    </row>
    <row r="887" spans="1:30" ht="12.75" customHeight="1" x14ac:dyDescent="0.2">
      <c r="A887" s="70"/>
      <c r="B887" s="70"/>
      <c r="C887" s="100" t="s">
        <v>91</v>
      </c>
      <c r="D887" s="101" t="s">
        <v>7</v>
      </c>
      <c r="E887" s="102">
        <v>45017</v>
      </c>
      <c r="F887" s="71">
        <v>22</v>
      </c>
      <c r="G887" s="72">
        <f ca="1">Таблица_основная[[#This Row],[Рейтинг расчет]]</f>
        <v>14</v>
      </c>
      <c r="H887" s="41" t="s">
        <v>156</v>
      </c>
      <c r="I887" s="71">
        <v>20.418181818181818</v>
      </c>
      <c r="J887" s="41" t="s">
        <v>157</v>
      </c>
      <c r="K887" s="73"/>
      <c r="L887" s="73" t="s">
        <v>158</v>
      </c>
      <c r="M887" s="73"/>
      <c r="N88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O887" s="41" t="str">
        <f>CONCATENATE("F","$",Таблица_основная[[#This Row],[Первая строка массива]])</f>
        <v>F$882</v>
      </c>
      <c r="P887" s="41" t="str">
        <f>CONCATENATE("F","$",Таблица_основная[[#This Row],[Первая строка массива]],":","F","$",Таблица_основная[[#This Row],[Последняя строка моссива]])</f>
        <v>F$882:F$936</v>
      </c>
      <c r="Q887" s="70">
        <f t="shared" si="16"/>
        <v>882</v>
      </c>
      <c r="R887" s="70">
        <f>Таблица_основная[[#This Row],[Первая строка массива]]+54</f>
        <v>936</v>
      </c>
      <c r="S887"/>
      <c r="T887" s="86"/>
      <c r="AA887" t="s">
        <v>144</v>
      </c>
      <c r="AB887" t="s">
        <v>163</v>
      </c>
      <c r="AC887" t="s">
        <v>164</v>
      </c>
      <c r="AD887" t="s">
        <v>1844</v>
      </c>
    </row>
    <row r="888" spans="1:30" ht="12.75" customHeight="1" x14ac:dyDescent="0.2">
      <c r="A888" s="70"/>
      <c r="B888" s="70"/>
      <c r="C888" s="100" t="s">
        <v>92</v>
      </c>
      <c r="D888" s="101" t="s">
        <v>7</v>
      </c>
      <c r="E888" s="102">
        <v>45017</v>
      </c>
      <c r="F888" s="71">
        <v>16</v>
      </c>
      <c r="G888" s="72">
        <f ca="1">Таблица_основная[[#This Row],[Рейтинг расчет]]</f>
        <v>20</v>
      </c>
      <c r="H888" s="41" t="s">
        <v>156</v>
      </c>
      <c r="I888" s="71">
        <v>20.418181818181818</v>
      </c>
      <c r="J888" s="41" t="s">
        <v>157</v>
      </c>
      <c r="K888" s="73"/>
      <c r="L888" s="73" t="s">
        <v>158</v>
      </c>
      <c r="M888" s="73"/>
      <c r="N88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O888" s="41" t="str">
        <f>CONCATENATE("F","$",Таблица_основная[[#This Row],[Первая строка массива]])</f>
        <v>F$882</v>
      </c>
      <c r="P888" s="41" t="str">
        <f>CONCATENATE("F","$",Таблица_основная[[#This Row],[Первая строка массива]],":","F","$",Таблица_основная[[#This Row],[Последняя строка моссива]])</f>
        <v>F$882:F$936</v>
      </c>
      <c r="Q888" s="70">
        <f t="shared" si="16"/>
        <v>882</v>
      </c>
      <c r="R888" s="70">
        <f>Таблица_основная[[#This Row],[Первая строка массива]]+54</f>
        <v>936</v>
      </c>
      <c r="S888"/>
      <c r="T888" s="86"/>
      <c r="AA888" t="s">
        <v>144</v>
      </c>
      <c r="AB888" t="s">
        <v>1845</v>
      </c>
      <c r="AC888" t="s">
        <v>164</v>
      </c>
      <c r="AD888" t="s">
        <v>1846</v>
      </c>
    </row>
    <row r="889" spans="1:30" ht="12.75" customHeight="1" x14ac:dyDescent="0.2">
      <c r="A889" s="70"/>
      <c r="B889" s="70"/>
      <c r="C889" s="100" t="s">
        <v>113</v>
      </c>
      <c r="D889" s="101" t="s">
        <v>7</v>
      </c>
      <c r="E889" s="102">
        <v>45017</v>
      </c>
      <c r="F889" s="71">
        <v>19</v>
      </c>
      <c r="G889" s="72">
        <f ca="1">Таблица_основная[[#This Row],[Рейтинг расчет]]</f>
        <v>17</v>
      </c>
      <c r="H889" s="41" t="s">
        <v>156</v>
      </c>
      <c r="I889" s="71">
        <v>20.418181818181818</v>
      </c>
      <c r="J889" s="41" t="s">
        <v>157</v>
      </c>
      <c r="K889" s="73"/>
      <c r="L889" s="73" t="s">
        <v>158</v>
      </c>
      <c r="M889" s="73"/>
      <c r="N88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O889" s="41" t="str">
        <f>CONCATENATE("F","$",Таблица_основная[[#This Row],[Первая строка массива]])</f>
        <v>F$882</v>
      </c>
      <c r="P889" s="41" t="str">
        <f>CONCATENATE("F","$",Таблица_основная[[#This Row],[Первая строка массива]],":","F","$",Таблица_основная[[#This Row],[Последняя строка моссива]])</f>
        <v>F$882:F$936</v>
      </c>
      <c r="Q889" s="70">
        <f t="shared" si="16"/>
        <v>882</v>
      </c>
      <c r="R889" s="70">
        <f>Таблица_основная[[#This Row],[Первая строка массива]]+54</f>
        <v>936</v>
      </c>
      <c r="S889"/>
      <c r="T889" s="86"/>
      <c r="AA889" t="s">
        <v>135</v>
      </c>
      <c r="AB889" t="s">
        <v>1847</v>
      </c>
      <c r="AC889" t="s">
        <v>164</v>
      </c>
      <c r="AD889" t="s">
        <v>1848</v>
      </c>
    </row>
    <row r="890" spans="1:30" ht="12.75" customHeight="1" x14ac:dyDescent="0.2">
      <c r="A890" s="70"/>
      <c r="B890" s="70"/>
      <c r="C890" s="100" t="s">
        <v>135</v>
      </c>
      <c r="D890" s="101" t="s">
        <v>7</v>
      </c>
      <c r="E890" s="102">
        <v>45017</v>
      </c>
      <c r="F890" s="71">
        <v>6</v>
      </c>
      <c r="G890" s="72">
        <f ca="1">Таблица_основная[[#This Row],[Рейтинг расчет]]</f>
        <v>29</v>
      </c>
      <c r="H890" s="41" t="s">
        <v>156</v>
      </c>
      <c r="I890" s="71">
        <v>20.418181818181818</v>
      </c>
      <c r="J890" s="41" t="s">
        <v>157</v>
      </c>
      <c r="K890" s="73"/>
      <c r="L890" s="73" t="s">
        <v>158</v>
      </c>
      <c r="M890" s="73"/>
      <c r="N89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29</v>
      </c>
      <c r="O890" s="41" t="str">
        <f>CONCATENATE("F","$",Таблица_основная[[#This Row],[Первая строка массива]])</f>
        <v>F$882</v>
      </c>
      <c r="P890" s="41" t="str">
        <f>CONCATENATE("F","$",Таблица_основная[[#This Row],[Первая строка массива]],":","F","$",Таблица_основная[[#This Row],[Последняя строка моссива]])</f>
        <v>F$882:F$936</v>
      </c>
      <c r="Q890" s="70">
        <f t="shared" si="16"/>
        <v>882</v>
      </c>
      <c r="R890" s="70">
        <f>Таблица_основная[[#This Row],[Первая строка массива]]+54</f>
        <v>936</v>
      </c>
      <c r="S890"/>
      <c r="T890" s="86"/>
      <c r="AA890" t="s">
        <v>135</v>
      </c>
      <c r="AB890" t="s">
        <v>163</v>
      </c>
      <c r="AC890" t="s">
        <v>164</v>
      </c>
      <c r="AD890" t="s">
        <v>1849</v>
      </c>
    </row>
    <row r="891" spans="1:30" ht="12.75" customHeight="1" x14ac:dyDescent="0.2">
      <c r="A891" s="70"/>
      <c r="B891" s="70"/>
      <c r="C891" s="100" t="s">
        <v>136</v>
      </c>
      <c r="D891" s="101" t="s">
        <v>7</v>
      </c>
      <c r="E891" s="102">
        <v>45017</v>
      </c>
      <c r="F891" s="71">
        <v>13</v>
      </c>
      <c r="G891" s="72">
        <f ca="1">Таблица_основная[[#This Row],[Рейтинг расчет]]</f>
        <v>23</v>
      </c>
      <c r="H891" s="41" t="s">
        <v>156</v>
      </c>
      <c r="I891" s="71">
        <v>20.418181818181818</v>
      </c>
      <c r="J891" s="41" t="s">
        <v>157</v>
      </c>
      <c r="K891" s="73"/>
      <c r="L891" s="73" t="s">
        <v>158</v>
      </c>
      <c r="M891" s="73"/>
      <c r="N89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23</v>
      </c>
      <c r="O891" s="41" t="str">
        <f>CONCATENATE("F","$",Таблица_основная[[#This Row],[Первая строка массива]])</f>
        <v>F$882</v>
      </c>
      <c r="P891" s="41" t="str">
        <f>CONCATENATE("F","$",Таблица_основная[[#This Row],[Первая строка массива]],":","F","$",Таблица_основная[[#This Row],[Последняя строка моссива]])</f>
        <v>F$882:F$936</v>
      </c>
      <c r="Q891" s="70">
        <f t="shared" si="16"/>
        <v>882</v>
      </c>
      <c r="R891" s="70">
        <f>Таблица_основная[[#This Row],[Первая строка массива]]+54</f>
        <v>936</v>
      </c>
      <c r="S891"/>
      <c r="T891" s="86"/>
      <c r="AA891" t="s">
        <v>142</v>
      </c>
      <c r="AB891" t="s">
        <v>163</v>
      </c>
      <c r="AC891" t="s">
        <v>164</v>
      </c>
      <c r="AD891" t="s">
        <v>1850</v>
      </c>
    </row>
    <row r="892" spans="1:30" ht="12.75" customHeight="1" x14ac:dyDescent="0.2">
      <c r="A892" s="70"/>
      <c r="B892" s="70"/>
      <c r="C892" s="100" t="s">
        <v>137</v>
      </c>
      <c r="D892" s="101" t="s">
        <v>7</v>
      </c>
      <c r="E892" s="102">
        <v>45017</v>
      </c>
      <c r="F892" s="71">
        <v>16</v>
      </c>
      <c r="G892" s="72">
        <f ca="1">Таблица_основная[[#This Row],[Рейтинг расчет]]</f>
        <v>20</v>
      </c>
      <c r="H892" s="41" t="s">
        <v>156</v>
      </c>
      <c r="I892" s="71">
        <v>20.418181818181818</v>
      </c>
      <c r="J892" s="41" t="s">
        <v>157</v>
      </c>
      <c r="K892" s="73"/>
      <c r="L892" s="73" t="s">
        <v>158</v>
      </c>
      <c r="M892" s="73"/>
      <c r="N89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O892" s="41" t="str">
        <f>CONCATENATE("F","$",Таблица_основная[[#This Row],[Первая строка массива]])</f>
        <v>F$882</v>
      </c>
      <c r="P892" s="41" t="str">
        <f>CONCATENATE("F","$",Таблица_основная[[#This Row],[Первая строка массива]],":","F","$",Таблица_основная[[#This Row],[Последняя строка моссива]])</f>
        <v>F$882:F$936</v>
      </c>
      <c r="Q892" s="70">
        <f t="shared" si="16"/>
        <v>882</v>
      </c>
      <c r="R892" s="70">
        <f>Таблица_основная[[#This Row],[Первая строка массива]]+54</f>
        <v>936</v>
      </c>
      <c r="S892"/>
      <c r="T892" s="86"/>
      <c r="AA892" t="s">
        <v>142</v>
      </c>
      <c r="AB892" t="s">
        <v>1851</v>
      </c>
      <c r="AC892" t="s">
        <v>164</v>
      </c>
      <c r="AD892" t="s">
        <v>1852</v>
      </c>
    </row>
    <row r="893" spans="1:30" ht="12.75" customHeight="1" x14ac:dyDescent="0.2">
      <c r="A893" s="70"/>
      <c r="B893" s="70"/>
      <c r="C893" s="100" t="s">
        <v>138</v>
      </c>
      <c r="D893" s="101" t="s">
        <v>7</v>
      </c>
      <c r="E893" s="102">
        <v>45017</v>
      </c>
      <c r="F893" s="71">
        <v>12</v>
      </c>
      <c r="G893" s="72">
        <f ca="1">Таблица_основная[[#This Row],[Рейтинг расчет]]</f>
        <v>24</v>
      </c>
      <c r="H893" s="41" t="s">
        <v>156</v>
      </c>
      <c r="I893" s="71">
        <v>20.418181818181818</v>
      </c>
      <c r="J893" s="41" t="s">
        <v>157</v>
      </c>
      <c r="K893" s="73"/>
      <c r="L893" s="73" t="s">
        <v>158</v>
      </c>
      <c r="M893" s="73"/>
      <c r="N89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24</v>
      </c>
      <c r="O893" s="41" t="str">
        <f>CONCATENATE("F","$",Таблица_основная[[#This Row],[Первая строка массива]])</f>
        <v>F$882</v>
      </c>
      <c r="P893" s="41" t="str">
        <f>CONCATENATE("F","$",Таблица_основная[[#This Row],[Первая строка массива]],":","F","$",Таблица_основная[[#This Row],[Последняя строка моссива]])</f>
        <v>F$882:F$936</v>
      </c>
      <c r="Q893" s="70">
        <f t="shared" si="16"/>
        <v>882</v>
      </c>
      <c r="R893" s="70">
        <f>Таблица_основная[[#This Row],[Первая строка массива]]+54</f>
        <v>936</v>
      </c>
      <c r="S893"/>
      <c r="T893" s="86"/>
      <c r="AA893" t="s">
        <v>144</v>
      </c>
      <c r="AB893" t="s">
        <v>1853</v>
      </c>
      <c r="AC893" t="s">
        <v>164</v>
      </c>
      <c r="AD893" t="s">
        <v>1854</v>
      </c>
    </row>
    <row r="894" spans="1:30" ht="12.75" customHeight="1" x14ac:dyDescent="0.2">
      <c r="A894" s="70"/>
      <c r="B894" s="70"/>
      <c r="C894" s="100" t="s">
        <v>139</v>
      </c>
      <c r="D894" s="101" t="s">
        <v>7</v>
      </c>
      <c r="E894" s="102">
        <v>45017</v>
      </c>
      <c r="F894" s="71">
        <v>8</v>
      </c>
      <c r="G894" s="72">
        <f ca="1">Таблица_основная[[#This Row],[Рейтинг расчет]]</f>
        <v>27</v>
      </c>
      <c r="H894" s="41" t="s">
        <v>156</v>
      </c>
      <c r="I894" s="71">
        <v>20.418181818181818</v>
      </c>
      <c r="J894" s="41" t="s">
        <v>157</v>
      </c>
      <c r="K894" s="73"/>
      <c r="L894" s="73" t="s">
        <v>158</v>
      </c>
      <c r="M894" s="73"/>
      <c r="N89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O894" s="41" t="str">
        <f>CONCATENATE("F","$",Таблица_основная[[#This Row],[Первая строка массива]])</f>
        <v>F$882</v>
      </c>
      <c r="P894" s="41" t="str">
        <f>CONCATENATE("F","$",Таблица_основная[[#This Row],[Первая строка массива]],":","F","$",Таблица_основная[[#This Row],[Последняя строка моссива]])</f>
        <v>F$882:F$936</v>
      </c>
      <c r="Q894" s="70">
        <f t="shared" si="16"/>
        <v>882</v>
      </c>
      <c r="R894" s="70">
        <f>Таблица_основная[[#This Row],[Первая строка массива]]+54</f>
        <v>936</v>
      </c>
      <c r="S894"/>
      <c r="T894" s="86"/>
      <c r="AA894" t="s">
        <v>144</v>
      </c>
      <c r="AB894" t="s">
        <v>1855</v>
      </c>
      <c r="AC894" t="s">
        <v>164</v>
      </c>
      <c r="AD894" t="s">
        <v>1856</v>
      </c>
    </row>
    <row r="895" spans="1:30" ht="12.75" customHeight="1" x14ac:dyDescent="0.2">
      <c r="A895" s="70"/>
      <c r="B895" s="70"/>
      <c r="C895" s="100" t="s">
        <v>140</v>
      </c>
      <c r="D895" s="101" t="s">
        <v>7</v>
      </c>
      <c r="E895" s="102">
        <v>45017</v>
      </c>
      <c r="F895" s="71">
        <v>4</v>
      </c>
      <c r="G895" s="72">
        <f ca="1">Таблица_основная[[#This Row],[Рейтинг расчет]]</f>
        <v>30</v>
      </c>
      <c r="H895" s="41" t="s">
        <v>156</v>
      </c>
      <c r="I895" s="71">
        <v>20.418181818181818</v>
      </c>
      <c r="J895" s="41" t="s">
        <v>157</v>
      </c>
      <c r="K895" s="73"/>
      <c r="L895" s="73" t="s">
        <v>158</v>
      </c>
      <c r="M895" s="73"/>
      <c r="N89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O895" s="41" t="str">
        <f>CONCATENATE("F","$",Таблица_основная[[#This Row],[Первая строка массива]])</f>
        <v>F$882</v>
      </c>
      <c r="P895" s="41" t="str">
        <f>CONCATENATE("F","$",Таблица_основная[[#This Row],[Первая строка массива]],":","F","$",Таблица_основная[[#This Row],[Последняя строка моссива]])</f>
        <v>F$882:F$936</v>
      </c>
      <c r="Q895" s="70">
        <f t="shared" si="16"/>
        <v>882</v>
      </c>
      <c r="R895" s="70">
        <f>Таблица_основная[[#This Row],[Первая строка массива]]+54</f>
        <v>936</v>
      </c>
      <c r="S895"/>
      <c r="T895" s="86"/>
      <c r="AA895" t="s">
        <v>144</v>
      </c>
      <c r="AB895" t="s">
        <v>1857</v>
      </c>
      <c r="AC895" t="s">
        <v>164</v>
      </c>
      <c r="AD895" t="s">
        <v>1858</v>
      </c>
    </row>
    <row r="896" spans="1:30" ht="12.75" customHeight="1" x14ac:dyDescent="0.2">
      <c r="A896" s="70"/>
      <c r="B896" s="70"/>
      <c r="C896" s="100" t="s">
        <v>141</v>
      </c>
      <c r="D896" s="101" t="s">
        <v>7</v>
      </c>
      <c r="E896" s="102">
        <v>45017</v>
      </c>
      <c r="F896" s="71">
        <v>11</v>
      </c>
      <c r="G896" s="72">
        <f ca="1">Таблица_основная[[#This Row],[Рейтинг расчет]]</f>
        <v>25</v>
      </c>
      <c r="H896" s="41" t="s">
        <v>156</v>
      </c>
      <c r="I896" s="71">
        <v>20.418181818181818</v>
      </c>
      <c r="J896" s="41" t="s">
        <v>157</v>
      </c>
      <c r="K896" s="73"/>
      <c r="L896" s="73" t="s">
        <v>158</v>
      </c>
      <c r="M896" s="73"/>
      <c r="N89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25</v>
      </c>
      <c r="O896" s="41" t="str">
        <f>CONCATENATE("F","$",Таблица_основная[[#This Row],[Первая строка массива]])</f>
        <v>F$882</v>
      </c>
      <c r="P896" s="41" t="str">
        <f>CONCATENATE("F","$",Таблица_основная[[#This Row],[Первая строка массива]],":","F","$",Таблица_основная[[#This Row],[Последняя строка моссива]])</f>
        <v>F$882:F$936</v>
      </c>
      <c r="Q896" s="70">
        <f t="shared" si="16"/>
        <v>882</v>
      </c>
      <c r="R896" s="70">
        <f>Таблица_основная[[#This Row],[Первая строка массива]]+54</f>
        <v>936</v>
      </c>
      <c r="S896"/>
      <c r="T896" s="86"/>
      <c r="AA896" t="s">
        <v>139</v>
      </c>
      <c r="AB896" t="s">
        <v>1859</v>
      </c>
      <c r="AC896" t="s">
        <v>164</v>
      </c>
      <c r="AD896" t="s">
        <v>1860</v>
      </c>
    </row>
    <row r="897" spans="1:30" ht="12.75" customHeight="1" x14ac:dyDescent="0.2">
      <c r="A897" s="70"/>
      <c r="B897" s="70"/>
      <c r="C897" s="100" t="s">
        <v>142</v>
      </c>
      <c r="D897" s="101" t="s">
        <v>7</v>
      </c>
      <c r="E897" s="102">
        <v>45017</v>
      </c>
      <c r="F897" s="71">
        <v>22</v>
      </c>
      <c r="G897" s="72">
        <f ca="1">Таблица_основная[[#This Row],[Рейтинг расчет]]</f>
        <v>14</v>
      </c>
      <c r="H897" s="41" t="s">
        <v>156</v>
      </c>
      <c r="I897" s="71">
        <v>20.418181818181818</v>
      </c>
      <c r="J897" s="41" t="s">
        <v>157</v>
      </c>
      <c r="K897" s="73"/>
      <c r="L897" s="73" t="s">
        <v>158</v>
      </c>
      <c r="M897" s="73"/>
      <c r="N89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O897" s="41" t="str">
        <f>CONCATENATE("F","$",Таблица_основная[[#This Row],[Первая строка массива]])</f>
        <v>F$882</v>
      </c>
      <c r="P897" s="41" t="str">
        <f>CONCATENATE("F","$",Таблица_основная[[#This Row],[Первая строка массива]],":","F","$",Таблица_основная[[#This Row],[Последняя строка моссива]])</f>
        <v>F$882:F$936</v>
      </c>
      <c r="Q897" s="70">
        <f t="shared" si="16"/>
        <v>882</v>
      </c>
      <c r="R897" s="70">
        <f>Таблица_основная[[#This Row],[Первая строка массива]]+54</f>
        <v>936</v>
      </c>
      <c r="S897"/>
      <c r="T897" s="86"/>
      <c r="AA897" t="s">
        <v>94</v>
      </c>
      <c r="AB897" t="s">
        <v>1861</v>
      </c>
      <c r="AC897" t="s">
        <v>164</v>
      </c>
      <c r="AD897" t="s">
        <v>1862</v>
      </c>
    </row>
    <row r="898" spans="1:30" ht="12.75" customHeight="1" x14ac:dyDescent="0.2">
      <c r="A898" s="70"/>
      <c r="B898" s="70"/>
      <c r="C898" s="100" t="s">
        <v>143</v>
      </c>
      <c r="D898" s="101" t="s">
        <v>7</v>
      </c>
      <c r="E898" s="102">
        <v>45017</v>
      </c>
      <c r="F898" s="71">
        <v>23</v>
      </c>
      <c r="G898" s="72">
        <f ca="1">Таблица_основная[[#This Row],[Рейтинг расчет]]</f>
        <v>13</v>
      </c>
      <c r="H898" s="41" t="s">
        <v>156</v>
      </c>
      <c r="I898" s="71">
        <v>20.418181818181818</v>
      </c>
      <c r="J898" s="41" t="s">
        <v>157</v>
      </c>
      <c r="K898" s="73"/>
      <c r="L898" s="73" t="s">
        <v>158</v>
      </c>
      <c r="M898" s="73"/>
      <c r="N89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O898" s="41" t="str">
        <f>CONCATENATE("F","$",Таблица_основная[[#This Row],[Первая строка массива]])</f>
        <v>F$882</v>
      </c>
      <c r="P898" s="41" t="str">
        <f>CONCATENATE("F","$",Таблица_основная[[#This Row],[Первая строка массива]],":","F","$",Таблица_основная[[#This Row],[Последняя строка моссива]])</f>
        <v>F$882:F$936</v>
      </c>
      <c r="Q898" s="70">
        <f t="shared" si="16"/>
        <v>882</v>
      </c>
      <c r="R898" s="70">
        <f>Таблица_основная[[#This Row],[Первая строка массива]]+54</f>
        <v>936</v>
      </c>
      <c r="S898"/>
      <c r="T898" s="86"/>
      <c r="AA898" t="s">
        <v>100</v>
      </c>
      <c r="AB898" t="s">
        <v>163</v>
      </c>
      <c r="AC898" t="s">
        <v>164</v>
      </c>
      <c r="AD898" t="s">
        <v>1863</v>
      </c>
    </row>
    <row r="899" spans="1:30" ht="12.75" customHeight="1" x14ac:dyDescent="0.2">
      <c r="A899" s="70"/>
      <c r="B899" s="70"/>
      <c r="C899" s="100" t="s">
        <v>144</v>
      </c>
      <c r="D899" s="101" t="s">
        <v>7</v>
      </c>
      <c r="E899" s="102">
        <v>45017</v>
      </c>
      <c r="F899" s="71">
        <v>61</v>
      </c>
      <c r="G899" s="72">
        <f ca="1">Таблица_основная[[#This Row],[Рейтинг расчет]]</f>
        <v>1</v>
      </c>
      <c r="H899" s="41" t="s">
        <v>156</v>
      </c>
      <c r="I899" s="71">
        <v>20.418181818181818</v>
      </c>
      <c r="J899" s="41" t="s">
        <v>157</v>
      </c>
      <c r="K899" s="73"/>
      <c r="L899" s="73" t="s">
        <v>158</v>
      </c>
      <c r="M899" s="73"/>
      <c r="N89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899" s="41" t="str">
        <f>CONCATENATE("F","$",Таблица_основная[[#This Row],[Первая строка массива]])</f>
        <v>F$882</v>
      </c>
      <c r="P899" s="41" t="str">
        <f>CONCATENATE("F","$",Таблица_основная[[#This Row],[Первая строка массива]],":","F","$",Таблица_основная[[#This Row],[Последняя строка моссива]])</f>
        <v>F$882:F$936</v>
      </c>
      <c r="Q899" s="70">
        <f t="shared" si="16"/>
        <v>882</v>
      </c>
      <c r="R899" s="70">
        <f>Таблица_основная[[#This Row],[Первая строка массива]]+54</f>
        <v>936</v>
      </c>
      <c r="S899"/>
      <c r="T899" s="86"/>
      <c r="AA899" t="s">
        <v>141</v>
      </c>
      <c r="AB899" t="s">
        <v>1864</v>
      </c>
      <c r="AC899" t="s">
        <v>164</v>
      </c>
      <c r="AD899" t="s">
        <v>1865</v>
      </c>
    </row>
    <row r="900" spans="1:30" ht="12.75" customHeight="1" x14ac:dyDescent="0.2">
      <c r="A900" s="70"/>
      <c r="B900" s="70"/>
      <c r="C900" s="100" t="s">
        <v>145</v>
      </c>
      <c r="D900" s="101" t="s">
        <v>7</v>
      </c>
      <c r="E900" s="102">
        <v>45017</v>
      </c>
      <c r="F900" s="71">
        <v>23</v>
      </c>
      <c r="G900" s="72">
        <f ca="1">Таблица_основная[[#This Row],[Рейтинг расчет]]</f>
        <v>13</v>
      </c>
      <c r="H900" s="41" t="s">
        <v>156</v>
      </c>
      <c r="I900" s="71">
        <v>20.418181818181818</v>
      </c>
      <c r="J900" s="41" t="s">
        <v>157</v>
      </c>
      <c r="K900" s="73"/>
      <c r="L900" s="73" t="s">
        <v>158</v>
      </c>
      <c r="M900" s="73"/>
      <c r="N90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O900" s="41" t="str">
        <f>CONCATENATE("F","$",Таблица_основная[[#This Row],[Первая строка массива]])</f>
        <v>F$882</v>
      </c>
      <c r="P900" s="41" t="str">
        <f>CONCATENATE("F","$",Таблица_основная[[#This Row],[Первая строка массива]],":","F","$",Таблица_основная[[#This Row],[Последняя строка моссива]])</f>
        <v>F$882:F$936</v>
      </c>
      <c r="Q900" s="70">
        <f t="shared" si="16"/>
        <v>882</v>
      </c>
      <c r="R900" s="70">
        <f>Таблица_основная[[#This Row],[Первая строка массива]]+54</f>
        <v>936</v>
      </c>
      <c r="S900"/>
      <c r="T900" s="86"/>
      <c r="AA900" t="s">
        <v>100</v>
      </c>
      <c r="AB900" t="s">
        <v>163</v>
      </c>
      <c r="AC900" t="s">
        <v>164</v>
      </c>
      <c r="AD900" t="s">
        <v>1866</v>
      </c>
    </row>
    <row r="901" spans="1:30" ht="12.75" customHeight="1" x14ac:dyDescent="0.2">
      <c r="A901" s="70"/>
      <c r="B901" s="70"/>
      <c r="C901" s="100" t="s">
        <v>146</v>
      </c>
      <c r="D901" s="101" t="s">
        <v>7</v>
      </c>
      <c r="E901" s="102">
        <v>45017</v>
      </c>
      <c r="F901" s="71">
        <v>26</v>
      </c>
      <c r="G901" s="72">
        <f ca="1">Таблица_основная[[#This Row],[Рейтинг расчет]]</f>
        <v>11</v>
      </c>
      <c r="H901" s="41" t="s">
        <v>156</v>
      </c>
      <c r="I901" s="71">
        <v>20.418181818181818</v>
      </c>
      <c r="J901" s="41" t="s">
        <v>157</v>
      </c>
      <c r="K901" s="73"/>
      <c r="L901" s="73" t="s">
        <v>158</v>
      </c>
      <c r="M901" s="73"/>
      <c r="N90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O901" s="41" t="str">
        <f>CONCATENATE("F","$",Таблица_основная[[#This Row],[Первая строка массива]])</f>
        <v>F$882</v>
      </c>
      <c r="P901" s="41" t="str">
        <f>CONCATENATE("F","$",Таблица_основная[[#This Row],[Первая строка массива]],":","F","$",Таблица_основная[[#This Row],[Последняя строка моссива]])</f>
        <v>F$882:F$936</v>
      </c>
      <c r="Q901" s="70">
        <f t="shared" si="16"/>
        <v>882</v>
      </c>
      <c r="R901" s="70">
        <f>Таблица_основная[[#This Row],[Первая строка массива]]+54</f>
        <v>936</v>
      </c>
      <c r="S901"/>
      <c r="T901" s="86"/>
      <c r="AA901" t="s">
        <v>146</v>
      </c>
      <c r="AB901" t="s">
        <v>1867</v>
      </c>
      <c r="AC901" t="s">
        <v>164</v>
      </c>
      <c r="AD901" t="s">
        <v>1868</v>
      </c>
    </row>
    <row r="902" spans="1:30" ht="12.75" customHeight="1" x14ac:dyDescent="0.2">
      <c r="A902" s="70"/>
      <c r="B902" s="70"/>
      <c r="C902" s="100" t="s">
        <v>93</v>
      </c>
      <c r="D902" s="101" t="s">
        <v>7</v>
      </c>
      <c r="E902" s="102">
        <v>45017</v>
      </c>
      <c r="F902" s="71">
        <v>16</v>
      </c>
      <c r="G902" s="72">
        <f ca="1">Таблица_основная[[#This Row],[Рейтинг расчет]]</f>
        <v>20</v>
      </c>
      <c r="H902" s="41" t="s">
        <v>156</v>
      </c>
      <c r="I902" s="71">
        <v>20.418181818181818</v>
      </c>
      <c r="J902" s="41" t="s">
        <v>157</v>
      </c>
      <c r="K902" s="73"/>
      <c r="L902" s="73" t="s">
        <v>158</v>
      </c>
      <c r="M902" s="73"/>
      <c r="N90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O902" s="41" t="str">
        <f>CONCATENATE("F","$",Таблица_основная[[#This Row],[Первая строка массива]])</f>
        <v>F$882</v>
      </c>
      <c r="P902" s="41" t="str">
        <f>CONCATENATE("F","$",Таблица_основная[[#This Row],[Первая строка массива]],":","F","$",Таблица_основная[[#This Row],[Последняя строка моссива]])</f>
        <v>F$882:F$936</v>
      </c>
      <c r="Q902" s="70">
        <f t="shared" si="16"/>
        <v>882</v>
      </c>
      <c r="R902" s="70">
        <f>Таблица_основная[[#This Row],[Первая строка массива]]+54</f>
        <v>936</v>
      </c>
      <c r="S902"/>
      <c r="T902" s="86"/>
      <c r="AA902" t="s">
        <v>105</v>
      </c>
      <c r="AB902" t="s">
        <v>1869</v>
      </c>
      <c r="AC902" t="s">
        <v>164</v>
      </c>
      <c r="AD902" t="s">
        <v>1870</v>
      </c>
    </row>
    <row r="903" spans="1:30" ht="12.75" customHeight="1" x14ac:dyDescent="0.2">
      <c r="A903" s="70"/>
      <c r="B903" s="70"/>
      <c r="C903" s="100" t="s">
        <v>127</v>
      </c>
      <c r="D903" s="101" t="s">
        <v>7</v>
      </c>
      <c r="E903" s="102">
        <v>45017</v>
      </c>
      <c r="F903" s="71">
        <v>19</v>
      </c>
      <c r="G903" s="72">
        <f ca="1">Таблица_основная[[#This Row],[Рейтинг расчет]]</f>
        <v>17</v>
      </c>
      <c r="H903" s="41" t="s">
        <v>156</v>
      </c>
      <c r="I903" s="71">
        <v>20.418181818181818</v>
      </c>
      <c r="J903" s="41" t="s">
        <v>157</v>
      </c>
      <c r="K903" s="73"/>
      <c r="L903" s="73" t="s">
        <v>158</v>
      </c>
      <c r="M903" s="73"/>
      <c r="N90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O903" s="41" t="str">
        <f>CONCATENATE("F","$",Таблица_основная[[#This Row],[Первая строка массива]])</f>
        <v>F$882</v>
      </c>
      <c r="P903" s="41" t="str">
        <f>CONCATENATE("F","$",Таблица_основная[[#This Row],[Первая строка массива]],":","F","$",Таблица_основная[[#This Row],[Последняя строка моссива]])</f>
        <v>F$882:F$936</v>
      </c>
      <c r="Q903" s="70">
        <f t="shared" si="16"/>
        <v>882</v>
      </c>
      <c r="R903" s="70">
        <f>Таблица_основная[[#This Row],[Первая строка массива]]+54</f>
        <v>936</v>
      </c>
      <c r="S903"/>
      <c r="T903" s="86"/>
      <c r="AA903" t="s">
        <v>146</v>
      </c>
      <c r="AB903" t="s">
        <v>1871</v>
      </c>
      <c r="AC903" t="s">
        <v>164</v>
      </c>
      <c r="AD903" t="s">
        <v>1872</v>
      </c>
    </row>
    <row r="904" spans="1:30" ht="12.75" customHeight="1" x14ac:dyDescent="0.2">
      <c r="A904" s="70"/>
      <c r="B904" s="70"/>
      <c r="C904" s="100" t="s">
        <v>114</v>
      </c>
      <c r="D904" s="101" t="s">
        <v>7</v>
      </c>
      <c r="E904" s="102">
        <v>45017</v>
      </c>
      <c r="F904" s="71">
        <v>9</v>
      </c>
      <c r="G904" s="72">
        <f ca="1">Таблица_основная[[#This Row],[Рейтинг расчет]]</f>
        <v>26</v>
      </c>
      <c r="H904" s="41" t="s">
        <v>156</v>
      </c>
      <c r="I904" s="71">
        <v>20.418181818181818</v>
      </c>
      <c r="J904" s="41" t="s">
        <v>157</v>
      </c>
      <c r="K904" s="73"/>
      <c r="L904" s="73" t="s">
        <v>158</v>
      </c>
      <c r="M904" s="73"/>
      <c r="N90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O904" s="41" t="str">
        <f>CONCATENATE("F","$",Таблица_основная[[#This Row],[Первая строка массива]])</f>
        <v>F$882</v>
      </c>
      <c r="P904" s="41" t="str">
        <f>CONCATENATE("F","$",Таблица_основная[[#This Row],[Первая строка массива]],":","F","$",Таблица_основная[[#This Row],[Последняя строка моссива]])</f>
        <v>F$882:F$936</v>
      </c>
      <c r="Q904" s="70">
        <f t="shared" si="16"/>
        <v>882</v>
      </c>
      <c r="R904" s="70">
        <f>Таблица_основная[[#This Row],[Первая строка массива]]+54</f>
        <v>936</v>
      </c>
      <c r="S904"/>
      <c r="T904" s="86"/>
      <c r="AA904" t="s">
        <v>145</v>
      </c>
      <c r="AB904" t="s">
        <v>163</v>
      </c>
      <c r="AC904" t="s">
        <v>164</v>
      </c>
      <c r="AD904" t="s">
        <v>1873</v>
      </c>
    </row>
    <row r="905" spans="1:30" ht="12.75" customHeight="1" x14ac:dyDescent="0.2">
      <c r="A905" s="70"/>
      <c r="B905" s="70"/>
      <c r="C905" s="100" t="s">
        <v>94</v>
      </c>
      <c r="D905" s="101" t="s">
        <v>7</v>
      </c>
      <c r="E905" s="102">
        <v>45017</v>
      </c>
      <c r="F905" s="71">
        <v>21</v>
      </c>
      <c r="G905" s="72">
        <f ca="1">Таблица_основная[[#This Row],[Рейтинг расчет]]</f>
        <v>15</v>
      </c>
      <c r="H905" s="41" t="s">
        <v>156</v>
      </c>
      <c r="I905" s="71">
        <v>20.418181818181818</v>
      </c>
      <c r="J905" s="41" t="s">
        <v>157</v>
      </c>
      <c r="K905" s="73"/>
      <c r="L905" s="73" t="s">
        <v>158</v>
      </c>
      <c r="M905" s="73"/>
      <c r="N90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O905" s="41" t="str">
        <f>CONCATENATE("F","$",Таблица_основная[[#This Row],[Первая строка массива]])</f>
        <v>F$882</v>
      </c>
      <c r="P905" s="41" t="str">
        <f>CONCATENATE("F","$",Таблица_основная[[#This Row],[Первая строка массива]],":","F","$",Таблица_основная[[#This Row],[Последняя строка моссива]])</f>
        <v>F$882:F$936</v>
      </c>
      <c r="Q905" s="70">
        <f t="shared" si="16"/>
        <v>882</v>
      </c>
      <c r="R905" s="70">
        <f>Таблица_основная[[#This Row],[Первая строка массива]]+54</f>
        <v>936</v>
      </c>
      <c r="S905"/>
      <c r="T905" s="86"/>
      <c r="AA905" t="s">
        <v>145</v>
      </c>
      <c r="AB905" t="s">
        <v>1874</v>
      </c>
      <c r="AC905" t="s">
        <v>164</v>
      </c>
      <c r="AD905" t="s">
        <v>1875</v>
      </c>
    </row>
    <row r="906" spans="1:30" ht="12.75" customHeight="1" x14ac:dyDescent="0.2">
      <c r="A906" s="70"/>
      <c r="B906" s="70"/>
      <c r="C906" s="100" t="s">
        <v>95</v>
      </c>
      <c r="D906" s="101" t="s">
        <v>7</v>
      </c>
      <c r="E906" s="102">
        <v>45017</v>
      </c>
      <c r="F906" s="71">
        <v>14</v>
      </c>
      <c r="G906" s="72">
        <f ca="1">Таблица_основная[[#This Row],[Рейтинг расчет]]</f>
        <v>22</v>
      </c>
      <c r="H906" s="41" t="s">
        <v>156</v>
      </c>
      <c r="I906" s="71">
        <v>20.418181818181818</v>
      </c>
      <c r="J906" s="41" t="s">
        <v>157</v>
      </c>
      <c r="K906" s="73"/>
      <c r="L906" s="73" t="s">
        <v>158</v>
      </c>
      <c r="M906" s="73"/>
      <c r="N90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22</v>
      </c>
      <c r="O906" s="41" t="str">
        <f>CONCATENATE("F","$",Таблица_основная[[#This Row],[Первая строка массива]])</f>
        <v>F$882</v>
      </c>
      <c r="P906" s="41" t="str">
        <f>CONCATENATE("F","$",Таблица_основная[[#This Row],[Первая строка массива]],":","F","$",Таблица_основная[[#This Row],[Последняя строка моссива]])</f>
        <v>F$882:F$936</v>
      </c>
      <c r="Q906" s="70">
        <f t="shared" si="16"/>
        <v>882</v>
      </c>
      <c r="R906" s="70">
        <f>Таблица_основная[[#This Row],[Первая строка массива]]+54</f>
        <v>936</v>
      </c>
      <c r="S906"/>
      <c r="T906" s="86"/>
      <c r="AA906" t="s">
        <v>90</v>
      </c>
      <c r="AB906" t="s">
        <v>163</v>
      </c>
      <c r="AC906" t="s">
        <v>164</v>
      </c>
      <c r="AD906" t="s">
        <v>1876</v>
      </c>
    </row>
    <row r="907" spans="1:30" ht="12.75" customHeight="1" x14ac:dyDescent="0.2">
      <c r="A907" s="70"/>
      <c r="B907" s="70"/>
      <c r="C907" s="100" t="s">
        <v>96</v>
      </c>
      <c r="D907" s="101" t="s">
        <v>7</v>
      </c>
      <c r="E907" s="102">
        <v>45017</v>
      </c>
      <c r="F907" s="71">
        <v>15</v>
      </c>
      <c r="G907" s="72">
        <f ca="1">Таблица_основная[[#This Row],[Рейтинг расчет]]</f>
        <v>21</v>
      </c>
      <c r="H907" s="41" t="s">
        <v>156</v>
      </c>
      <c r="I907" s="71">
        <v>20.418181818181818</v>
      </c>
      <c r="J907" s="41" t="s">
        <v>157</v>
      </c>
      <c r="K907" s="73"/>
      <c r="L907" s="73" t="s">
        <v>158</v>
      </c>
      <c r="M907" s="73"/>
      <c r="N90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O907" s="41" t="str">
        <f>CONCATENATE("F","$",Таблица_основная[[#This Row],[Первая строка массива]])</f>
        <v>F$882</v>
      </c>
      <c r="P907" s="41" t="str">
        <f>CONCATENATE("F","$",Таблица_основная[[#This Row],[Первая строка массива]],":","F","$",Таблица_основная[[#This Row],[Последняя строка моссива]])</f>
        <v>F$882:F$936</v>
      </c>
      <c r="Q907" s="70">
        <f t="shared" si="16"/>
        <v>882</v>
      </c>
      <c r="R907" s="70">
        <f>Таблица_основная[[#This Row],[Первая строка массива]]+54</f>
        <v>936</v>
      </c>
      <c r="S907"/>
      <c r="T907" s="86"/>
      <c r="AA907" t="s">
        <v>101</v>
      </c>
      <c r="AB907" t="s">
        <v>163</v>
      </c>
      <c r="AC907" t="s">
        <v>164</v>
      </c>
      <c r="AD907" t="s">
        <v>1877</v>
      </c>
    </row>
    <row r="908" spans="1:30" ht="12.75" customHeight="1" x14ac:dyDescent="0.2">
      <c r="A908" s="70"/>
      <c r="B908" s="70"/>
      <c r="C908" s="100" t="s">
        <v>97</v>
      </c>
      <c r="D908" s="101" t="s">
        <v>7</v>
      </c>
      <c r="E908" s="102">
        <v>45017</v>
      </c>
      <c r="F908" s="71">
        <v>28</v>
      </c>
      <c r="G908" s="72">
        <f ca="1">Таблица_основная[[#This Row],[Рейтинг расчет]]</f>
        <v>9</v>
      </c>
      <c r="H908" s="41" t="s">
        <v>156</v>
      </c>
      <c r="I908" s="71">
        <v>20.418181818181818</v>
      </c>
      <c r="J908" s="41" t="s">
        <v>157</v>
      </c>
      <c r="K908" s="73"/>
      <c r="L908" s="73" t="s">
        <v>158</v>
      </c>
      <c r="M908" s="73"/>
      <c r="N90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9</v>
      </c>
      <c r="O908" s="41" t="str">
        <f>CONCATENATE("F","$",Таблица_основная[[#This Row],[Первая строка массива]])</f>
        <v>F$882</v>
      </c>
      <c r="P908" s="41" t="str">
        <f>CONCATENATE("F","$",Таблица_основная[[#This Row],[Первая строка массива]],":","F","$",Таблица_основная[[#This Row],[Последняя строка моссива]])</f>
        <v>F$882:F$936</v>
      </c>
      <c r="Q908" s="70">
        <f t="shared" si="16"/>
        <v>882</v>
      </c>
      <c r="R908" s="70">
        <f>Таблица_основная[[#This Row],[Первая строка массива]]+54</f>
        <v>936</v>
      </c>
      <c r="S908"/>
      <c r="T908" s="86"/>
      <c r="AA908" t="s">
        <v>136</v>
      </c>
      <c r="AB908" t="s">
        <v>1878</v>
      </c>
      <c r="AC908" t="s">
        <v>164</v>
      </c>
      <c r="AD908" t="s">
        <v>1879</v>
      </c>
    </row>
    <row r="909" spans="1:30" ht="12.75" customHeight="1" x14ac:dyDescent="0.2">
      <c r="A909" s="70"/>
      <c r="B909" s="70"/>
      <c r="C909" s="100" t="s">
        <v>98</v>
      </c>
      <c r="D909" s="101" t="s">
        <v>7</v>
      </c>
      <c r="E909" s="102">
        <v>45017</v>
      </c>
      <c r="F909" s="71">
        <v>22</v>
      </c>
      <c r="G909" s="72">
        <f ca="1">Таблица_основная[[#This Row],[Рейтинг расчет]]</f>
        <v>14</v>
      </c>
      <c r="H909" s="41" t="s">
        <v>156</v>
      </c>
      <c r="I909" s="71">
        <v>20.418181818181818</v>
      </c>
      <c r="J909" s="41" t="s">
        <v>157</v>
      </c>
      <c r="K909" s="73"/>
      <c r="L909" s="73" t="s">
        <v>158</v>
      </c>
      <c r="M909" s="73"/>
      <c r="N90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O909" s="41" t="str">
        <f>CONCATENATE("F","$",Таблица_основная[[#This Row],[Первая строка массива]])</f>
        <v>F$882</v>
      </c>
      <c r="P909" s="41" t="str">
        <f>CONCATENATE("F","$",Таблица_основная[[#This Row],[Первая строка массива]],":","F","$",Таблица_основная[[#This Row],[Последняя строка моссива]])</f>
        <v>F$882:F$936</v>
      </c>
      <c r="Q909" s="70">
        <f t="shared" si="16"/>
        <v>882</v>
      </c>
      <c r="R909" s="70">
        <f>Таблица_основная[[#This Row],[Первая строка массива]]+54</f>
        <v>936</v>
      </c>
      <c r="S909"/>
      <c r="T909" s="86"/>
      <c r="AA909" t="s">
        <v>146</v>
      </c>
      <c r="AB909" t="s">
        <v>1880</v>
      </c>
      <c r="AC909" t="s">
        <v>164</v>
      </c>
      <c r="AD909" t="s">
        <v>1881</v>
      </c>
    </row>
    <row r="910" spans="1:30" ht="12.75" customHeight="1" x14ac:dyDescent="0.2">
      <c r="A910" s="70"/>
      <c r="B910" s="70"/>
      <c r="C910" s="100" t="s">
        <v>99</v>
      </c>
      <c r="D910" s="101" t="s">
        <v>7</v>
      </c>
      <c r="E910" s="102">
        <v>45017</v>
      </c>
      <c r="F910" s="71">
        <v>22</v>
      </c>
      <c r="G910" s="72">
        <f ca="1">Таблица_основная[[#This Row],[Рейтинг расчет]]</f>
        <v>14</v>
      </c>
      <c r="H910" s="41" t="s">
        <v>156</v>
      </c>
      <c r="I910" s="71">
        <v>20.418181818181818</v>
      </c>
      <c r="J910" s="41" t="s">
        <v>157</v>
      </c>
      <c r="K910" s="73"/>
      <c r="L910" s="73" t="s">
        <v>158</v>
      </c>
      <c r="M910" s="73"/>
      <c r="N91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O910" s="41" t="str">
        <f>CONCATENATE("F","$",Таблица_основная[[#This Row],[Первая строка массива]])</f>
        <v>F$882</v>
      </c>
      <c r="P910" s="41" t="str">
        <f>CONCATENATE("F","$",Таблица_основная[[#This Row],[Первая строка массива]],":","F","$",Таблица_основная[[#This Row],[Последняя строка моссива]])</f>
        <v>F$882:F$936</v>
      </c>
      <c r="Q910" s="70">
        <f t="shared" si="16"/>
        <v>882</v>
      </c>
      <c r="R910" s="70">
        <f>Таблица_основная[[#This Row],[Первая строка массива]]+54</f>
        <v>936</v>
      </c>
      <c r="S910"/>
      <c r="T910" s="86"/>
      <c r="AA910" t="s">
        <v>127</v>
      </c>
      <c r="AB910" t="s">
        <v>1882</v>
      </c>
      <c r="AC910" t="s">
        <v>164</v>
      </c>
      <c r="AD910" t="s">
        <v>1883</v>
      </c>
    </row>
    <row r="911" spans="1:30" ht="12.75" customHeight="1" x14ac:dyDescent="0.2">
      <c r="A911" s="70"/>
      <c r="B911" s="70"/>
      <c r="C911" s="100" t="s">
        <v>100</v>
      </c>
      <c r="D911" s="101" t="s">
        <v>7</v>
      </c>
      <c r="E911" s="102">
        <v>45017</v>
      </c>
      <c r="F911" s="71">
        <v>43</v>
      </c>
      <c r="G911" s="72">
        <f ca="1">Таблица_основная[[#This Row],[Рейтинг расчет]]</f>
        <v>2</v>
      </c>
      <c r="H911" s="41" t="s">
        <v>156</v>
      </c>
      <c r="I911" s="71">
        <v>20.418181818181818</v>
      </c>
      <c r="J911" s="41" t="s">
        <v>157</v>
      </c>
      <c r="K911" s="73"/>
      <c r="L911" s="73" t="s">
        <v>158</v>
      </c>
      <c r="M911" s="73"/>
      <c r="N91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</v>
      </c>
      <c r="O911" s="41" t="str">
        <f>CONCATENATE("F","$",Таблица_основная[[#This Row],[Первая строка массива]])</f>
        <v>F$882</v>
      </c>
      <c r="P911" s="41" t="str">
        <f>CONCATENATE("F","$",Таблица_основная[[#This Row],[Первая строка массива]],":","F","$",Таблица_основная[[#This Row],[Последняя строка моссива]])</f>
        <v>F$882:F$936</v>
      </c>
      <c r="Q911" s="70">
        <f t="shared" si="16"/>
        <v>882</v>
      </c>
      <c r="R911" s="70">
        <f>Таблица_основная[[#This Row],[Первая строка массива]]+54</f>
        <v>936</v>
      </c>
      <c r="S911"/>
      <c r="T911" s="86"/>
      <c r="AA911" t="s">
        <v>144</v>
      </c>
      <c r="AB911" t="s">
        <v>163</v>
      </c>
      <c r="AC911" t="s">
        <v>164</v>
      </c>
      <c r="AD911" t="s">
        <v>1884</v>
      </c>
    </row>
    <row r="912" spans="1:30" ht="12.75" customHeight="1" x14ac:dyDescent="0.2">
      <c r="A912" s="70"/>
      <c r="B912" s="70"/>
      <c r="C912" s="100" t="s">
        <v>115</v>
      </c>
      <c r="D912" s="101" t="s">
        <v>7</v>
      </c>
      <c r="E912" s="102">
        <v>45017</v>
      </c>
      <c r="F912" s="71">
        <v>9</v>
      </c>
      <c r="G912" s="72">
        <f ca="1">Таблица_основная[[#This Row],[Рейтинг расчет]]</f>
        <v>26</v>
      </c>
      <c r="H912" s="41" t="s">
        <v>156</v>
      </c>
      <c r="I912" s="71">
        <v>20.418181818181818</v>
      </c>
      <c r="J912" s="41" t="s">
        <v>157</v>
      </c>
      <c r="K912" s="73"/>
      <c r="L912" s="73" t="s">
        <v>158</v>
      </c>
      <c r="M912" s="73"/>
      <c r="N91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O912" s="41" t="str">
        <f>CONCATENATE("F","$",Таблица_основная[[#This Row],[Первая строка массива]])</f>
        <v>F$882</v>
      </c>
      <c r="P912" s="41" t="str">
        <f>CONCATENATE("F","$",Таблица_основная[[#This Row],[Первая строка массива]],":","F","$",Таблица_основная[[#This Row],[Последняя строка моссива]])</f>
        <v>F$882:F$936</v>
      </c>
      <c r="Q912" s="70">
        <f t="shared" si="16"/>
        <v>882</v>
      </c>
      <c r="R912" s="70">
        <f>Таблица_основная[[#This Row],[Первая строка массива]]+54</f>
        <v>936</v>
      </c>
      <c r="S912"/>
      <c r="T912" s="86"/>
      <c r="AA912" t="s">
        <v>108</v>
      </c>
      <c r="AB912" t="s">
        <v>163</v>
      </c>
      <c r="AC912" t="s">
        <v>164</v>
      </c>
      <c r="AD912" t="s">
        <v>1885</v>
      </c>
    </row>
    <row r="913" spans="1:30" ht="12.75" customHeight="1" x14ac:dyDescent="0.2">
      <c r="A913" s="70"/>
      <c r="B913" s="70"/>
      <c r="C913" s="100" t="s">
        <v>116</v>
      </c>
      <c r="D913" s="101" t="s">
        <v>7</v>
      </c>
      <c r="E913" s="102">
        <v>45017</v>
      </c>
      <c r="F913" s="71">
        <v>19</v>
      </c>
      <c r="G913" s="72">
        <f ca="1">Таблица_основная[[#This Row],[Рейтинг расчет]]</f>
        <v>17</v>
      </c>
      <c r="H913" s="41" t="s">
        <v>156</v>
      </c>
      <c r="I913" s="71">
        <v>20.418181818181818</v>
      </c>
      <c r="J913" s="41" t="s">
        <v>157</v>
      </c>
      <c r="K913" s="73"/>
      <c r="L913" s="73" t="s">
        <v>158</v>
      </c>
      <c r="M913" s="73"/>
      <c r="N91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O913" s="41" t="str">
        <f>CONCATENATE("F","$",Таблица_основная[[#This Row],[Первая строка массива]])</f>
        <v>F$882</v>
      </c>
      <c r="P913" s="41" t="str">
        <f>CONCATENATE("F","$",Таблица_основная[[#This Row],[Первая строка массива]],":","F","$",Таблица_основная[[#This Row],[Последняя строка моссива]])</f>
        <v>F$882:F$936</v>
      </c>
      <c r="Q913" s="70">
        <f t="shared" si="16"/>
        <v>882</v>
      </c>
      <c r="R913" s="70">
        <f>Таблица_основная[[#This Row],[Первая строка массива]]+54</f>
        <v>936</v>
      </c>
      <c r="S913"/>
      <c r="T913" s="86"/>
      <c r="AA913" t="s">
        <v>109</v>
      </c>
      <c r="AB913" t="s">
        <v>163</v>
      </c>
      <c r="AC913" t="s">
        <v>164</v>
      </c>
      <c r="AD913" t="s">
        <v>1886</v>
      </c>
    </row>
    <row r="914" spans="1:30" ht="12.75" customHeight="1" x14ac:dyDescent="0.2">
      <c r="A914" s="70"/>
      <c r="B914" s="70"/>
      <c r="C914" s="100" t="s">
        <v>101</v>
      </c>
      <c r="D914" s="101" t="s">
        <v>7</v>
      </c>
      <c r="E914" s="102">
        <v>45017</v>
      </c>
      <c r="F914" s="71">
        <v>26</v>
      </c>
      <c r="G914" s="72">
        <f ca="1">Таблица_основная[[#This Row],[Рейтинг расчет]]</f>
        <v>11</v>
      </c>
      <c r="H914" s="41" t="s">
        <v>156</v>
      </c>
      <c r="I914" s="71">
        <v>20.418181818181818</v>
      </c>
      <c r="J914" s="41" t="s">
        <v>157</v>
      </c>
      <c r="K914" s="73"/>
      <c r="L914" s="73" t="s">
        <v>158</v>
      </c>
      <c r="M914" s="73"/>
      <c r="N91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O914" s="41" t="str">
        <f>CONCATENATE("F","$",Таблица_основная[[#This Row],[Первая строка массива]])</f>
        <v>F$882</v>
      </c>
      <c r="P914" s="41" t="str">
        <f>CONCATENATE("F","$",Таблица_основная[[#This Row],[Первая строка массива]],":","F","$",Таблица_основная[[#This Row],[Последняя строка моссива]])</f>
        <v>F$882:F$936</v>
      </c>
      <c r="Q914" s="70">
        <f t="shared" si="16"/>
        <v>882</v>
      </c>
      <c r="R914" s="70">
        <f>Таблица_основная[[#This Row],[Первая строка массива]]+54</f>
        <v>936</v>
      </c>
      <c r="S914"/>
      <c r="T914" s="86"/>
      <c r="AA914" t="s">
        <v>137</v>
      </c>
      <c r="AB914" t="s">
        <v>1887</v>
      </c>
      <c r="AC914" t="s">
        <v>164</v>
      </c>
      <c r="AD914" t="s">
        <v>1888</v>
      </c>
    </row>
    <row r="915" spans="1:30" ht="12.75" customHeight="1" x14ac:dyDescent="0.2">
      <c r="A915" s="70"/>
      <c r="B915" s="70"/>
      <c r="C915" s="100" t="s">
        <v>102</v>
      </c>
      <c r="D915" s="101" t="s">
        <v>7</v>
      </c>
      <c r="E915" s="102">
        <v>45017</v>
      </c>
      <c r="F915" s="71">
        <v>34</v>
      </c>
      <c r="G915" s="72">
        <f ca="1">Таблица_основная[[#This Row],[Рейтинг расчет]]</f>
        <v>6</v>
      </c>
      <c r="H915" s="41" t="s">
        <v>156</v>
      </c>
      <c r="I915" s="71">
        <v>20.418181818181818</v>
      </c>
      <c r="J915" s="41" t="s">
        <v>157</v>
      </c>
      <c r="K915" s="73"/>
      <c r="L915" s="73" t="s">
        <v>158</v>
      </c>
      <c r="M915" s="73"/>
      <c r="N91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6</v>
      </c>
      <c r="O915" s="41" t="str">
        <f>CONCATENATE("F","$",Таблица_основная[[#This Row],[Первая строка массива]])</f>
        <v>F$882</v>
      </c>
      <c r="P915" s="41" t="str">
        <f>CONCATENATE("F","$",Таблица_основная[[#This Row],[Первая строка массива]],":","F","$",Таблица_основная[[#This Row],[Последняя строка моссива]])</f>
        <v>F$882:F$936</v>
      </c>
      <c r="Q915" s="70">
        <f t="shared" si="16"/>
        <v>882</v>
      </c>
      <c r="R915" s="70">
        <f>Таблица_основная[[#This Row],[Первая строка массива]]+54</f>
        <v>936</v>
      </c>
      <c r="S915"/>
      <c r="T915" s="86"/>
      <c r="AA915" t="s">
        <v>144</v>
      </c>
      <c r="AB915" t="s">
        <v>1889</v>
      </c>
      <c r="AC915" t="s">
        <v>1890</v>
      </c>
      <c r="AD915" t="s">
        <v>1891</v>
      </c>
    </row>
    <row r="916" spans="1:30" ht="12.75" customHeight="1" x14ac:dyDescent="0.2">
      <c r="A916" s="70"/>
      <c r="B916" s="70"/>
      <c r="C916" s="100" t="s">
        <v>103</v>
      </c>
      <c r="D916" s="101" t="s">
        <v>7</v>
      </c>
      <c r="E916" s="102">
        <v>45017</v>
      </c>
      <c r="F916" s="71">
        <v>17</v>
      </c>
      <c r="G916" s="72">
        <f ca="1">Таблица_основная[[#This Row],[Рейтинг расчет]]</f>
        <v>19</v>
      </c>
      <c r="H916" s="41" t="s">
        <v>156</v>
      </c>
      <c r="I916" s="71">
        <v>20.418181818181818</v>
      </c>
      <c r="J916" s="41" t="s">
        <v>157</v>
      </c>
      <c r="K916" s="73"/>
      <c r="L916" s="73" t="s">
        <v>158</v>
      </c>
      <c r="M916" s="73"/>
      <c r="N91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O916" s="41" t="str">
        <f>CONCATENATE("F","$",Таблица_основная[[#This Row],[Первая строка массива]])</f>
        <v>F$882</v>
      </c>
      <c r="P916" s="41" t="str">
        <f>CONCATENATE("F","$",Таблица_основная[[#This Row],[Первая строка массива]],":","F","$",Таблица_основная[[#This Row],[Последняя строка моссива]])</f>
        <v>F$882:F$936</v>
      </c>
      <c r="Q916" s="70">
        <f t="shared" si="16"/>
        <v>882</v>
      </c>
      <c r="R916" s="70">
        <f>Таблица_основная[[#This Row],[Первая строка массива]]+54</f>
        <v>936</v>
      </c>
      <c r="S916"/>
      <c r="T916" s="86"/>
      <c r="AA916" t="s">
        <v>144</v>
      </c>
      <c r="AB916" t="s">
        <v>1892</v>
      </c>
      <c r="AC916" t="s">
        <v>1890</v>
      </c>
      <c r="AD916" t="s">
        <v>1893</v>
      </c>
    </row>
    <row r="917" spans="1:30" ht="12.75" customHeight="1" x14ac:dyDescent="0.2">
      <c r="A917" s="70"/>
      <c r="B917" s="70"/>
      <c r="C917" s="100" t="s">
        <v>104</v>
      </c>
      <c r="D917" s="101" t="s">
        <v>7</v>
      </c>
      <c r="E917" s="102">
        <v>45017</v>
      </c>
      <c r="F917" s="71">
        <v>20</v>
      </c>
      <c r="G917" s="72">
        <f ca="1">Таблица_основная[[#This Row],[Рейтинг расчет]]</f>
        <v>16</v>
      </c>
      <c r="H917" s="41" t="s">
        <v>156</v>
      </c>
      <c r="I917" s="71">
        <v>20.418181818181818</v>
      </c>
      <c r="J917" s="41" t="s">
        <v>157</v>
      </c>
      <c r="K917" s="73"/>
      <c r="L917" s="73" t="s">
        <v>158</v>
      </c>
      <c r="M917" s="73"/>
      <c r="N91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O917" s="41" t="str">
        <f>CONCATENATE("F","$",Таблица_основная[[#This Row],[Первая строка массива]])</f>
        <v>F$882</v>
      </c>
      <c r="P917" s="41" t="str">
        <f>CONCATENATE("F","$",Таблица_основная[[#This Row],[Первая строка массива]],":","F","$",Таблица_основная[[#This Row],[Последняя строка моссива]])</f>
        <v>F$882:F$936</v>
      </c>
      <c r="Q917" s="70">
        <f t="shared" si="16"/>
        <v>882</v>
      </c>
      <c r="R917" s="70">
        <f>Таблица_основная[[#This Row],[Первая строка массива]]+54</f>
        <v>936</v>
      </c>
      <c r="S917"/>
      <c r="T917" s="86"/>
      <c r="AA917" t="s">
        <v>144</v>
      </c>
      <c r="AB917" t="s">
        <v>1894</v>
      </c>
      <c r="AC917" t="s">
        <v>1890</v>
      </c>
      <c r="AD917" t="s">
        <v>1895</v>
      </c>
    </row>
    <row r="918" spans="1:30" ht="12.75" customHeight="1" x14ac:dyDescent="0.2">
      <c r="A918" s="70"/>
      <c r="B918" s="70"/>
      <c r="C918" s="100" t="s">
        <v>128</v>
      </c>
      <c r="D918" s="101" t="s">
        <v>7</v>
      </c>
      <c r="E918" s="102">
        <v>45017</v>
      </c>
      <c r="F918" s="71">
        <v>14</v>
      </c>
      <c r="G918" s="72">
        <f ca="1">Таблица_основная[[#This Row],[Рейтинг расчет]]</f>
        <v>22</v>
      </c>
      <c r="H918" s="41" t="s">
        <v>156</v>
      </c>
      <c r="I918" s="71">
        <v>20.418181818181818</v>
      </c>
      <c r="J918" s="41" t="s">
        <v>157</v>
      </c>
      <c r="K918" s="73"/>
      <c r="L918" s="73" t="s">
        <v>158</v>
      </c>
      <c r="M918" s="73"/>
      <c r="N91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22</v>
      </c>
      <c r="O918" s="41" t="str">
        <f>CONCATENATE("F","$",Таблица_основная[[#This Row],[Первая строка массива]])</f>
        <v>F$882</v>
      </c>
      <c r="P918" s="41" t="str">
        <f>CONCATENATE("F","$",Таблица_основная[[#This Row],[Первая строка массива]],":","F","$",Таблица_основная[[#This Row],[Последняя строка моссива]])</f>
        <v>F$882:F$936</v>
      </c>
      <c r="Q918" s="70">
        <f t="shared" si="16"/>
        <v>882</v>
      </c>
      <c r="R918" s="70">
        <f>Таблица_основная[[#This Row],[Первая строка массива]]+54</f>
        <v>936</v>
      </c>
      <c r="S918"/>
      <c r="T918" s="86"/>
      <c r="AA918" t="s">
        <v>87</v>
      </c>
      <c r="AB918" t="s">
        <v>1896</v>
      </c>
      <c r="AC918" t="s">
        <v>1890</v>
      </c>
      <c r="AD918" t="s">
        <v>1897</v>
      </c>
    </row>
    <row r="919" spans="1:30" ht="12.75" customHeight="1" x14ac:dyDescent="0.2">
      <c r="A919" s="70"/>
      <c r="B919" s="70"/>
      <c r="C919" s="100" t="s">
        <v>117</v>
      </c>
      <c r="D919" s="101" t="s">
        <v>7</v>
      </c>
      <c r="E919" s="102">
        <v>45017</v>
      </c>
      <c r="F919" s="71">
        <v>36</v>
      </c>
      <c r="G919" s="72">
        <f ca="1">Таблица_основная[[#This Row],[Рейтинг расчет]]</f>
        <v>5</v>
      </c>
      <c r="H919" s="41" t="s">
        <v>156</v>
      </c>
      <c r="I919" s="71">
        <v>20.418181818181818</v>
      </c>
      <c r="J919" s="41" t="s">
        <v>157</v>
      </c>
      <c r="K919" s="73"/>
      <c r="L919" s="73" t="s">
        <v>158</v>
      </c>
      <c r="M919" s="73"/>
      <c r="N91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</v>
      </c>
      <c r="O919" s="41" t="str">
        <f>CONCATENATE("F","$",Таблица_основная[[#This Row],[Первая строка массива]])</f>
        <v>F$882</v>
      </c>
      <c r="P919" s="41" t="str">
        <f>CONCATENATE("F","$",Таблица_основная[[#This Row],[Первая строка массива]],":","F","$",Таблица_основная[[#This Row],[Последняя строка моссива]])</f>
        <v>F$882:F$936</v>
      </c>
      <c r="Q919" s="70">
        <f t="shared" si="16"/>
        <v>882</v>
      </c>
      <c r="R919" s="70">
        <f>Таблица_основная[[#This Row],[Первая строка массива]]+54</f>
        <v>936</v>
      </c>
      <c r="S919"/>
      <c r="T919" s="86"/>
      <c r="AA919" t="s">
        <v>144</v>
      </c>
      <c r="AB919" t="s">
        <v>1898</v>
      </c>
      <c r="AC919" t="s">
        <v>1890</v>
      </c>
      <c r="AD919" t="s">
        <v>1899</v>
      </c>
    </row>
    <row r="920" spans="1:30" ht="12.75" customHeight="1" x14ac:dyDescent="0.2">
      <c r="A920" s="70"/>
      <c r="B920" s="70"/>
      <c r="C920" s="100" t="s">
        <v>118</v>
      </c>
      <c r="D920" s="101" t="s">
        <v>7</v>
      </c>
      <c r="E920" s="102">
        <v>45017</v>
      </c>
      <c r="F920" s="71">
        <v>18</v>
      </c>
      <c r="G920" s="72">
        <f ca="1">Таблица_основная[[#This Row],[Рейтинг расчет]]</f>
        <v>18</v>
      </c>
      <c r="H920" s="41" t="s">
        <v>156</v>
      </c>
      <c r="I920" s="71">
        <v>20.418181818181818</v>
      </c>
      <c r="J920" s="41" t="s">
        <v>157</v>
      </c>
      <c r="K920" s="73"/>
      <c r="L920" s="73" t="s">
        <v>158</v>
      </c>
      <c r="M920" s="73"/>
      <c r="N92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O920" s="41" t="str">
        <f>CONCATENATE("F","$",Таблица_основная[[#This Row],[Первая строка массива]])</f>
        <v>F$882</v>
      </c>
      <c r="P920" s="41" t="str">
        <f>CONCATENATE("F","$",Таблица_основная[[#This Row],[Первая строка массива]],":","F","$",Таблица_основная[[#This Row],[Последняя строка моссива]])</f>
        <v>F$882:F$936</v>
      </c>
      <c r="Q920" s="70">
        <f t="shared" si="16"/>
        <v>882</v>
      </c>
      <c r="R920" s="70">
        <f>Таблица_основная[[#This Row],[Первая строка массива]]+54</f>
        <v>936</v>
      </c>
      <c r="S920"/>
      <c r="T920" s="86"/>
      <c r="AA920" t="s">
        <v>136</v>
      </c>
      <c r="AB920" t="s">
        <v>1900</v>
      </c>
      <c r="AC920" t="s">
        <v>1890</v>
      </c>
      <c r="AD920" t="s">
        <v>1901</v>
      </c>
    </row>
    <row r="921" spans="1:30" ht="12.75" customHeight="1" x14ac:dyDescent="0.2">
      <c r="A921" s="70"/>
      <c r="B921" s="70"/>
      <c r="C921" s="100" t="s">
        <v>105</v>
      </c>
      <c r="D921" s="101" t="s">
        <v>7</v>
      </c>
      <c r="E921" s="102">
        <v>45017</v>
      </c>
      <c r="F921" s="71">
        <v>32</v>
      </c>
      <c r="G921" s="72">
        <f ca="1">Таблица_основная[[#This Row],[Рейтинг расчет]]</f>
        <v>8</v>
      </c>
      <c r="H921" s="41" t="s">
        <v>156</v>
      </c>
      <c r="I921" s="71">
        <v>20.418181818181818</v>
      </c>
      <c r="J921" s="41" t="s">
        <v>157</v>
      </c>
      <c r="K921" s="73"/>
      <c r="L921" s="73" t="s">
        <v>158</v>
      </c>
      <c r="M921" s="73"/>
      <c r="N92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O921" s="41" t="str">
        <f>CONCATENATE("F","$",Таблица_основная[[#This Row],[Первая строка массива]])</f>
        <v>F$882</v>
      </c>
      <c r="P921" s="41" t="str">
        <f>CONCATENATE("F","$",Таблица_основная[[#This Row],[Первая строка массива]],":","F","$",Таблица_основная[[#This Row],[Последняя строка моссива]])</f>
        <v>F$882:F$936</v>
      </c>
      <c r="Q921" s="70">
        <f t="shared" si="16"/>
        <v>882</v>
      </c>
      <c r="R921" s="70">
        <f>Таблица_основная[[#This Row],[Первая строка массива]]+54</f>
        <v>936</v>
      </c>
      <c r="S921"/>
      <c r="T921" s="86"/>
      <c r="AA921" t="s">
        <v>136</v>
      </c>
      <c r="AB921" t="s">
        <v>1902</v>
      </c>
      <c r="AC921" t="s">
        <v>1890</v>
      </c>
      <c r="AD921" t="s">
        <v>1903</v>
      </c>
    </row>
    <row r="922" spans="1:30" ht="12.75" customHeight="1" x14ac:dyDescent="0.2">
      <c r="A922" s="70"/>
      <c r="B922" s="70"/>
      <c r="C922" s="100" t="s">
        <v>119</v>
      </c>
      <c r="D922" s="101" t="s">
        <v>7</v>
      </c>
      <c r="E922" s="102">
        <v>45017</v>
      </c>
      <c r="F922" s="71">
        <v>15</v>
      </c>
      <c r="G922" s="72">
        <f ca="1">Таблица_основная[[#This Row],[Рейтинг расчет]]</f>
        <v>21</v>
      </c>
      <c r="H922" s="41" t="s">
        <v>156</v>
      </c>
      <c r="I922" s="71">
        <v>20.418181818181818</v>
      </c>
      <c r="J922" s="41" t="s">
        <v>157</v>
      </c>
      <c r="K922" s="73"/>
      <c r="L922" s="73" t="s">
        <v>158</v>
      </c>
      <c r="M922" s="73"/>
      <c r="N92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O922" s="41" t="str">
        <f>CONCATENATE("F","$",Таблица_основная[[#This Row],[Первая строка массива]])</f>
        <v>F$882</v>
      </c>
      <c r="P922" s="41" t="str">
        <f>CONCATENATE("F","$",Таблица_основная[[#This Row],[Первая строка массива]],":","F","$",Таблица_основная[[#This Row],[Последняя строка моссива]])</f>
        <v>F$882:F$936</v>
      </c>
      <c r="Q922" s="70">
        <f t="shared" si="16"/>
        <v>882</v>
      </c>
      <c r="R922" s="70">
        <f>Таблица_основная[[#This Row],[Первая строка массива]]+54</f>
        <v>936</v>
      </c>
      <c r="S922"/>
      <c r="T922" s="86"/>
      <c r="AA922" t="s">
        <v>105</v>
      </c>
      <c r="AB922" t="s">
        <v>1904</v>
      </c>
      <c r="AC922" t="s">
        <v>1890</v>
      </c>
      <c r="AD922" t="s">
        <v>1905</v>
      </c>
    </row>
    <row r="923" spans="1:30" ht="12.75" customHeight="1" x14ac:dyDescent="0.2">
      <c r="A923" s="70"/>
      <c r="B923" s="70"/>
      <c r="C923" s="100" t="s">
        <v>106</v>
      </c>
      <c r="D923" s="101" t="s">
        <v>7</v>
      </c>
      <c r="E923" s="102">
        <v>45017</v>
      </c>
      <c r="F923" s="71">
        <v>14</v>
      </c>
      <c r="G923" s="72">
        <f ca="1">Таблица_основная[[#This Row],[Рейтинг расчет]]</f>
        <v>22</v>
      </c>
      <c r="H923" s="41" t="s">
        <v>156</v>
      </c>
      <c r="I923" s="71">
        <v>20.418181818181818</v>
      </c>
      <c r="J923" s="41" t="s">
        <v>157</v>
      </c>
      <c r="K923" s="73"/>
      <c r="L923" s="73" t="s">
        <v>158</v>
      </c>
      <c r="M923" s="73"/>
      <c r="N92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22</v>
      </c>
      <c r="O923" s="41" t="str">
        <f>CONCATENATE("F","$",Таблица_основная[[#This Row],[Первая строка массива]])</f>
        <v>F$882</v>
      </c>
      <c r="P923" s="41" t="str">
        <f>CONCATENATE("F","$",Таблица_основная[[#This Row],[Первая строка массива]],":","F","$",Таблица_основная[[#This Row],[Последняя строка моссива]])</f>
        <v>F$882:F$936</v>
      </c>
      <c r="Q923" s="70">
        <f t="shared" si="16"/>
        <v>882</v>
      </c>
      <c r="R923" s="70">
        <f>Таблица_основная[[#This Row],[Первая строка массива]]+54</f>
        <v>936</v>
      </c>
      <c r="S923"/>
      <c r="T923" s="86"/>
      <c r="AA923" t="s">
        <v>100</v>
      </c>
      <c r="AB923" t="s">
        <v>1906</v>
      </c>
      <c r="AC923" t="s">
        <v>1890</v>
      </c>
      <c r="AD923" t="s">
        <v>1907</v>
      </c>
    </row>
    <row r="924" spans="1:30" ht="12.75" customHeight="1" x14ac:dyDescent="0.2">
      <c r="A924" s="70"/>
      <c r="B924" s="70"/>
      <c r="C924" s="100" t="s">
        <v>107</v>
      </c>
      <c r="D924" s="101" t="s">
        <v>7</v>
      </c>
      <c r="E924" s="102">
        <v>45017</v>
      </c>
      <c r="F924" s="71">
        <v>17</v>
      </c>
      <c r="G924" s="72">
        <f ca="1">Таблица_основная[[#This Row],[Рейтинг расчет]]</f>
        <v>19</v>
      </c>
      <c r="H924" s="41" t="s">
        <v>156</v>
      </c>
      <c r="I924" s="71">
        <v>20.418181818181818</v>
      </c>
      <c r="J924" s="41" t="s">
        <v>157</v>
      </c>
      <c r="K924" s="73"/>
      <c r="L924" s="73" t="s">
        <v>158</v>
      </c>
      <c r="M924" s="73"/>
      <c r="N92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O924" s="41" t="str">
        <f>CONCATENATE("F","$",Таблица_основная[[#This Row],[Первая строка массива]])</f>
        <v>F$882</v>
      </c>
      <c r="P924" s="41" t="str">
        <f>CONCATENATE("F","$",Таблица_основная[[#This Row],[Первая строка массива]],":","F","$",Таблица_основная[[#This Row],[Последняя строка моссива]])</f>
        <v>F$882:F$936</v>
      </c>
      <c r="Q924" s="70">
        <f t="shared" si="16"/>
        <v>882</v>
      </c>
      <c r="R924" s="70">
        <f>Таблица_основная[[#This Row],[Первая строка массива]]+54</f>
        <v>936</v>
      </c>
      <c r="S924"/>
      <c r="T924" s="86"/>
      <c r="AA924" t="s">
        <v>100</v>
      </c>
      <c r="AB924" t="s">
        <v>1908</v>
      </c>
      <c r="AC924" t="s">
        <v>1890</v>
      </c>
      <c r="AD924" t="s">
        <v>1909</v>
      </c>
    </row>
    <row r="925" spans="1:30" ht="12.75" customHeight="1" x14ac:dyDescent="0.2">
      <c r="A925" s="70"/>
      <c r="B925" s="70"/>
      <c r="C925" s="100" t="s">
        <v>120</v>
      </c>
      <c r="D925" s="101" t="s">
        <v>7</v>
      </c>
      <c r="E925" s="102">
        <v>45017</v>
      </c>
      <c r="F925" s="71">
        <v>14</v>
      </c>
      <c r="G925" s="72">
        <f ca="1">Таблица_основная[[#This Row],[Рейтинг расчет]]</f>
        <v>22</v>
      </c>
      <c r="H925" s="41" t="s">
        <v>156</v>
      </c>
      <c r="I925" s="71">
        <v>20.418181818181818</v>
      </c>
      <c r="J925" s="41" t="s">
        <v>157</v>
      </c>
      <c r="K925" s="73"/>
      <c r="L925" s="73" t="s">
        <v>158</v>
      </c>
      <c r="M925" s="73"/>
      <c r="N92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22</v>
      </c>
      <c r="O925" s="41" t="str">
        <f>CONCATENATE("F","$",Таблица_основная[[#This Row],[Первая строка массива]])</f>
        <v>F$882</v>
      </c>
      <c r="P925" s="41" t="str">
        <f>CONCATENATE("F","$",Таблица_основная[[#This Row],[Первая строка массива]],":","F","$",Таблица_основная[[#This Row],[Последняя строка моссива]])</f>
        <v>F$882:F$936</v>
      </c>
      <c r="Q925" s="70">
        <f t="shared" si="16"/>
        <v>882</v>
      </c>
      <c r="R925" s="70">
        <f>Таблица_основная[[#This Row],[Первая строка массива]]+54</f>
        <v>936</v>
      </c>
      <c r="S925"/>
      <c r="T925" s="86"/>
      <c r="AA925" t="s">
        <v>141</v>
      </c>
      <c r="AB925" t="s">
        <v>1910</v>
      </c>
      <c r="AC925" t="s">
        <v>1890</v>
      </c>
      <c r="AD925" t="s">
        <v>1911</v>
      </c>
    </row>
    <row r="926" spans="1:30" ht="12.75" customHeight="1" x14ac:dyDescent="0.2">
      <c r="A926" s="70"/>
      <c r="B926" s="70"/>
      <c r="C926" s="100" t="s">
        <v>126</v>
      </c>
      <c r="D926" s="101" t="s">
        <v>7</v>
      </c>
      <c r="E926" s="102">
        <v>45017</v>
      </c>
      <c r="F926" s="71">
        <v>17</v>
      </c>
      <c r="G926" s="72">
        <f ca="1">Таблица_основная[[#This Row],[Рейтинг расчет]]</f>
        <v>19</v>
      </c>
      <c r="H926" s="41" t="s">
        <v>156</v>
      </c>
      <c r="I926" s="71">
        <v>20.418181818181818</v>
      </c>
      <c r="J926" s="41" t="s">
        <v>157</v>
      </c>
      <c r="K926" s="73"/>
      <c r="L926" s="73" t="s">
        <v>158</v>
      </c>
      <c r="M926" s="73"/>
      <c r="N92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O926" s="41" t="str">
        <f>CONCATENATE("F","$",Таблица_основная[[#This Row],[Первая строка массива]])</f>
        <v>F$882</v>
      </c>
      <c r="P926" s="41" t="str">
        <f>CONCATENATE("F","$",Таблица_основная[[#This Row],[Первая строка массива]],":","F","$",Таблица_основная[[#This Row],[Последняя строка моссива]])</f>
        <v>F$882:F$936</v>
      </c>
      <c r="Q926" s="70">
        <f t="shared" si="16"/>
        <v>882</v>
      </c>
      <c r="R926" s="70">
        <f>Таблица_основная[[#This Row],[Первая строка массива]]+54</f>
        <v>936</v>
      </c>
      <c r="S926"/>
      <c r="T926" s="86"/>
      <c r="AA926" t="s">
        <v>100</v>
      </c>
      <c r="AB926" t="s">
        <v>1912</v>
      </c>
      <c r="AC926" t="s">
        <v>1890</v>
      </c>
      <c r="AD926" t="s">
        <v>1913</v>
      </c>
    </row>
    <row r="927" spans="1:30" ht="12.75" customHeight="1" x14ac:dyDescent="0.2">
      <c r="A927" s="70"/>
      <c r="B927" s="70"/>
      <c r="C927" s="100" t="s">
        <v>108</v>
      </c>
      <c r="D927" s="101" t="s">
        <v>7</v>
      </c>
      <c r="E927" s="102">
        <v>45017</v>
      </c>
      <c r="F927" s="71">
        <v>33</v>
      </c>
      <c r="G927" s="72">
        <f ca="1">Таблица_основная[[#This Row],[Рейтинг расчет]]</f>
        <v>7</v>
      </c>
      <c r="H927" s="41" t="s">
        <v>156</v>
      </c>
      <c r="I927" s="71">
        <v>20.418181818181818</v>
      </c>
      <c r="J927" s="41" t="s">
        <v>157</v>
      </c>
      <c r="K927" s="73"/>
      <c r="L927" s="73" t="s">
        <v>158</v>
      </c>
      <c r="M927" s="73"/>
      <c r="N92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O927" s="41" t="str">
        <f>CONCATENATE("F","$",Таблица_основная[[#This Row],[Первая строка массива]])</f>
        <v>F$882</v>
      </c>
      <c r="P927" s="41" t="str">
        <f>CONCATENATE("F","$",Таблица_основная[[#This Row],[Первая строка массива]],":","F","$",Таблица_основная[[#This Row],[Последняя строка моссива]])</f>
        <v>F$882:F$936</v>
      </c>
      <c r="Q927" s="70">
        <f t="shared" si="16"/>
        <v>882</v>
      </c>
      <c r="R927" s="70">
        <f>Таблица_основная[[#This Row],[Первая строка массива]]+54</f>
        <v>936</v>
      </c>
      <c r="S927"/>
      <c r="T927" s="86"/>
      <c r="AA927" t="s">
        <v>100</v>
      </c>
      <c r="AB927" t="s">
        <v>1914</v>
      </c>
      <c r="AC927" t="s">
        <v>1890</v>
      </c>
      <c r="AD927" t="s">
        <v>1915</v>
      </c>
    </row>
    <row r="928" spans="1:30" ht="12.75" customHeight="1" x14ac:dyDescent="0.2">
      <c r="A928" s="70"/>
      <c r="B928" s="70"/>
      <c r="C928" s="100" t="s">
        <v>121</v>
      </c>
      <c r="D928" s="101" t="s">
        <v>7</v>
      </c>
      <c r="E928" s="102">
        <v>45017</v>
      </c>
      <c r="F928" s="71">
        <v>22</v>
      </c>
      <c r="G928" s="72">
        <f ca="1">Таблица_основная[[#This Row],[Рейтинг расчет]]</f>
        <v>14</v>
      </c>
      <c r="H928" s="41" t="s">
        <v>156</v>
      </c>
      <c r="I928" s="71">
        <v>20.418181818181818</v>
      </c>
      <c r="J928" s="41" t="s">
        <v>157</v>
      </c>
      <c r="K928" s="73"/>
      <c r="L928" s="73" t="s">
        <v>158</v>
      </c>
      <c r="M928" s="73"/>
      <c r="N92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O928" s="41" t="str">
        <f>CONCATENATE("F","$",Таблица_основная[[#This Row],[Первая строка массива]])</f>
        <v>F$882</v>
      </c>
      <c r="P928" s="41" t="str">
        <f>CONCATENATE("F","$",Таблица_основная[[#This Row],[Первая строка массива]],":","F","$",Таблица_основная[[#This Row],[Последняя строка моссива]])</f>
        <v>F$882:F$936</v>
      </c>
      <c r="Q928" s="70">
        <f t="shared" si="16"/>
        <v>882</v>
      </c>
      <c r="R928" s="70">
        <f>Таблица_основная[[#This Row],[Первая строка массива]]+54</f>
        <v>936</v>
      </c>
      <c r="S928"/>
      <c r="T928" s="86"/>
      <c r="AA928" t="s">
        <v>100</v>
      </c>
      <c r="AB928" t="s">
        <v>1916</v>
      </c>
      <c r="AC928" t="s">
        <v>1890</v>
      </c>
      <c r="AD928" t="s">
        <v>1917</v>
      </c>
    </row>
    <row r="929" spans="1:30" ht="12.75" customHeight="1" x14ac:dyDescent="0.2">
      <c r="A929" s="70"/>
      <c r="B929" s="70"/>
      <c r="C929" s="100" t="s">
        <v>129</v>
      </c>
      <c r="D929" s="101" t="s">
        <v>7</v>
      </c>
      <c r="E929" s="102">
        <v>45017</v>
      </c>
      <c r="F929" s="71">
        <v>7</v>
      </c>
      <c r="G929" s="72">
        <f ca="1">Таблица_основная[[#This Row],[Рейтинг расчет]]</f>
        <v>28</v>
      </c>
      <c r="H929" s="41" t="s">
        <v>156</v>
      </c>
      <c r="I929" s="71">
        <v>20.418181818181818</v>
      </c>
      <c r="J929" s="41" t="s">
        <v>157</v>
      </c>
      <c r="K929" s="73"/>
      <c r="L929" s="73" t="s">
        <v>158</v>
      </c>
      <c r="M929" s="73"/>
      <c r="N92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O929" s="41" t="str">
        <f>CONCATENATE("F","$",Таблица_основная[[#This Row],[Первая строка массива]])</f>
        <v>F$882</v>
      </c>
      <c r="P929" s="41" t="str">
        <f>CONCATENATE("F","$",Таблица_основная[[#This Row],[Первая строка массива]],":","F","$",Таблица_основная[[#This Row],[Последняя строка моссива]])</f>
        <v>F$882:F$936</v>
      </c>
      <c r="Q929" s="70">
        <f t="shared" si="16"/>
        <v>882</v>
      </c>
      <c r="R929" s="70">
        <f>Таблица_основная[[#This Row],[Первая строка массива]]+54</f>
        <v>936</v>
      </c>
      <c r="S929"/>
      <c r="T929" s="86"/>
      <c r="AA929" t="s">
        <v>139</v>
      </c>
      <c r="AB929" t="s">
        <v>1918</v>
      </c>
      <c r="AC929" t="s">
        <v>1890</v>
      </c>
      <c r="AD929" t="s">
        <v>1919</v>
      </c>
    </row>
    <row r="930" spans="1:30" ht="12.75" customHeight="1" x14ac:dyDescent="0.2">
      <c r="A930" s="70"/>
      <c r="B930" s="70"/>
      <c r="C930" s="100" t="s">
        <v>122</v>
      </c>
      <c r="D930" s="101" t="s">
        <v>7</v>
      </c>
      <c r="E930" s="102">
        <v>45017</v>
      </c>
      <c r="F930" s="71">
        <v>25</v>
      </c>
      <c r="G930" s="72">
        <f ca="1">Таблица_основная[[#This Row],[Рейтинг расчет]]</f>
        <v>12</v>
      </c>
      <c r="H930" s="41" t="s">
        <v>156</v>
      </c>
      <c r="I930" s="71">
        <v>20.418181818181818</v>
      </c>
      <c r="J930" s="41" t="s">
        <v>157</v>
      </c>
      <c r="K930" s="73"/>
      <c r="L930" s="73" t="s">
        <v>158</v>
      </c>
      <c r="M930" s="73"/>
      <c r="N93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O930" s="41" t="str">
        <f>CONCATENATE("F","$",Таблица_основная[[#This Row],[Первая строка массива]])</f>
        <v>F$882</v>
      </c>
      <c r="P930" s="41" t="str">
        <f>CONCATENATE("F","$",Таблица_основная[[#This Row],[Первая строка массива]],":","F","$",Таблица_основная[[#This Row],[Последняя строка моссива]])</f>
        <v>F$882:F$936</v>
      </c>
      <c r="Q930" s="70">
        <f t="shared" si="16"/>
        <v>882</v>
      </c>
      <c r="R930" s="70">
        <f>Таблица_основная[[#This Row],[Первая строка массива]]+54</f>
        <v>936</v>
      </c>
      <c r="S930"/>
      <c r="T930" s="86"/>
      <c r="AA930" t="s">
        <v>143</v>
      </c>
      <c r="AB930" t="s">
        <v>1920</v>
      </c>
      <c r="AC930" t="s">
        <v>1890</v>
      </c>
      <c r="AD930" t="s">
        <v>1921</v>
      </c>
    </row>
    <row r="931" spans="1:30" ht="12.75" customHeight="1" x14ac:dyDescent="0.2">
      <c r="A931" s="70"/>
      <c r="B931" s="70"/>
      <c r="C931" s="100" t="s">
        <v>123</v>
      </c>
      <c r="D931" s="101" t="s">
        <v>7</v>
      </c>
      <c r="E931" s="102">
        <v>45017</v>
      </c>
      <c r="F931" s="71">
        <v>22</v>
      </c>
      <c r="G931" s="72">
        <f ca="1">Таблица_основная[[#This Row],[Рейтинг расчет]]</f>
        <v>14</v>
      </c>
      <c r="H931" s="41" t="s">
        <v>156</v>
      </c>
      <c r="I931" s="71">
        <v>20.418181818181818</v>
      </c>
      <c r="J931" s="41" t="s">
        <v>157</v>
      </c>
      <c r="K931" s="73"/>
      <c r="L931" s="73" t="s">
        <v>158</v>
      </c>
      <c r="M931" s="73"/>
      <c r="N93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O931" s="41" t="str">
        <f>CONCATENATE("F","$",Таблица_основная[[#This Row],[Первая строка массива]])</f>
        <v>F$882</v>
      </c>
      <c r="P931" s="41" t="str">
        <f>CONCATENATE("F","$",Таблица_основная[[#This Row],[Первая строка массива]],":","F","$",Таблица_основная[[#This Row],[Последняя строка моссива]])</f>
        <v>F$882:F$936</v>
      </c>
      <c r="Q931" s="70">
        <f t="shared" si="16"/>
        <v>882</v>
      </c>
      <c r="R931" s="70">
        <f>Таблица_основная[[#This Row],[Первая строка массива]]+54</f>
        <v>936</v>
      </c>
      <c r="S931"/>
      <c r="T931" s="86"/>
      <c r="AA931" t="s">
        <v>141</v>
      </c>
      <c r="AB931" t="s">
        <v>1922</v>
      </c>
      <c r="AC931" t="s">
        <v>1890</v>
      </c>
      <c r="AD931" t="s">
        <v>1923</v>
      </c>
    </row>
    <row r="932" spans="1:30" ht="12.75" customHeight="1" x14ac:dyDescent="0.2">
      <c r="A932" s="70"/>
      <c r="B932" s="70"/>
      <c r="C932" s="100" t="s">
        <v>124</v>
      </c>
      <c r="D932" s="101" t="s">
        <v>7</v>
      </c>
      <c r="E932" s="102">
        <v>45017</v>
      </c>
      <c r="F932" s="71">
        <v>14</v>
      </c>
      <c r="G932" s="72">
        <f ca="1">Таблица_основная[[#This Row],[Рейтинг расчет]]</f>
        <v>22</v>
      </c>
      <c r="H932" s="41" t="s">
        <v>156</v>
      </c>
      <c r="I932" s="71">
        <v>20.418181818181818</v>
      </c>
      <c r="J932" s="41" t="s">
        <v>157</v>
      </c>
      <c r="K932" s="73"/>
      <c r="L932" s="73" t="s">
        <v>158</v>
      </c>
      <c r="M932" s="73"/>
      <c r="N93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22</v>
      </c>
      <c r="O932" s="41" t="str">
        <f>CONCATENATE("F","$",Таблица_основная[[#This Row],[Первая строка массива]])</f>
        <v>F$882</v>
      </c>
      <c r="P932" s="41" t="str">
        <f>CONCATENATE("F","$",Таблица_основная[[#This Row],[Первая строка массива]],":","F","$",Таблица_основная[[#This Row],[Последняя строка моссива]])</f>
        <v>F$882:F$936</v>
      </c>
      <c r="Q932" s="70">
        <f t="shared" si="16"/>
        <v>882</v>
      </c>
      <c r="R932" s="70">
        <f>Таблица_основная[[#This Row],[Первая строка массива]]+54</f>
        <v>936</v>
      </c>
      <c r="S932"/>
      <c r="T932" s="86"/>
      <c r="AA932" t="s">
        <v>141</v>
      </c>
      <c r="AB932" t="s">
        <v>1924</v>
      </c>
      <c r="AC932" t="s">
        <v>1890</v>
      </c>
      <c r="AD932" t="s">
        <v>1925</v>
      </c>
    </row>
    <row r="933" spans="1:30" ht="12.75" customHeight="1" x14ac:dyDescent="0.2">
      <c r="A933" s="70"/>
      <c r="B933" s="70"/>
      <c r="C933" s="100" t="s">
        <v>109</v>
      </c>
      <c r="D933" s="101" t="s">
        <v>7</v>
      </c>
      <c r="E933" s="102">
        <v>45017</v>
      </c>
      <c r="F933" s="71">
        <v>13</v>
      </c>
      <c r="G933" s="72">
        <f ca="1">Таблица_основная[[#This Row],[Рейтинг расчет]]</f>
        <v>23</v>
      </c>
      <c r="H933" s="41" t="s">
        <v>156</v>
      </c>
      <c r="I933" s="71">
        <v>20.418181818181818</v>
      </c>
      <c r="J933" s="41" t="s">
        <v>157</v>
      </c>
      <c r="K933" s="73"/>
      <c r="L933" s="73" t="s">
        <v>158</v>
      </c>
      <c r="M933" s="73"/>
      <c r="N93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23</v>
      </c>
      <c r="O933" s="41" t="str">
        <f>CONCATENATE("F","$",Таблица_основная[[#This Row],[Первая строка массива]])</f>
        <v>F$882</v>
      </c>
      <c r="P933" s="41" t="str">
        <f>CONCATENATE("F","$",Таблица_основная[[#This Row],[Первая строка массива]],":","F","$",Таблица_основная[[#This Row],[Последняя строка моссива]])</f>
        <v>F$882:F$936</v>
      </c>
      <c r="Q933" s="70">
        <f t="shared" si="16"/>
        <v>882</v>
      </c>
      <c r="R933" s="70">
        <f>Таблица_основная[[#This Row],[Первая строка массива]]+54</f>
        <v>936</v>
      </c>
      <c r="S933"/>
      <c r="T933" s="86"/>
      <c r="AA933" t="s">
        <v>105</v>
      </c>
      <c r="AB933" t="s">
        <v>1926</v>
      </c>
      <c r="AC933" t="s">
        <v>1890</v>
      </c>
      <c r="AD933" t="s">
        <v>1927</v>
      </c>
    </row>
    <row r="934" spans="1:30" ht="12.75" customHeight="1" x14ac:dyDescent="0.2">
      <c r="A934" s="70"/>
      <c r="B934" s="70"/>
      <c r="C934" s="100" t="s">
        <v>110</v>
      </c>
      <c r="D934" s="101" t="s">
        <v>7</v>
      </c>
      <c r="E934" s="102">
        <v>45017</v>
      </c>
      <c r="F934" s="71">
        <v>20</v>
      </c>
      <c r="G934" s="72">
        <f ca="1">Таблица_основная[[#This Row],[Рейтинг расчет]]</f>
        <v>16</v>
      </c>
      <c r="H934" s="41" t="s">
        <v>156</v>
      </c>
      <c r="I934" s="71">
        <v>20.418181818181818</v>
      </c>
      <c r="J934" s="41" t="s">
        <v>157</v>
      </c>
      <c r="K934" s="73"/>
      <c r="L934" s="73" t="s">
        <v>158</v>
      </c>
      <c r="M934" s="73"/>
      <c r="N93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O934" s="41" t="str">
        <f>CONCATENATE("F","$",Таблица_основная[[#This Row],[Первая строка массива]])</f>
        <v>F$882</v>
      </c>
      <c r="P934" s="41" t="str">
        <f>CONCATENATE("F","$",Таблица_основная[[#This Row],[Первая строка массива]],":","F","$",Таблица_основная[[#This Row],[Последняя строка моссива]])</f>
        <v>F$882:F$936</v>
      </c>
      <c r="Q934" s="70">
        <f t="shared" si="16"/>
        <v>882</v>
      </c>
      <c r="R934" s="70">
        <f>Таблица_основная[[#This Row],[Первая строка массива]]+54</f>
        <v>936</v>
      </c>
      <c r="S934"/>
      <c r="T934" s="86"/>
      <c r="AA934" t="s">
        <v>126</v>
      </c>
      <c r="AB934" t="s">
        <v>1928</v>
      </c>
      <c r="AC934" t="s">
        <v>1890</v>
      </c>
      <c r="AD934" t="s">
        <v>1929</v>
      </c>
    </row>
    <row r="935" spans="1:30" ht="12.75" customHeight="1" x14ac:dyDescent="0.2">
      <c r="A935" s="70"/>
      <c r="B935" s="70"/>
      <c r="C935" s="100" t="s">
        <v>111</v>
      </c>
      <c r="D935" s="101" t="s">
        <v>7</v>
      </c>
      <c r="E935" s="102">
        <v>45017</v>
      </c>
      <c r="F935" s="71">
        <v>27</v>
      </c>
      <c r="G935" s="72">
        <f ca="1">Таблица_основная[[#This Row],[Рейтинг расчет]]</f>
        <v>10</v>
      </c>
      <c r="H935" s="41" t="s">
        <v>156</v>
      </c>
      <c r="I935" s="71">
        <v>20.418181818181818</v>
      </c>
      <c r="J935" s="41" t="s">
        <v>157</v>
      </c>
      <c r="K935" s="73"/>
      <c r="L935" s="73" t="s">
        <v>158</v>
      </c>
      <c r="M935" s="73"/>
      <c r="N93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10</v>
      </c>
      <c r="O935" s="41" t="str">
        <f>CONCATENATE("F","$",Таблица_основная[[#This Row],[Первая строка массива]])</f>
        <v>F$882</v>
      </c>
      <c r="P935" s="41" t="str">
        <f>CONCATENATE("F","$",Таблица_основная[[#This Row],[Первая строка массива]],":","F","$",Таблица_основная[[#This Row],[Последняя строка моссива]])</f>
        <v>F$882:F$936</v>
      </c>
      <c r="Q935" s="70">
        <f t="shared" si="16"/>
        <v>882</v>
      </c>
      <c r="R935" s="70">
        <f>Таблица_основная[[#This Row],[Первая строка массива]]+54</f>
        <v>936</v>
      </c>
      <c r="S935"/>
      <c r="T935" s="86"/>
      <c r="AA935" t="s">
        <v>139</v>
      </c>
      <c r="AB935" t="s">
        <v>1930</v>
      </c>
      <c r="AC935" t="s">
        <v>1890</v>
      </c>
      <c r="AD935" t="s">
        <v>1931</v>
      </c>
    </row>
    <row r="936" spans="1:30" ht="12.75" customHeight="1" x14ac:dyDescent="0.2">
      <c r="A936" s="70"/>
      <c r="B936" s="70"/>
      <c r="C936" s="100" t="s">
        <v>125</v>
      </c>
      <c r="D936" s="101" t="s">
        <v>7</v>
      </c>
      <c r="E936" s="102">
        <v>45017</v>
      </c>
      <c r="F936" s="71">
        <v>18</v>
      </c>
      <c r="G936" s="72">
        <f ca="1">Таблица_основная[[#This Row],[Рейтинг расчет]]</f>
        <v>18</v>
      </c>
      <c r="H936" s="41" t="s">
        <v>156</v>
      </c>
      <c r="I936" s="71">
        <v>20.418181818181818</v>
      </c>
      <c r="J936" s="41" t="s">
        <v>157</v>
      </c>
      <c r="K936" s="73"/>
      <c r="L936" s="73" t="s">
        <v>158</v>
      </c>
      <c r="M936" s="73"/>
      <c r="N93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O936" s="41" t="str">
        <f>CONCATENATE("F","$",Таблица_основная[[#This Row],[Первая строка массива]])</f>
        <v>F$882</v>
      </c>
      <c r="P936" s="41" t="str">
        <f>CONCATENATE("F","$",Таблица_основная[[#This Row],[Первая строка массива]],":","F","$",Таблица_основная[[#This Row],[Последняя строка моссива]])</f>
        <v>F$882:F$936</v>
      </c>
      <c r="Q936" s="70">
        <f t="shared" si="16"/>
        <v>882</v>
      </c>
      <c r="R936" s="70">
        <f>Таблица_основная[[#This Row],[Первая строка массива]]+54</f>
        <v>936</v>
      </c>
      <c r="S936"/>
      <c r="T936" s="86"/>
      <c r="AA936" t="s">
        <v>146</v>
      </c>
      <c r="AB936" t="s">
        <v>1932</v>
      </c>
      <c r="AC936" t="s">
        <v>1890</v>
      </c>
      <c r="AD936" t="s">
        <v>1933</v>
      </c>
    </row>
    <row r="937" spans="1:30" ht="12.75" customHeight="1" x14ac:dyDescent="0.2">
      <c r="A937" s="70"/>
      <c r="B937" s="70"/>
      <c r="C937" s="100" t="s">
        <v>87</v>
      </c>
      <c r="D937" s="101" t="s">
        <v>7</v>
      </c>
      <c r="E937" s="102">
        <v>45383</v>
      </c>
      <c r="F937" s="71">
        <v>36</v>
      </c>
      <c r="G937" s="72">
        <f ca="1">Таблица_основная[[#This Row],[Рейтинг расчет]]</f>
        <v>2</v>
      </c>
      <c r="H937" s="41" t="s">
        <v>160</v>
      </c>
      <c r="I937" s="71">
        <v>19.472727272727273</v>
      </c>
      <c r="J937" s="41" t="s">
        <v>161</v>
      </c>
      <c r="K937" s="73"/>
      <c r="L937" s="73" t="s">
        <v>162</v>
      </c>
      <c r="M937" s="73"/>
      <c r="N93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</v>
      </c>
      <c r="O937" s="41" t="str">
        <f>CONCATENATE("F","$",Таблица_основная[[#This Row],[Первая строка массива]])</f>
        <v>F$937</v>
      </c>
      <c r="P937" s="41" t="str">
        <f>CONCATENATE("F","$",Таблица_основная[[#This Row],[Первая строка массива]],":","F","$",Таблица_основная[[#This Row],[Последняя строка моссива]])</f>
        <v>F$937:F$991</v>
      </c>
      <c r="Q937" s="70">
        <f>ROW()</f>
        <v>937</v>
      </c>
      <c r="R937" s="70">
        <f>Таблица_основная[[#This Row],[Первая строка массива]]+54</f>
        <v>991</v>
      </c>
      <c r="S937"/>
      <c r="T937" s="86"/>
      <c r="AA937" t="s">
        <v>146</v>
      </c>
      <c r="AB937" t="s">
        <v>1934</v>
      </c>
      <c r="AC937" t="s">
        <v>1890</v>
      </c>
      <c r="AD937" t="s">
        <v>1935</v>
      </c>
    </row>
    <row r="938" spans="1:30" ht="12.75" customHeight="1" x14ac:dyDescent="0.2">
      <c r="A938" s="70"/>
      <c r="B938" s="70"/>
      <c r="C938" s="100" t="s">
        <v>88</v>
      </c>
      <c r="D938" s="101" t="s">
        <v>7</v>
      </c>
      <c r="E938" s="102">
        <v>45383</v>
      </c>
      <c r="F938" s="71">
        <v>24</v>
      </c>
      <c r="G938" s="72">
        <f ca="1">Таблица_основная[[#This Row],[Рейтинг расчет]]</f>
        <v>9</v>
      </c>
      <c r="H938" s="41" t="s">
        <v>160</v>
      </c>
      <c r="I938" s="71">
        <v>19.472727272727273</v>
      </c>
      <c r="J938" s="41" t="s">
        <v>161</v>
      </c>
      <c r="K938" s="73"/>
      <c r="L938" s="73" t="s">
        <v>162</v>
      </c>
      <c r="M938" s="73"/>
      <c r="N93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9</v>
      </c>
      <c r="O938" s="41" t="str">
        <f>CONCATENATE("F","$",Таблица_основная[[#This Row],[Первая строка массива]])</f>
        <v>F$937</v>
      </c>
      <c r="P938" s="41" t="str">
        <f>CONCATENATE("F","$",Таблица_основная[[#This Row],[Первая строка массива]],":","F","$",Таблица_основная[[#This Row],[Последняя строка моссива]])</f>
        <v>F$937:F$991</v>
      </c>
      <c r="Q938" s="70">
        <f>Q937</f>
        <v>937</v>
      </c>
      <c r="R938" s="70">
        <f>Таблица_основная[[#This Row],[Первая строка массива]]+54</f>
        <v>991</v>
      </c>
      <c r="S938"/>
      <c r="T938" s="86"/>
      <c r="AA938" t="s">
        <v>116</v>
      </c>
      <c r="AB938" t="s">
        <v>1936</v>
      </c>
      <c r="AC938" t="s">
        <v>1890</v>
      </c>
      <c r="AD938" t="s">
        <v>1937</v>
      </c>
    </row>
    <row r="939" spans="1:30" ht="12.75" customHeight="1" x14ac:dyDescent="0.2">
      <c r="A939" s="70"/>
      <c r="B939" s="70"/>
      <c r="C939" s="100" t="s">
        <v>89</v>
      </c>
      <c r="D939" s="101" t="s">
        <v>7</v>
      </c>
      <c r="E939" s="102">
        <v>45383</v>
      </c>
      <c r="F939" s="71">
        <v>16</v>
      </c>
      <c r="G939" s="72">
        <f ca="1">Таблица_основная[[#This Row],[Рейтинг расчет]]</f>
        <v>17</v>
      </c>
      <c r="H939" s="41" t="s">
        <v>160</v>
      </c>
      <c r="I939" s="71">
        <v>19.472727272727273</v>
      </c>
      <c r="J939" s="41" t="s">
        <v>161</v>
      </c>
      <c r="K939" s="73"/>
      <c r="L939" s="73" t="s">
        <v>162</v>
      </c>
      <c r="M939" s="73"/>
      <c r="N93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O939" s="41" t="str">
        <f>CONCATENATE("F","$",Таблица_основная[[#This Row],[Первая строка массива]])</f>
        <v>F$937</v>
      </c>
      <c r="P939" s="41" t="str">
        <f>CONCATENATE("F","$",Таблица_основная[[#This Row],[Первая строка массива]],":","F","$",Таблица_основная[[#This Row],[Последняя строка моссива]])</f>
        <v>F$937:F$991</v>
      </c>
      <c r="Q939" s="70">
        <f t="shared" ref="Q939:Q991" si="17">Q938</f>
        <v>937</v>
      </c>
      <c r="R939" s="70">
        <f>Таблица_основная[[#This Row],[Первая строка массива]]+54</f>
        <v>991</v>
      </c>
      <c r="S939"/>
      <c r="T939" s="86"/>
      <c r="AA939" t="s">
        <v>92</v>
      </c>
      <c r="AB939" t="s">
        <v>1938</v>
      </c>
      <c r="AC939" t="s">
        <v>1890</v>
      </c>
      <c r="AD939" t="s">
        <v>1939</v>
      </c>
    </row>
    <row r="940" spans="1:30" ht="12.75" customHeight="1" x14ac:dyDescent="0.2">
      <c r="A940" s="70"/>
      <c r="B940" s="70"/>
      <c r="C940" s="100" t="s">
        <v>90</v>
      </c>
      <c r="D940" s="101" t="s">
        <v>7</v>
      </c>
      <c r="E940" s="102">
        <v>45383</v>
      </c>
      <c r="F940" s="71">
        <v>36</v>
      </c>
      <c r="G940" s="72">
        <f ca="1">Таблица_основная[[#This Row],[Рейтинг расчет]]</f>
        <v>2</v>
      </c>
      <c r="H940" s="41" t="s">
        <v>160</v>
      </c>
      <c r="I940" s="71">
        <v>19.472727272727273</v>
      </c>
      <c r="J940" s="41" t="s">
        <v>161</v>
      </c>
      <c r="K940" s="73"/>
      <c r="L940" s="73" t="s">
        <v>162</v>
      </c>
      <c r="M940" s="73"/>
      <c r="N94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</v>
      </c>
      <c r="O940" s="41" t="str">
        <f>CONCATENATE("F","$",Таблица_основная[[#This Row],[Первая строка массива]])</f>
        <v>F$937</v>
      </c>
      <c r="P940" s="41" t="str">
        <f>CONCATENATE("F","$",Таблица_основная[[#This Row],[Первая строка массива]],":","F","$",Таблица_основная[[#This Row],[Последняя строка моссива]])</f>
        <v>F$937:F$991</v>
      </c>
      <c r="Q940" s="70">
        <f t="shared" si="17"/>
        <v>937</v>
      </c>
      <c r="R940" s="70">
        <f>Таблица_основная[[#This Row],[Первая строка массива]]+54</f>
        <v>991</v>
      </c>
      <c r="S940"/>
      <c r="T940" s="86"/>
      <c r="AA940" t="s">
        <v>99</v>
      </c>
      <c r="AB940" t="s">
        <v>1940</v>
      </c>
      <c r="AC940" t="s">
        <v>1890</v>
      </c>
      <c r="AD940" t="s">
        <v>1941</v>
      </c>
    </row>
    <row r="941" spans="1:30" ht="12.75" customHeight="1" x14ac:dyDescent="0.2">
      <c r="A941" s="70"/>
      <c r="B941" s="70"/>
      <c r="C941" s="100" t="s">
        <v>112</v>
      </c>
      <c r="D941" s="101" t="s">
        <v>7</v>
      </c>
      <c r="E941" s="102">
        <v>45383</v>
      </c>
      <c r="F941" s="71">
        <v>11</v>
      </c>
      <c r="G941" s="72">
        <f ca="1">Таблица_основная[[#This Row],[Рейтинг расчет]]</f>
        <v>22</v>
      </c>
      <c r="H941" s="41" t="s">
        <v>160</v>
      </c>
      <c r="I941" s="71">
        <v>19.472727272727273</v>
      </c>
      <c r="J941" s="41" t="s">
        <v>161</v>
      </c>
      <c r="K941" s="73"/>
      <c r="L941" s="73" t="s">
        <v>162</v>
      </c>
      <c r="M941" s="73"/>
      <c r="N94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22</v>
      </c>
      <c r="O941" s="41" t="str">
        <f>CONCATENATE("F","$",Таблица_основная[[#This Row],[Первая строка массива]])</f>
        <v>F$937</v>
      </c>
      <c r="P941" s="41" t="str">
        <f>CONCATENATE("F","$",Таблица_основная[[#This Row],[Первая строка массива]],":","F","$",Таблица_основная[[#This Row],[Последняя строка моссива]])</f>
        <v>F$937:F$991</v>
      </c>
      <c r="Q941" s="70">
        <f t="shared" si="17"/>
        <v>937</v>
      </c>
      <c r="R941" s="70">
        <f>Таблица_основная[[#This Row],[Первая строка массива]]+54</f>
        <v>991</v>
      </c>
      <c r="S941"/>
      <c r="T941" s="86"/>
      <c r="AA941" t="s">
        <v>108</v>
      </c>
      <c r="AB941" t="s">
        <v>1942</v>
      </c>
      <c r="AC941" t="s">
        <v>1890</v>
      </c>
      <c r="AD941" t="s">
        <v>1943</v>
      </c>
    </row>
    <row r="942" spans="1:30" ht="12.75" customHeight="1" x14ac:dyDescent="0.2">
      <c r="A942" s="70"/>
      <c r="B942" s="70"/>
      <c r="C942" s="100" t="s">
        <v>91</v>
      </c>
      <c r="D942" s="101" t="s">
        <v>7</v>
      </c>
      <c r="E942" s="102">
        <v>45383</v>
      </c>
      <c r="F942" s="71">
        <v>21</v>
      </c>
      <c r="G942" s="72">
        <f ca="1">Таблица_основная[[#This Row],[Рейтинг расчет]]</f>
        <v>12</v>
      </c>
      <c r="H942" s="41" t="s">
        <v>160</v>
      </c>
      <c r="I942" s="71">
        <v>19.472727272727273</v>
      </c>
      <c r="J942" s="41" t="s">
        <v>161</v>
      </c>
      <c r="K942" s="73"/>
      <c r="L942" s="73" t="s">
        <v>162</v>
      </c>
      <c r="M942" s="73"/>
      <c r="N94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O942" s="41" t="str">
        <f>CONCATENATE("F","$",Таблица_основная[[#This Row],[Первая строка массива]])</f>
        <v>F$937</v>
      </c>
      <c r="P942" s="41" t="str">
        <f>CONCATENATE("F","$",Таблица_основная[[#This Row],[Первая строка массива]],":","F","$",Таблица_основная[[#This Row],[Последняя строка моссива]])</f>
        <v>F$937:F$991</v>
      </c>
      <c r="Q942" s="70">
        <f t="shared" si="17"/>
        <v>937</v>
      </c>
      <c r="R942" s="70">
        <f>Таблица_основная[[#This Row],[Первая строка массива]]+54</f>
        <v>991</v>
      </c>
      <c r="S942"/>
      <c r="T942" s="86"/>
      <c r="AA942" t="s">
        <v>123</v>
      </c>
      <c r="AB942" t="s">
        <v>1944</v>
      </c>
      <c r="AC942" t="s">
        <v>1890</v>
      </c>
      <c r="AD942" t="s">
        <v>1945</v>
      </c>
    </row>
    <row r="943" spans="1:30" ht="12.75" customHeight="1" x14ac:dyDescent="0.2">
      <c r="A943" s="70"/>
      <c r="B943" s="70"/>
      <c r="C943" s="100" t="s">
        <v>92</v>
      </c>
      <c r="D943" s="101" t="s">
        <v>7</v>
      </c>
      <c r="E943" s="102">
        <v>45383</v>
      </c>
      <c r="F943" s="71">
        <v>15</v>
      </c>
      <c r="G943" s="72">
        <f ca="1">Таблица_основная[[#This Row],[Рейтинг расчет]]</f>
        <v>18</v>
      </c>
      <c r="H943" s="41" t="s">
        <v>160</v>
      </c>
      <c r="I943" s="71">
        <v>19.472727272727273</v>
      </c>
      <c r="J943" s="41" t="s">
        <v>161</v>
      </c>
      <c r="K943" s="73"/>
      <c r="L943" s="73" t="s">
        <v>162</v>
      </c>
      <c r="M943" s="73"/>
      <c r="N94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O943" s="41" t="str">
        <f>CONCATENATE("F","$",Таблица_основная[[#This Row],[Первая строка массива]])</f>
        <v>F$937</v>
      </c>
      <c r="P943" s="41" t="str">
        <f>CONCATENATE("F","$",Таблица_основная[[#This Row],[Первая строка массива]],":","F","$",Таблица_основная[[#This Row],[Последняя строка моссива]])</f>
        <v>F$937:F$991</v>
      </c>
      <c r="Q943" s="70">
        <f t="shared" si="17"/>
        <v>937</v>
      </c>
      <c r="R943" s="70">
        <f>Таблица_основная[[#This Row],[Первая строка массива]]+54</f>
        <v>991</v>
      </c>
      <c r="S943"/>
      <c r="T943" s="86"/>
      <c r="AA943" t="s">
        <v>137</v>
      </c>
      <c r="AB943" t="s">
        <v>1946</v>
      </c>
      <c r="AC943" t="s">
        <v>1890</v>
      </c>
      <c r="AD943" t="s">
        <v>1947</v>
      </c>
    </row>
    <row r="944" spans="1:30" ht="12.75" customHeight="1" x14ac:dyDescent="0.2">
      <c r="A944" s="70"/>
      <c r="B944" s="70"/>
      <c r="C944" s="100" t="s">
        <v>113</v>
      </c>
      <c r="D944" s="101" t="s">
        <v>7</v>
      </c>
      <c r="E944" s="102">
        <v>45383</v>
      </c>
      <c r="F944" s="71">
        <v>19</v>
      </c>
      <c r="G944" s="72">
        <f ca="1">Таблица_основная[[#This Row],[Рейтинг расчет]]</f>
        <v>14</v>
      </c>
      <c r="H944" s="41" t="s">
        <v>160</v>
      </c>
      <c r="I944" s="71">
        <v>19.472727272727273</v>
      </c>
      <c r="J944" s="41" t="s">
        <v>161</v>
      </c>
      <c r="K944" s="73"/>
      <c r="L944" s="73" t="s">
        <v>162</v>
      </c>
      <c r="M944" s="73"/>
      <c r="N94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O944" s="41" t="str">
        <f>CONCATENATE("F","$",Таблица_основная[[#This Row],[Первая строка массива]])</f>
        <v>F$937</v>
      </c>
      <c r="P944" s="41" t="str">
        <f>CONCATENATE("F","$",Таблица_основная[[#This Row],[Первая строка массива]],":","F","$",Таблица_основная[[#This Row],[Последняя строка моссива]])</f>
        <v>F$937:F$991</v>
      </c>
      <c r="Q944" s="70">
        <f t="shared" si="17"/>
        <v>937</v>
      </c>
      <c r="R944" s="70">
        <f>Таблица_основная[[#This Row],[Первая строка массива]]+54</f>
        <v>991</v>
      </c>
      <c r="S944"/>
      <c r="T944" s="86"/>
      <c r="AA944" t="s">
        <v>144</v>
      </c>
      <c r="AB944" t="s">
        <v>1948</v>
      </c>
      <c r="AC944" t="s">
        <v>1890</v>
      </c>
      <c r="AD944" t="s">
        <v>1949</v>
      </c>
    </row>
    <row r="945" spans="1:30" ht="12.75" customHeight="1" x14ac:dyDescent="0.2">
      <c r="A945" s="70"/>
      <c r="B945" s="70"/>
      <c r="C945" s="100" t="s">
        <v>135</v>
      </c>
      <c r="D945" s="101" t="s">
        <v>7</v>
      </c>
      <c r="E945" s="102">
        <v>45383</v>
      </c>
      <c r="F945" s="71">
        <v>6</v>
      </c>
      <c r="G945" s="72">
        <f ca="1">Таблица_основная[[#This Row],[Рейтинг расчет]]</f>
        <v>26</v>
      </c>
      <c r="H945" s="41" t="s">
        <v>160</v>
      </c>
      <c r="I945" s="71">
        <v>19.472727272727273</v>
      </c>
      <c r="J945" s="41" t="s">
        <v>161</v>
      </c>
      <c r="K945" s="73"/>
      <c r="L945" s="73" t="s">
        <v>162</v>
      </c>
      <c r="M945" s="73"/>
      <c r="N94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O945" s="41" t="str">
        <f>CONCATENATE("F","$",Таблица_основная[[#This Row],[Первая строка массива]])</f>
        <v>F$937</v>
      </c>
      <c r="P945" s="41" t="str">
        <f>CONCATENATE("F","$",Таблица_основная[[#This Row],[Первая строка массива]],":","F","$",Таблица_основная[[#This Row],[Последняя строка моссива]])</f>
        <v>F$937:F$991</v>
      </c>
      <c r="Q945" s="70">
        <f t="shared" si="17"/>
        <v>937</v>
      </c>
      <c r="R945" s="70">
        <f>Таблица_основная[[#This Row],[Первая строка массива]]+54</f>
        <v>991</v>
      </c>
      <c r="S945"/>
      <c r="T945" s="86"/>
      <c r="AA945" t="s">
        <v>145</v>
      </c>
      <c r="AB945" t="s">
        <v>1950</v>
      </c>
      <c r="AC945" t="s">
        <v>1890</v>
      </c>
      <c r="AD945" t="s">
        <v>1951</v>
      </c>
    </row>
    <row r="946" spans="1:30" ht="12.75" customHeight="1" x14ac:dyDescent="0.2">
      <c r="A946" s="70"/>
      <c r="B946" s="70"/>
      <c r="C946" s="100" t="s">
        <v>136</v>
      </c>
      <c r="D946" s="101" t="s">
        <v>7</v>
      </c>
      <c r="E946" s="102">
        <v>45383</v>
      </c>
      <c r="F946" s="71">
        <v>12</v>
      </c>
      <c r="G946" s="72">
        <f ca="1">Таблица_основная[[#This Row],[Рейтинг расчет]]</f>
        <v>21</v>
      </c>
      <c r="H946" s="41" t="s">
        <v>160</v>
      </c>
      <c r="I946" s="71">
        <v>19.472727272727273</v>
      </c>
      <c r="J946" s="41" t="s">
        <v>161</v>
      </c>
      <c r="K946" s="73"/>
      <c r="L946" s="73" t="s">
        <v>162</v>
      </c>
      <c r="M946" s="73"/>
      <c r="N94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O946" s="41" t="str">
        <f>CONCATENATE("F","$",Таблица_основная[[#This Row],[Первая строка массива]])</f>
        <v>F$937</v>
      </c>
      <c r="P946" s="41" t="str">
        <f>CONCATENATE("F","$",Таблица_основная[[#This Row],[Первая строка массива]],":","F","$",Таблица_основная[[#This Row],[Последняя строка моссива]])</f>
        <v>F$937:F$991</v>
      </c>
      <c r="Q946" s="70">
        <f t="shared" si="17"/>
        <v>937</v>
      </c>
      <c r="R946" s="70">
        <f>Таблица_основная[[#This Row],[Первая строка массива]]+54</f>
        <v>991</v>
      </c>
      <c r="S946"/>
      <c r="T946" s="86"/>
      <c r="AA946" t="s">
        <v>96</v>
      </c>
      <c r="AB946" t="s">
        <v>1952</v>
      </c>
      <c r="AC946" t="s">
        <v>1890</v>
      </c>
      <c r="AD946" t="s">
        <v>1953</v>
      </c>
    </row>
    <row r="947" spans="1:30" ht="12.75" customHeight="1" x14ac:dyDescent="0.2">
      <c r="A947" s="70"/>
      <c r="B947" s="70"/>
      <c r="C947" s="100" t="s">
        <v>137</v>
      </c>
      <c r="D947" s="101" t="s">
        <v>7</v>
      </c>
      <c r="E947" s="102">
        <v>45383</v>
      </c>
      <c r="F947" s="71">
        <v>15</v>
      </c>
      <c r="G947" s="72">
        <f ca="1">Таблица_основная[[#This Row],[Рейтинг расчет]]</f>
        <v>18</v>
      </c>
      <c r="H947" s="41" t="s">
        <v>160</v>
      </c>
      <c r="I947" s="71">
        <v>19.472727272727273</v>
      </c>
      <c r="J947" s="41" t="s">
        <v>161</v>
      </c>
      <c r="K947" s="73"/>
      <c r="L947" s="73" t="s">
        <v>162</v>
      </c>
      <c r="M947" s="73"/>
      <c r="N94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O947" s="41" t="str">
        <f>CONCATENATE("F","$",Таблица_основная[[#This Row],[Первая строка массива]])</f>
        <v>F$937</v>
      </c>
      <c r="P947" s="41" t="str">
        <f>CONCATENATE("F","$",Таблица_основная[[#This Row],[Первая строка массива]],":","F","$",Таблица_основная[[#This Row],[Последняя строка моссива]])</f>
        <v>F$937:F$991</v>
      </c>
      <c r="Q947" s="70">
        <f t="shared" si="17"/>
        <v>937</v>
      </c>
      <c r="R947" s="70">
        <f>Таблица_основная[[#This Row],[Первая строка массива]]+54</f>
        <v>991</v>
      </c>
      <c r="S947"/>
      <c r="T947" s="86"/>
      <c r="AA947" t="s">
        <v>88</v>
      </c>
      <c r="AB947" t="s">
        <v>1954</v>
      </c>
      <c r="AC947" t="s">
        <v>1890</v>
      </c>
      <c r="AD947" t="s">
        <v>1955</v>
      </c>
    </row>
    <row r="948" spans="1:30" ht="12.75" customHeight="1" x14ac:dyDescent="0.2">
      <c r="A948" s="70"/>
      <c r="B948" s="70"/>
      <c r="C948" s="100" t="s">
        <v>138</v>
      </c>
      <c r="D948" s="101" t="s">
        <v>7</v>
      </c>
      <c r="E948" s="102">
        <v>45383</v>
      </c>
      <c r="F948" s="71">
        <v>11</v>
      </c>
      <c r="G948" s="72">
        <f ca="1">Таблица_основная[[#This Row],[Рейтинг расчет]]</f>
        <v>22</v>
      </c>
      <c r="H948" s="41" t="s">
        <v>160</v>
      </c>
      <c r="I948" s="71">
        <v>19.472727272727273</v>
      </c>
      <c r="J948" s="41" t="s">
        <v>161</v>
      </c>
      <c r="K948" s="73"/>
      <c r="L948" s="73" t="s">
        <v>162</v>
      </c>
      <c r="M948" s="73"/>
      <c r="N94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22</v>
      </c>
      <c r="O948" s="41" t="str">
        <f>CONCATENATE("F","$",Таблица_основная[[#This Row],[Первая строка массива]])</f>
        <v>F$937</v>
      </c>
      <c r="P948" s="41" t="str">
        <f>CONCATENATE("F","$",Таблица_основная[[#This Row],[Первая строка массива]],":","F","$",Таблица_основная[[#This Row],[Последняя строка моссива]])</f>
        <v>F$937:F$991</v>
      </c>
      <c r="Q948" s="70">
        <f t="shared" si="17"/>
        <v>937</v>
      </c>
      <c r="R948" s="70">
        <f>Таблица_основная[[#This Row],[Первая строка массива]]+54</f>
        <v>991</v>
      </c>
      <c r="S948"/>
      <c r="T948" s="86"/>
      <c r="AA948" t="s">
        <v>136</v>
      </c>
      <c r="AB948" t="s">
        <v>1956</v>
      </c>
      <c r="AC948" t="s">
        <v>1890</v>
      </c>
      <c r="AD948" t="s">
        <v>1957</v>
      </c>
    </row>
    <row r="949" spans="1:30" ht="12.75" customHeight="1" x14ac:dyDescent="0.2">
      <c r="A949" s="70"/>
      <c r="B949" s="70"/>
      <c r="C949" s="100" t="s">
        <v>139</v>
      </c>
      <c r="D949" s="101" t="s">
        <v>7</v>
      </c>
      <c r="E949" s="102">
        <v>45383</v>
      </c>
      <c r="F949" s="71">
        <v>8</v>
      </c>
      <c r="G949" s="72">
        <f ca="1">Таблица_основная[[#This Row],[Рейтинг расчет]]</f>
        <v>24</v>
      </c>
      <c r="H949" s="41" t="s">
        <v>160</v>
      </c>
      <c r="I949" s="71">
        <v>19.472727272727273</v>
      </c>
      <c r="J949" s="41" t="s">
        <v>161</v>
      </c>
      <c r="K949" s="73"/>
      <c r="L949" s="73" t="s">
        <v>162</v>
      </c>
      <c r="M949" s="73"/>
      <c r="N94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24</v>
      </c>
      <c r="O949" s="41" t="str">
        <f>CONCATENATE("F","$",Таблица_основная[[#This Row],[Первая строка массива]])</f>
        <v>F$937</v>
      </c>
      <c r="P949" s="41" t="str">
        <f>CONCATENATE("F","$",Таблица_основная[[#This Row],[Первая строка массива]],":","F","$",Таблица_основная[[#This Row],[Последняя строка моссива]])</f>
        <v>F$937:F$991</v>
      </c>
      <c r="Q949" s="70">
        <f t="shared" si="17"/>
        <v>937</v>
      </c>
      <c r="R949" s="70">
        <f>Таблица_основная[[#This Row],[Первая строка массива]]+54</f>
        <v>991</v>
      </c>
      <c r="S949"/>
      <c r="T949" s="86"/>
      <c r="AA949" t="s">
        <v>144</v>
      </c>
      <c r="AB949" t="s">
        <v>1958</v>
      </c>
      <c r="AC949" t="s">
        <v>1890</v>
      </c>
      <c r="AD949" t="s">
        <v>1959</v>
      </c>
    </row>
    <row r="950" spans="1:30" ht="12.75" customHeight="1" x14ac:dyDescent="0.2">
      <c r="A950" s="70"/>
      <c r="B950" s="70"/>
      <c r="C950" s="100" t="s">
        <v>140</v>
      </c>
      <c r="D950" s="101" t="s">
        <v>7</v>
      </c>
      <c r="E950" s="102">
        <v>45383</v>
      </c>
      <c r="F950" s="71">
        <v>4</v>
      </c>
      <c r="G950" s="72">
        <f ca="1">Таблица_основная[[#This Row],[Рейтинг расчет]]</f>
        <v>27</v>
      </c>
      <c r="H950" s="41" t="s">
        <v>160</v>
      </c>
      <c r="I950" s="71">
        <v>19.472727272727273</v>
      </c>
      <c r="J950" s="41" t="s">
        <v>161</v>
      </c>
      <c r="K950" s="73"/>
      <c r="L950" s="73" t="s">
        <v>162</v>
      </c>
      <c r="M950" s="73"/>
      <c r="N95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O950" s="41" t="str">
        <f>CONCATENATE("F","$",Таблица_основная[[#This Row],[Первая строка массива]])</f>
        <v>F$937</v>
      </c>
      <c r="P950" s="41" t="str">
        <f>CONCATENATE("F","$",Таблица_основная[[#This Row],[Первая строка массива]],":","F","$",Таблица_основная[[#This Row],[Последняя строка моссива]])</f>
        <v>F$937:F$991</v>
      </c>
      <c r="Q950" s="70">
        <f t="shared" si="17"/>
        <v>937</v>
      </c>
      <c r="R950" s="70">
        <f>Таблица_основная[[#This Row],[Первая строка массива]]+54</f>
        <v>991</v>
      </c>
      <c r="S950"/>
      <c r="T950" s="86"/>
      <c r="AA950" t="s">
        <v>144</v>
      </c>
      <c r="AB950" t="s">
        <v>1960</v>
      </c>
      <c r="AC950" t="s">
        <v>1890</v>
      </c>
      <c r="AD950" t="s">
        <v>1961</v>
      </c>
    </row>
    <row r="951" spans="1:30" ht="12.75" customHeight="1" x14ac:dyDescent="0.2">
      <c r="A951" s="70"/>
      <c r="B951" s="70"/>
      <c r="C951" s="100" t="s">
        <v>141</v>
      </c>
      <c r="D951" s="101" t="s">
        <v>7</v>
      </c>
      <c r="E951" s="102">
        <v>45383</v>
      </c>
      <c r="F951" s="71">
        <v>11</v>
      </c>
      <c r="G951" s="72">
        <f ca="1">Таблица_основная[[#This Row],[Рейтинг расчет]]</f>
        <v>22</v>
      </c>
      <c r="H951" s="41" t="s">
        <v>160</v>
      </c>
      <c r="I951" s="71">
        <v>19.472727272727273</v>
      </c>
      <c r="J951" s="41" t="s">
        <v>161</v>
      </c>
      <c r="K951" s="73"/>
      <c r="L951" s="73" t="s">
        <v>162</v>
      </c>
      <c r="M951" s="73"/>
      <c r="N95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22</v>
      </c>
      <c r="O951" s="41" t="str">
        <f>CONCATENATE("F","$",Таблица_основная[[#This Row],[Первая строка массива]])</f>
        <v>F$937</v>
      </c>
      <c r="P951" s="41" t="str">
        <f>CONCATENATE("F","$",Таблица_основная[[#This Row],[Первая строка массива]],":","F","$",Таблица_основная[[#This Row],[Последняя строка моссива]])</f>
        <v>F$937:F$991</v>
      </c>
      <c r="Q951" s="70">
        <f t="shared" si="17"/>
        <v>937</v>
      </c>
      <c r="R951" s="70">
        <f>Таблица_основная[[#This Row],[Первая строка массива]]+54</f>
        <v>991</v>
      </c>
      <c r="S951"/>
      <c r="T951" s="86"/>
      <c r="AA951" t="s">
        <v>144</v>
      </c>
      <c r="AB951" t="s">
        <v>1962</v>
      </c>
      <c r="AC951" t="s">
        <v>1890</v>
      </c>
      <c r="AD951" t="s">
        <v>1963</v>
      </c>
    </row>
    <row r="952" spans="1:30" ht="12.75" customHeight="1" x14ac:dyDescent="0.2">
      <c r="A952" s="70"/>
      <c r="B952" s="70"/>
      <c r="C952" s="100" t="s">
        <v>142</v>
      </c>
      <c r="D952" s="101" t="s">
        <v>7</v>
      </c>
      <c r="E952" s="102">
        <v>45383</v>
      </c>
      <c r="F952" s="71">
        <v>17</v>
      </c>
      <c r="G952" s="72">
        <f ca="1">Таблица_основная[[#This Row],[Рейтинг расчет]]</f>
        <v>16</v>
      </c>
      <c r="H952" s="41" t="s">
        <v>160</v>
      </c>
      <c r="I952" s="71">
        <v>19.472727272727273</v>
      </c>
      <c r="J952" s="41" t="s">
        <v>161</v>
      </c>
      <c r="K952" s="73"/>
      <c r="L952" s="73" t="s">
        <v>162</v>
      </c>
      <c r="M952" s="73"/>
      <c r="N95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O952" s="41" t="str">
        <f>CONCATENATE("F","$",Таблица_основная[[#This Row],[Первая строка массива]])</f>
        <v>F$937</v>
      </c>
      <c r="P952" s="41" t="str">
        <f>CONCATENATE("F","$",Таблица_основная[[#This Row],[Первая строка массива]],":","F","$",Таблица_основная[[#This Row],[Последняя строка моссива]])</f>
        <v>F$937:F$991</v>
      </c>
      <c r="Q952" s="70">
        <f t="shared" si="17"/>
        <v>937</v>
      </c>
      <c r="R952" s="70">
        <f>Таблица_основная[[#This Row],[Первая строка массива]]+54</f>
        <v>991</v>
      </c>
      <c r="S952"/>
      <c r="T952" s="86"/>
      <c r="AA952" t="s">
        <v>136</v>
      </c>
      <c r="AB952" t="s">
        <v>1964</v>
      </c>
      <c r="AC952" t="s">
        <v>1890</v>
      </c>
      <c r="AD952" t="s">
        <v>1965</v>
      </c>
    </row>
    <row r="953" spans="1:30" ht="12.75" customHeight="1" x14ac:dyDescent="0.2">
      <c r="A953" s="70"/>
      <c r="B953" s="70"/>
      <c r="C953" s="100" t="s">
        <v>143</v>
      </c>
      <c r="D953" s="101" t="s">
        <v>7</v>
      </c>
      <c r="E953" s="102">
        <v>45383</v>
      </c>
      <c r="F953" s="71">
        <v>23</v>
      </c>
      <c r="G953" s="72">
        <f ca="1">Таблица_основная[[#This Row],[Рейтинг расчет]]</f>
        <v>10</v>
      </c>
      <c r="H953" s="41" t="s">
        <v>160</v>
      </c>
      <c r="I953" s="71">
        <v>19.472727272727273</v>
      </c>
      <c r="J953" s="41" t="s">
        <v>161</v>
      </c>
      <c r="K953" s="73"/>
      <c r="L953" s="73" t="s">
        <v>162</v>
      </c>
      <c r="M953" s="73"/>
      <c r="N95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10</v>
      </c>
      <c r="O953" s="41" t="str">
        <f>CONCATENATE("F","$",Таблица_основная[[#This Row],[Первая строка массива]])</f>
        <v>F$937</v>
      </c>
      <c r="P953" s="41" t="str">
        <f>CONCATENATE("F","$",Таблица_основная[[#This Row],[Первая строка массива]],":","F","$",Таблица_основная[[#This Row],[Последняя строка моссива]])</f>
        <v>F$937:F$991</v>
      </c>
      <c r="Q953" s="70">
        <f t="shared" si="17"/>
        <v>937</v>
      </c>
      <c r="R953" s="70">
        <f>Таблица_основная[[#This Row],[Первая строка массива]]+54</f>
        <v>991</v>
      </c>
      <c r="S953"/>
      <c r="T953" s="86"/>
      <c r="AA953" t="s">
        <v>144</v>
      </c>
      <c r="AB953" t="s">
        <v>1966</v>
      </c>
      <c r="AC953" t="s">
        <v>1890</v>
      </c>
      <c r="AD953" t="s">
        <v>1967</v>
      </c>
    </row>
    <row r="954" spans="1:30" ht="12.75" customHeight="1" x14ac:dyDescent="0.2">
      <c r="A954" s="70"/>
      <c r="B954" s="70"/>
      <c r="C954" s="100" t="s">
        <v>144</v>
      </c>
      <c r="D954" s="101" t="s">
        <v>7</v>
      </c>
      <c r="E954" s="102">
        <v>45383</v>
      </c>
      <c r="F954" s="71">
        <v>57</v>
      </c>
      <c r="G954" s="72">
        <f ca="1">Таблица_основная[[#This Row],[Рейтинг расчет]]</f>
        <v>1</v>
      </c>
      <c r="H954" s="41" t="s">
        <v>160</v>
      </c>
      <c r="I954" s="71">
        <v>19.472727272727273</v>
      </c>
      <c r="J954" s="41" t="s">
        <v>161</v>
      </c>
      <c r="K954" s="73"/>
      <c r="L954" s="73" t="s">
        <v>162</v>
      </c>
      <c r="M954" s="73"/>
      <c r="N95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954" s="41" t="str">
        <f>CONCATENATE("F","$",Таблица_основная[[#This Row],[Первая строка массива]])</f>
        <v>F$937</v>
      </c>
      <c r="P954" s="41" t="str">
        <f>CONCATENATE("F","$",Таблица_основная[[#This Row],[Первая строка массива]],":","F","$",Таблица_основная[[#This Row],[Последняя строка моссива]])</f>
        <v>F$937:F$991</v>
      </c>
      <c r="Q954" s="70">
        <f t="shared" si="17"/>
        <v>937</v>
      </c>
      <c r="R954" s="70">
        <f>Таблица_основная[[#This Row],[Первая строка массива]]+54</f>
        <v>991</v>
      </c>
      <c r="S954"/>
      <c r="T954" s="86"/>
      <c r="AA954" t="s">
        <v>128</v>
      </c>
      <c r="AB954" t="s">
        <v>1968</v>
      </c>
      <c r="AC954" t="s">
        <v>1890</v>
      </c>
      <c r="AD954" t="s">
        <v>1969</v>
      </c>
    </row>
    <row r="955" spans="1:30" ht="12.75" customHeight="1" x14ac:dyDescent="0.2">
      <c r="A955" s="70"/>
      <c r="B955" s="70"/>
      <c r="C955" s="100" t="s">
        <v>145</v>
      </c>
      <c r="D955" s="101" t="s">
        <v>7</v>
      </c>
      <c r="E955" s="102">
        <v>45383</v>
      </c>
      <c r="F955" s="71">
        <v>23</v>
      </c>
      <c r="G955" s="72">
        <f ca="1">Таблица_основная[[#This Row],[Рейтинг расчет]]</f>
        <v>10</v>
      </c>
      <c r="H955" s="41" t="s">
        <v>160</v>
      </c>
      <c r="I955" s="71">
        <v>19.472727272727273</v>
      </c>
      <c r="J955" s="41" t="s">
        <v>161</v>
      </c>
      <c r="K955" s="73"/>
      <c r="L955" s="73" t="s">
        <v>162</v>
      </c>
      <c r="M955" s="73"/>
      <c r="N95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10</v>
      </c>
      <c r="O955" s="41" t="str">
        <f>CONCATENATE("F","$",Таблица_основная[[#This Row],[Первая строка массива]])</f>
        <v>F$937</v>
      </c>
      <c r="P955" s="41" t="str">
        <f>CONCATENATE("F","$",Таблица_основная[[#This Row],[Первая строка массива]],":","F","$",Таблица_основная[[#This Row],[Последняя строка моссива]])</f>
        <v>F$937:F$991</v>
      </c>
      <c r="Q955" s="70">
        <f t="shared" si="17"/>
        <v>937</v>
      </c>
      <c r="R955" s="70">
        <f>Таблица_основная[[#This Row],[Первая строка массива]]+54</f>
        <v>991</v>
      </c>
      <c r="S955"/>
      <c r="T955" s="86"/>
      <c r="AA955" t="s">
        <v>128</v>
      </c>
      <c r="AB955" t="s">
        <v>1970</v>
      </c>
      <c r="AC955" t="s">
        <v>1890</v>
      </c>
      <c r="AD955" t="s">
        <v>1971</v>
      </c>
    </row>
    <row r="956" spans="1:30" ht="12.75" customHeight="1" x14ac:dyDescent="0.2">
      <c r="A956" s="70"/>
      <c r="B956" s="70"/>
      <c r="C956" s="100" t="s">
        <v>146</v>
      </c>
      <c r="D956" s="101" t="s">
        <v>7</v>
      </c>
      <c r="E956" s="102">
        <v>45383</v>
      </c>
      <c r="F956" s="71">
        <v>25</v>
      </c>
      <c r="G956" s="72">
        <f ca="1">Таблица_основная[[#This Row],[Рейтинг расчет]]</f>
        <v>8</v>
      </c>
      <c r="H956" s="41" t="s">
        <v>160</v>
      </c>
      <c r="I956" s="71">
        <v>19.472727272727273</v>
      </c>
      <c r="J956" s="41" t="s">
        <v>161</v>
      </c>
      <c r="K956" s="73"/>
      <c r="L956" s="73" t="s">
        <v>162</v>
      </c>
      <c r="M956" s="73"/>
      <c r="N95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O956" s="41" t="str">
        <f>CONCATENATE("F","$",Таблица_основная[[#This Row],[Первая строка массива]])</f>
        <v>F$937</v>
      </c>
      <c r="P956" s="41" t="str">
        <f>CONCATENATE("F","$",Таблица_основная[[#This Row],[Первая строка массива]],":","F","$",Таблица_основная[[#This Row],[Последняя строка моссива]])</f>
        <v>F$937:F$991</v>
      </c>
      <c r="Q956" s="70">
        <f t="shared" si="17"/>
        <v>937</v>
      </c>
      <c r="R956" s="70">
        <f>Таблица_основная[[#This Row],[Первая строка массива]]+54</f>
        <v>991</v>
      </c>
      <c r="S956"/>
      <c r="T956" s="86"/>
      <c r="AA956" t="s">
        <v>117</v>
      </c>
      <c r="AB956" t="s">
        <v>1972</v>
      </c>
      <c r="AC956" t="s">
        <v>1890</v>
      </c>
      <c r="AD956" t="s">
        <v>1973</v>
      </c>
    </row>
    <row r="957" spans="1:30" ht="12.75" customHeight="1" x14ac:dyDescent="0.2">
      <c r="A957" s="70"/>
      <c r="B957" s="70"/>
      <c r="C957" s="100" t="s">
        <v>93</v>
      </c>
      <c r="D957" s="101" t="s">
        <v>7</v>
      </c>
      <c r="E957" s="102">
        <v>45383</v>
      </c>
      <c r="F957" s="71">
        <v>15</v>
      </c>
      <c r="G957" s="72">
        <f ca="1">Таблица_основная[[#This Row],[Рейтинг расчет]]</f>
        <v>18</v>
      </c>
      <c r="H957" s="41" t="s">
        <v>160</v>
      </c>
      <c r="I957" s="71">
        <v>19.472727272727273</v>
      </c>
      <c r="J957" s="41" t="s">
        <v>161</v>
      </c>
      <c r="K957" s="73"/>
      <c r="L957" s="73" t="s">
        <v>162</v>
      </c>
      <c r="M957" s="73"/>
      <c r="N95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O957" s="41" t="str">
        <f>CONCATENATE("F","$",Таблица_основная[[#This Row],[Первая строка массива]])</f>
        <v>F$937</v>
      </c>
      <c r="P957" s="41" t="str">
        <f>CONCATENATE("F","$",Таблица_основная[[#This Row],[Первая строка массива]],":","F","$",Таблица_основная[[#This Row],[Последняя строка моссива]])</f>
        <v>F$937:F$991</v>
      </c>
      <c r="Q957" s="70">
        <f t="shared" si="17"/>
        <v>937</v>
      </c>
      <c r="R957" s="70">
        <f>Таблица_основная[[#This Row],[Первая строка массива]]+54</f>
        <v>991</v>
      </c>
      <c r="S957"/>
      <c r="T957" s="86"/>
      <c r="AA957" t="s">
        <v>117</v>
      </c>
      <c r="AB957" t="s">
        <v>1974</v>
      </c>
      <c r="AC957" t="s">
        <v>1890</v>
      </c>
      <c r="AD957" t="s">
        <v>1975</v>
      </c>
    </row>
    <row r="958" spans="1:30" ht="12.75" customHeight="1" x14ac:dyDescent="0.2">
      <c r="A958" s="70"/>
      <c r="B958" s="70"/>
      <c r="C958" s="100" t="s">
        <v>127</v>
      </c>
      <c r="D958" s="101" t="s">
        <v>7</v>
      </c>
      <c r="E958" s="102">
        <v>45383</v>
      </c>
      <c r="F958" s="71">
        <v>18</v>
      </c>
      <c r="G958" s="72">
        <f ca="1">Таблица_основная[[#This Row],[Рейтинг расчет]]</f>
        <v>15</v>
      </c>
      <c r="H958" s="41" t="s">
        <v>160</v>
      </c>
      <c r="I958" s="71">
        <v>19.472727272727273</v>
      </c>
      <c r="J958" s="41" t="s">
        <v>161</v>
      </c>
      <c r="K958" s="73"/>
      <c r="L958" s="73" t="s">
        <v>162</v>
      </c>
      <c r="M958" s="73"/>
      <c r="N95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O958" s="41" t="str">
        <f>CONCATENATE("F","$",Таблица_основная[[#This Row],[Первая строка массива]])</f>
        <v>F$937</v>
      </c>
      <c r="P958" s="41" t="str">
        <f>CONCATENATE("F","$",Таблица_основная[[#This Row],[Первая строка массива]],":","F","$",Таблица_основная[[#This Row],[Последняя строка моссива]])</f>
        <v>F$937:F$991</v>
      </c>
      <c r="Q958" s="70">
        <f t="shared" si="17"/>
        <v>937</v>
      </c>
      <c r="R958" s="70">
        <f>Таблица_основная[[#This Row],[Первая строка массива]]+54</f>
        <v>991</v>
      </c>
      <c r="S958"/>
      <c r="T958" s="86"/>
      <c r="AA958" t="s">
        <v>105</v>
      </c>
      <c r="AB958" t="s">
        <v>1976</v>
      </c>
      <c r="AC958" t="s">
        <v>1890</v>
      </c>
      <c r="AD958" t="s">
        <v>1977</v>
      </c>
    </row>
    <row r="959" spans="1:30" ht="12.75" customHeight="1" x14ac:dyDescent="0.2">
      <c r="A959" s="70"/>
      <c r="B959" s="70"/>
      <c r="C959" s="100" t="s">
        <v>114</v>
      </c>
      <c r="D959" s="101" t="s">
        <v>7</v>
      </c>
      <c r="E959" s="102">
        <v>45383</v>
      </c>
      <c r="F959" s="71">
        <v>9</v>
      </c>
      <c r="G959" s="72">
        <f ca="1">Таблица_основная[[#This Row],[Рейтинг расчет]]</f>
        <v>23</v>
      </c>
      <c r="H959" s="41" t="s">
        <v>160</v>
      </c>
      <c r="I959" s="71">
        <v>19.472727272727273</v>
      </c>
      <c r="J959" s="41" t="s">
        <v>161</v>
      </c>
      <c r="K959" s="73"/>
      <c r="L959" s="73" t="s">
        <v>162</v>
      </c>
      <c r="M959" s="73"/>
      <c r="N95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23</v>
      </c>
      <c r="O959" s="41" t="str">
        <f>CONCATENATE("F","$",Таблица_основная[[#This Row],[Первая строка массива]])</f>
        <v>F$937</v>
      </c>
      <c r="P959" s="41" t="str">
        <f>CONCATENATE("F","$",Таблица_основная[[#This Row],[Первая строка массива]],":","F","$",Таблица_основная[[#This Row],[Последняя строка моссива]])</f>
        <v>F$937:F$991</v>
      </c>
      <c r="Q959" s="70">
        <f t="shared" si="17"/>
        <v>937</v>
      </c>
      <c r="R959" s="70">
        <f>Таблица_основная[[#This Row],[Первая строка массива]]+54</f>
        <v>991</v>
      </c>
      <c r="S959"/>
      <c r="T959" s="86"/>
      <c r="AA959" t="s">
        <v>105</v>
      </c>
      <c r="AB959" t="s">
        <v>1978</v>
      </c>
      <c r="AC959" t="s">
        <v>1890</v>
      </c>
      <c r="AD959" t="s">
        <v>1979</v>
      </c>
    </row>
    <row r="960" spans="1:30" ht="12.75" customHeight="1" x14ac:dyDescent="0.2">
      <c r="A960" s="70"/>
      <c r="B960" s="70"/>
      <c r="C960" s="100" t="s">
        <v>94</v>
      </c>
      <c r="D960" s="101" t="s">
        <v>7</v>
      </c>
      <c r="E960" s="102">
        <v>45383</v>
      </c>
      <c r="F960" s="71">
        <v>20</v>
      </c>
      <c r="G960" s="72">
        <f ca="1">Таблица_основная[[#This Row],[Рейтинг расчет]]</f>
        <v>13</v>
      </c>
      <c r="H960" s="41" t="s">
        <v>160</v>
      </c>
      <c r="I960" s="71">
        <v>19.472727272727273</v>
      </c>
      <c r="J960" s="41" t="s">
        <v>161</v>
      </c>
      <c r="K960" s="73"/>
      <c r="L960" s="73" t="s">
        <v>162</v>
      </c>
      <c r="M960" s="73"/>
      <c r="N96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O960" s="41" t="str">
        <f>CONCATENATE("F","$",Таблица_основная[[#This Row],[Первая строка массива]])</f>
        <v>F$937</v>
      </c>
      <c r="P960" s="41" t="str">
        <f>CONCATENATE("F","$",Таблица_основная[[#This Row],[Первая строка массива]],":","F","$",Таблица_основная[[#This Row],[Последняя строка моссива]])</f>
        <v>F$937:F$991</v>
      </c>
      <c r="Q960" s="70">
        <f t="shared" si="17"/>
        <v>937</v>
      </c>
      <c r="R960" s="70">
        <f>Таблица_основная[[#This Row],[Первая строка массива]]+54</f>
        <v>991</v>
      </c>
      <c r="S960"/>
      <c r="T960" s="86"/>
      <c r="AA960" t="s">
        <v>100</v>
      </c>
      <c r="AB960" t="s">
        <v>1980</v>
      </c>
      <c r="AC960" t="s">
        <v>1890</v>
      </c>
      <c r="AD960" t="s">
        <v>1981</v>
      </c>
    </row>
    <row r="961" spans="1:30" ht="12.75" customHeight="1" x14ac:dyDescent="0.2">
      <c r="A961" s="70"/>
      <c r="B961" s="70"/>
      <c r="C961" s="100" t="s">
        <v>95</v>
      </c>
      <c r="D961" s="101" t="s">
        <v>7</v>
      </c>
      <c r="E961" s="102">
        <v>45383</v>
      </c>
      <c r="F961" s="71">
        <v>14</v>
      </c>
      <c r="G961" s="72">
        <f ca="1">Таблица_основная[[#This Row],[Рейтинг расчет]]</f>
        <v>19</v>
      </c>
      <c r="H961" s="41" t="s">
        <v>160</v>
      </c>
      <c r="I961" s="71">
        <v>19.472727272727273</v>
      </c>
      <c r="J961" s="41" t="s">
        <v>161</v>
      </c>
      <c r="K961" s="73"/>
      <c r="L961" s="73" t="s">
        <v>162</v>
      </c>
      <c r="M961" s="73"/>
      <c r="N96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O961" s="41" t="str">
        <f>CONCATENATE("F","$",Таблица_основная[[#This Row],[Первая строка массива]])</f>
        <v>F$937</v>
      </c>
      <c r="P961" s="41" t="str">
        <f>CONCATENATE("F","$",Таблица_основная[[#This Row],[Первая строка массива]],":","F","$",Таблица_основная[[#This Row],[Последняя строка моссива]])</f>
        <v>F$937:F$991</v>
      </c>
      <c r="Q961" s="70">
        <f t="shared" si="17"/>
        <v>937</v>
      </c>
      <c r="R961" s="70">
        <f>Таблица_основная[[#This Row],[Первая строка массива]]+54</f>
        <v>991</v>
      </c>
      <c r="S961"/>
      <c r="T961" s="86"/>
      <c r="AA961" t="s">
        <v>100</v>
      </c>
      <c r="AB961" t="s">
        <v>1982</v>
      </c>
      <c r="AC961" t="s">
        <v>1890</v>
      </c>
      <c r="AD961" t="s">
        <v>1983</v>
      </c>
    </row>
    <row r="962" spans="1:30" ht="12.75" customHeight="1" x14ac:dyDescent="0.2">
      <c r="A962" s="70"/>
      <c r="B962" s="70"/>
      <c r="C962" s="100" t="s">
        <v>96</v>
      </c>
      <c r="D962" s="101" t="s">
        <v>7</v>
      </c>
      <c r="E962" s="102">
        <v>45383</v>
      </c>
      <c r="F962" s="71">
        <v>14</v>
      </c>
      <c r="G962" s="72">
        <f ca="1">Таблица_основная[[#This Row],[Рейтинг расчет]]</f>
        <v>19</v>
      </c>
      <c r="H962" s="41" t="s">
        <v>160</v>
      </c>
      <c r="I962" s="71">
        <v>19.472727272727273</v>
      </c>
      <c r="J962" s="41" t="s">
        <v>161</v>
      </c>
      <c r="K962" s="73"/>
      <c r="L962" s="73" t="s">
        <v>162</v>
      </c>
      <c r="M962" s="73"/>
      <c r="N96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O962" s="41" t="str">
        <f>CONCATENATE("F","$",Таблица_основная[[#This Row],[Первая строка массива]])</f>
        <v>F$937</v>
      </c>
      <c r="P962" s="41" t="str">
        <f>CONCATENATE("F","$",Таблица_основная[[#This Row],[Первая строка массива]],":","F","$",Таблица_основная[[#This Row],[Последняя строка моссива]])</f>
        <v>F$937:F$991</v>
      </c>
      <c r="Q962" s="70">
        <f t="shared" si="17"/>
        <v>937</v>
      </c>
      <c r="R962" s="70">
        <f>Таблица_основная[[#This Row],[Первая строка массива]]+54</f>
        <v>991</v>
      </c>
      <c r="S962"/>
      <c r="T962" s="86"/>
      <c r="AA962" t="s">
        <v>141</v>
      </c>
      <c r="AB962" t="s">
        <v>1984</v>
      </c>
      <c r="AC962" t="s">
        <v>1890</v>
      </c>
      <c r="AD962" t="s">
        <v>1985</v>
      </c>
    </row>
    <row r="963" spans="1:30" ht="12.75" customHeight="1" x14ac:dyDescent="0.2">
      <c r="A963" s="70"/>
      <c r="B963" s="70"/>
      <c r="C963" s="100" t="s">
        <v>97</v>
      </c>
      <c r="D963" s="101" t="s">
        <v>7</v>
      </c>
      <c r="E963" s="102">
        <v>45383</v>
      </c>
      <c r="F963" s="71">
        <v>28</v>
      </c>
      <c r="G963" s="72">
        <f ca="1">Таблица_основная[[#This Row],[Рейтинг расчет]]</f>
        <v>6</v>
      </c>
      <c r="H963" s="41" t="s">
        <v>160</v>
      </c>
      <c r="I963" s="71">
        <v>19.472727272727273</v>
      </c>
      <c r="J963" s="41" t="s">
        <v>161</v>
      </c>
      <c r="K963" s="73"/>
      <c r="L963" s="73" t="s">
        <v>162</v>
      </c>
      <c r="M963" s="73"/>
      <c r="N96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6</v>
      </c>
      <c r="O963" s="41" t="str">
        <f>CONCATENATE("F","$",Таблица_основная[[#This Row],[Первая строка массива]])</f>
        <v>F$937</v>
      </c>
      <c r="P963" s="41" t="str">
        <f>CONCATENATE("F","$",Таблица_основная[[#This Row],[Первая строка массива]],":","F","$",Таблица_основная[[#This Row],[Последняя строка моссива]])</f>
        <v>F$937:F$991</v>
      </c>
      <c r="Q963" s="70">
        <f t="shared" si="17"/>
        <v>937</v>
      </c>
      <c r="R963" s="70">
        <f>Таблица_основная[[#This Row],[Первая строка массива]]+54</f>
        <v>991</v>
      </c>
      <c r="S963"/>
      <c r="T963" s="86"/>
      <c r="AA963" t="s">
        <v>97</v>
      </c>
      <c r="AB963" t="s">
        <v>1986</v>
      </c>
      <c r="AC963" t="s">
        <v>1890</v>
      </c>
      <c r="AD963" t="s">
        <v>1987</v>
      </c>
    </row>
    <row r="964" spans="1:30" ht="12.75" customHeight="1" x14ac:dyDescent="0.2">
      <c r="A964" s="70"/>
      <c r="B964" s="70"/>
      <c r="C964" s="100" t="s">
        <v>98</v>
      </c>
      <c r="D964" s="101" t="s">
        <v>7</v>
      </c>
      <c r="E964" s="102">
        <v>45383</v>
      </c>
      <c r="F964" s="71">
        <v>22</v>
      </c>
      <c r="G964" s="72">
        <f ca="1">Таблица_основная[[#This Row],[Рейтинг расчет]]</f>
        <v>11</v>
      </c>
      <c r="H964" s="41" t="s">
        <v>160</v>
      </c>
      <c r="I964" s="71">
        <v>19.472727272727273</v>
      </c>
      <c r="J964" s="41" t="s">
        <v>161</v>
      </c>
      <c r="K964" s="73"/>
      <c r="L964" s="73" t="s">
        <v>162</v>
      </c>
      <c r="M964" s="73"/>
      <c r="N96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O964" s="41" t="str">
        <f>CONCATENATE("F","$",Таблица_основная[[#This Row],[Первая строка массива]])</f>
        <v>F$937</v>
      </c>
      <c r="P964" s="41" t="str">
        <f>CONCATENATE("F","$",Таблица_основная[[#This Row],[Первая строка массива]],":","F","$",Таблица_основная[[#This Row],[Последняя строка моссива]])</f>
        <v>F$937:F$991</v>
      </c>
      <c r="Q964" s="70">
        <f t="shared" si="17"/>
        <v>937</v>
      </c>
      <c r="R964" s="70">
        <f>Таблица_основная[[#This Row],[Первая строка массива]]+54</f>
        <v>991</v>
      </c>
      <c r="S964"/>
      <c r="T964" s="86"/>
      <c r="AA964" t="s">
        <v>97</v>
      </c>
      <c r="AB964" t="s">
        <v>1988</v>
      </c>
      <c r="AC964" t="s">
        <v>1890</v>
      </c>
      <c r="AD964" t="s">
        <v>1987</v>
      </c>
    </row>
    <row r="965" spans="1:30" ht="12.75" customHeight="1" x14ac:dyDescent="0.2">
      <c r="A965" s="70"/>
      <c r="B965" s="70"/>
      <c r="C965" s="100" t="s">
        <v>99</v>
      </c>
      <c r="D965" s="101" t="s">
        <v>7</v>
      </c>
      <c r="E965" s="102">
        <v>45383</v>
      </c>
      <c r="F965" s="71">
        <v>22</v>
      </c>
      <c r="G965" s="72">
        <f ca="1">Таблица_основная[[#This Row],[Рейтинг расчет]]</f>
        <v>11</v>
      </c>
      <c r="H965" s="41" t="s">
        <v>160</v>
      </c>
      <c r="I965" s="71">
        <v>19.472727272727273</v>
      </c>
      <c r="J965" s="41" t="s">
        <v>161</v>
      </c>
      <c r="K965" s="73"/>
      <c r="L965" s="73" t="s">
        <v>162</v>
      </c>
      <c r="M965" s="73"/>
      <c r="N96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O965" s="41" t="str">
        <f>CONCATENATE("F","$",Таблица_основная[[#This Row],[Первая строка массива]])</f>
        <v>F$937</v>
      </c>
      <c r="P965" s="41" t="str">
        <f>CONCATENATE("F","$",Таблица_основная[[#This Row],[Первая строка массива]],":","F","$",Таблица_основная[[#This Row],[Последняя строка моссива]])</f>
        <v>F$937:F$991</v>
      </c>
      <c r="Q965" s="70">
        <f t="shared" si="17"/>
        <v>937</v>
      </c>
      <c r="R965" s="70">
        <f>Таблица_основная[[#This Row],[Первая строка массива]]+54</f>
        <v>991</v>
      </c>
      <c r="S965"/>
      <c r="T965" s="86"/>
      <c r="AA965" t="s">
        <v>97</v>
      </c>
      <c r="AB965" t="s">
        <v>1989</v>
      </c>
      <c r="AC965" t="s">
        <v>1890</v>
      </c>
      <c r="AD965" t="s">
        <v>1990</v>
      </c>
    </row>
    <row r="966" spans="1:30" ht="12.75" customHeight="1" x14ac:dyDescent="0.2">
      <c r="A966" s="70"/>
      <c r="B966" s="70"/>
      <c r="C966" s="100" t="s">
        <v>100</v>
      </c>
      <c r="D966" s="101" t="s">
        <v>7</v>
      </c>
      <c r="E966" s="102">
        <v>45383</v>
      </c>
      <c r="F966" s="71">
        <v>34</v>
      </c>
      <c r="G966" s="72">
        <f ca="1">Таблица_основная[[#This Row],[Рейтинг расчет]]</f>
        <v>3</v>
      </c>
      <c r="H966" s="41" t="s">
        <v>160</v>
      </c>
      <c r="I966" s="71">
        <v>19.472727272727273</v>
      </c>
      <c r="J966" s="41" t="s">
        <v>161</v>
      </c>
      <c r="K966" s="73"/>
      <c r="L966" s="73" t="s">
        <v>162</v>
      </c>
      <c r="M966" s="73"/>
      <c r="N96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</v>
      </c>
      <c r="O966" s="41" t="str">
        <f>CONCATENATE("F","$",Таблица_основная[[#This Row],[Первая строка массива]])</f>
        <v>F$937</v>
      </c>
      <c r="P966" s="41" t="str">
        <f>CONCATENATE("F","$",Таблица_основная[[#This Row],[Первая строка массива]],":","F","$",Таблица_основная[[#This Row],[Последняя строка моссива]])</f>
        <v>F$937:F$991</v>
      </c>
      <c r="Q966" s="70">
        <f t="shared" si="17"/>
        <v>937</v>
      </c>
      <c r="R966" s="70">
        <f>Таблица_основная[[#This Row],[Первая строка массива]]+54</f>
        <v>991</v>
      </c>
      <c r="S966"/>
      <c r="T966" s="86"/>
      <c r="AA966" t="s">
        <v>111</v>
      </c>
      <c r="AB966" t="s">
        <v>1991</v>
      </c>
      <c r="AC966" t="s">
        <v>1890</v>
      </c>
      <c r="AD966" t="s">
        <v>1992</v>
      </c>
    </row>
    <row r="967" spans="1:30" ht="12.75" customHeight="1" x14ac:dyDescent="0.2">
      <c r="A967" s="70"/>
      <c r="B967" s="70"/>
      <c r="C967" s="100" t="s">
        <v>115</v>
      </c>
      <c r="D967" s="101" t="s">
        <v>7</v>
      </c>
      <c r="E967" s="102">
        <v>45383</v>
      </c>
      <c r="F967" s="71">
        <v>8</v>
      </c>
      <c r="G967" s="72">
        <f ca="1">Таблица_основная[[#This Row],[Рейтинг расчет]]</f>
        <v>24</v>
      </c>
      <c r="H967" s="41" t="s">
        <v>160</v>
      </c>
      <c r="I967" s="71">
        <v>19.472727272727273</v>
      </c>
      <c r="J967" s="41" t="s">
        <v>161</v>
      </c>
      <c r="K967" s="73"/>
      <c r="L967" s="73" t="s">
        <v>162</v>
      </c>
      <c r="M967" s="73"/>
      <c r="N96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24</v>
      </c>
      <c r="O967" s="41" t="str">
        <f>CONCATENATE("F","$",Таблица_основная[[#This Row],[Первая строка массива]])</f>
        <v>F$937</v>
      </c>
      <c r="P967" s="41" t="str">
        <f>CONCATENATE("F","$",Таблица_основная[[#This Row],[Первая строка массива]],":","F","$",Таблица_основная[[#This Row],[Последняя строка моссива]])</f>
        <v>F$937:F$991</v>
      </c>
      <c r="Q967" s="70">
        <f t="shared" si="17"/>
        <v>937</v>
      </c>
      <c r="R967" s="70">
        <f>Таблица_основная[[#This Row],[Первая строка массива]]+54</f>
        <v>991</v>
      </c>
      <c r="S967"/>
      <c r="T967" s="86"/>
      <c r="AA967" t="s">
        <v>122</v>
      </c>
      <c r="AB967" t="s">
        <v>1993</v>
      </c>
      <c r="AC967" t="s">
        <v>1890</v>
      </c>
      <c r="AD967" t="s">
        <v>1994</v>
      </c>
    </row>
    <row r="968" spans="1:30" ht="12.75" customHeight="1" x14ac:dyDescent="0.2">
      <c r="A968" s="70"/>
      <c r="B968" s="70"/>
      <c r="C968" s="100" t="s">
        <v>116</v>
      </c>
      <c r="D968" s="101" t="s">
        <v>7</v>
      </c>
      <c r="E968" s="102">
        <v>45383</v>
      </c>
      <c r="F968" s="71">
        <v>14</v>
      </c>
      <c r="G968" s="72">
        <f ca="1">Таблица_основная[[#This Row],[Рейтинг расчет]]</f>
        <v>19</v>
      </c>
      <c r="H968" s="41" t="s">
        <v>160</v>
      </c>
      <c r="I968" s="71">
        <v>19.472727272727273</v>
      </c>
      <c r="J968" s="41" t="s">
        <v>161</v>
      </c>
      <c r="K968" s="73"/>
      <c r="L968" s="73" t="s">
        <v>162</v>
      </c>
      <c r="M968" s="73"/>
      <c r="N96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O968" s="41" t="str">
        <f>CONCATENATE("F","$",Таблица_основная[[#This Row],[Первая строка массива]])</f>
        <v>F$937</v>
      </c>
      <c r="P968" s="41" t="str">
        <f>CONCATENATE("F","$",Таблица_основная[[#This Row],[Первая строка массива]],":","F","$",Таблица_основная[[#This Row],[Последняя строка моссива]])</f>
        <v>F$937:F$991</v>
      </c>
      <c r="Q968" s="70">
        <f t="shared" si="17"/>
        <v>937</v>
      </c>
      <c r="R968" s="70">
        <f>Таблица_основная[[#This Row],[Первая строка массива]]+54</f>
        <v>991</v>
      </c>
      <c r="S968"/>
      <c r="T968" s="86"/>
      <c r="AA968" t="s">
        <v>102</v>
      </c>
      <c r="AB968" t="s">
        <v>1995</v>
      </c>
      <c r="AC968" t="s">
        <v>1890</v>
      </c>
      <c r="AD968" t="s">
        <v>1996</v>
      </c>
    </row>
    <row r="969" spans="1:30" ht="12.75" customHeight="1" x14ac:dyDescent="0.2">
      <c r="A969" s="70"/>
      <c r="B969" s="70"/>
      <c r="C969" s="100" t="s">
        <v>101</v>
      </c>
      <c r="D969" s="101" t="s">
        <v>7</v>
      </c>
      <c r="E969" s="102">
        <v>45383</v>
      </c>
      <c r="F969" s="71">
        <v>26</v>
      </c>
      <c r="G969" s="72">
        <f ca="1">Таблица_основная[[#This Row],[Рейтинг расчет]]</f>
        <v>7</v>
      </c>
      <c r="H969" s="41" t="s">
        <v>160</v>
      </c>
      <c r="I969" s="71">
        <v>19.472727272727273</v>
      </c>
      <c r="J969" s="41" t="s">
        <v>161</v>
      </c>
      <c r="K969" s="73"/>
      <c r="L969" s="73" t="s">
        <v>162</v>
      </c>
      <c r="M969" s="73"/>
      <c r="N96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O969" s="41" t="str">
        <f>CONCATENATE("F","$",Таблица_основная[[#This Row],[Первая строка массива]])</f>
        <v>F$937</v>
      </c>
      <c r="P969" s="41" t="str">
        <f>CONCATENATE("F","$",Таблица_основная[[#This Row],[Первая строка массива]],":","F","$",Таблица_основная[[#This Row],[Последняя строка моссива]])</f>
        <v>F$937:F$991</v>
      </c>
      <c r="Q969" s="70">
        <f t="shared" si="17"/>
        <v>937</v>
      </c>
      <c r="R969" s="70">
        <f>Таблица_основная[[#This Row],[Первая строка массива]]+54</f>
        <v>991</v>
      </c>
      <c r="S969"/>
      <c r="T969" s="86"/>
      <c r="AA969" t="s">
        <v>102</v>
      </c>
      <c r="AB969" t="s">
        <v>1997</v>
      </c>
      <c r="AC969" t="s">
        <v>1890</v>
      </c>
      <c r="AD969" t="s">
        <v>1996</v>
      </c>
    </row>
    <row r="970" spans="1:30" ht="12.75" customHeight="1" x14ac:dyDescent="0.2">
      <c r="A970" s="70"/>
      <c r="B970" s="70"/>
      <c r="C970" s="100" t="s">
        <v>102</v>
      </c>
      <c r="D970" s="101" t="s">
        <v>7</v>
      </c>
      <c r="E970" s="102">
        <v>45383</v>
      </c>
      <c r="F970" s="71">
        <v>32</v>
      </c>
      <c r="G970" s="72">
        <f ca="1">Таблица_основная[[#This Row],[Рейтинг расчет]]</f>
        <v>4</v>
      </c>
      <c r="H970" s="41" t="s">
        <v>160</v>
      </c>
      <c r="I970" s="71">
        <v>19.472727272727273</v>
      </c>
      <c r="J970" s="41" t="s">
        <v>161</v>
      </c>
      <c r="K970" s="73"/>
      <c r="L970" s="73" t="s">
        <v>162</v>
      </c>
      <c r="M970" s="73"/>
      <c r="N97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</v>
      </c>
      <c r="O970" s="41" t="str">
        <f>CONCATENATE("F","$",Таблица_основная[[#This Row],[Первая строка массива]])</f>
        <v>F$937</v>
      </c>
      <c r="P970" s="41" t="str">
        <f>CONCATENATE("F","$",Таблица_основная[[#This Row],[Первая строка массива]],":","F","$",Таблица_основная[[#This Row],[Последняя строка моссива]])</f>
        <v>F$937:F$991</v>
      </c>
      <c r="Q970" s="70">
        <f t="shared" si="17"/>
        <v>937</v>
      </c>
      <c r="R970" s="70">
        <f>Таблица_основная[[#This Row],[Первая строка массива]]+54</f>
        <v>991</v>
      </c>
      <c r="S970"/>
      <c r="T970" s="86"/>
      <c r="AA970" t="s">
        <v>111</v>
      </c>
      <c r="AB970" t="s">
        <v>1998</v>
      </c>
      <c r="AC970" t="s">
        <v>1890</v>
      </c>
      <c r="AD970" t="s">
        <v>1992</v>
      </c>
    </row>
    <row r="971" spans="1:30" ht="12.75" customHeight="1" x14ac:dyDescent="0.2">
      <c r="A971" s="70"/>
      <c r="B971" s="70"/>
      <c r="C971" s="100" t="s">
        <v>103</v>
      </c>
      <c r="D971" s="101" t="s">
        <v>7</v>
      </c>
      <c r="E971" s="102">
        <v>45383</v>
      </c>
      <c r="F971" s="71">
        <v>17</v>
      </c>
      <c r="G971" s="72">
        <f ca="1">Таблица_основная[[#This Row],[Рейтинг расчет]]</f>
        <v>16</v>
      </c>
      <c r="H971" s="41" t="s">
        <v>160</v>
      </c>
      <c r="I971" s="71">
        <v>19.472727272727273</v>
      </c>
      <c r="J971" s="41" t="s">
        <v>161</v>
      </c>
      <c r="K971" s="73"/>
      <c r="L971" s="73" t="s">
        <v>162</v>
      </c>
      <c r="M971" s="73"/>
      <c r="N97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O971" s="41" t="str">
        <f>CONCATENATE("F","$",Таблица_основная[[#This Row],[Первая строка массива]])</f>
        <v>F$937</v>
      </c>
      <c r="P971" s="41" t="str">
        <f>CONCATENATE("F","$",Таблица_основная[[#This Row],[Первая строка массива]],":","F","$",Таблица_основная[[#This Row],[Последняя строка моссива]])</f>
        <v>F$937:F$991</v>
      </c>
      <c r="Q971" s="70">
        <f t="shared" si="17"/>
        <v>937</v>
      </c>
      <c r="R971" s="70">
        <f>Таблица_основная[[#This Row],[Первая строка массива]]+54</f>
        <v>991</v>
      </c>
      <c r="S971"/>
      <c r="T971" s="86"/>
      <c r="AA971" t="s">
        <v>111</v>
      </c>
      <c r="AB971" t="s">
        <v>1999</v>
      </c>
      <c r="AC971" t="s">
        <v>1890</v>
      </c>
      <c r="AD971" t="s">
        <v>1992</v>
      </c>
    </row>
    <row r="972" spans="1:30" ht="12.75" customHeight="1" x14ac:dyDescent="0.2">
      <c r="A972" s="70"/>
      <c r="B972" s="70"/>
      <c r="C972" s="100" t="s">
        <v>104</v>
      </c>
      <c r="D972" s="101" t="s">
        <v>7</v>
      </c>
      <c r="E972" s="102">
        <v>45383</v>
      </c>
      <c r="F972" s="71">
        <v>19</v>
      </c>
      <c r="G972" s="72">
        <f ca="1">Таблица_основная[[#This Row],[Рейтинг расчет]]</f>
        <v>14</v>
      </c>
      <c r="H972" s="41" t="s">
        <v>160</v>
      </c>
      <c r="I972" s="71">
        <v>19.472727272727273</v>
      </c>
      <c r="J972" s="41" t="s">
        <v>161</v>
      </c>
      <c r="K972" s="73"/>
      <c r="L972" s="73" t="s">
        <v>162</v>
      </c>
      <c r="M972" s="73"/>
      <c r="N97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O972" s="41" t="str">
        <f>CONCATENATE("F","$",Таблица_основная[[#This Row],[Первая строка массива]])</f>
        <v>F$937</v>
      </c>
      <c r="P972" s="41" t="str">
        <f>CONCATENATE("F","$",Таблица_основная[[#This Row],[Первая строка массива]],":","F","$",Таблица_основная[[#This Row],[Последняя строка моссива]])</f>
        <v>F$937:F$991</v>
      </c>
      <c r="Q972" s="70">
        <f t="shared" si="17"/>
        <v>937</v>
      </c>
      <c r="R972" s="70">
        <f>Таблица_основная[[#This Row],[Первая строка массива]]+54</f>
        <v>991</v>
      </c>
      <c r="S972"/>
      <c r="T972" s="86"/>
      <c r="AA972" t="s">
        <v>139</v>
      </c>
      <c r="AB972" t="s">
        <v>2000</v>
      </c>
      <c r="AC972" t="s">
        <v>1890</v>
      </c>
      <c r="AD972" t="s">
        <v>2001</v>
      </c>
    </row>
    <row r="973" spans="1:30" ht="12.75" customHeight="1" x14ac:dyDescent="0.2">
      <c r="A973" s="70"/>
      <c r="B973" s="70"/>
      <c r="C973" s="100" t="s">
        <v>128</v>
      </c>
      <c r="D973" s="101" t="s">
        <v>7</v>
      </c>
      <c r="E973" s="102">
        <v>45383</v>
      </c>
      <c r="F973" s="71">
        <v>14</v>
      </c>
      <c r="G973" s="72">
        <f ca="1">Таблица_основная[[#This Row],[Рейтинг расчет]]</f>
        <v>19</v>
      </c>
      <c r="H973" s="41" t="s">
        <v>160</v>
      </c>
      <c r="I973" s="71">
        <v>19.472727272727273</v>
      </c>
      <c r="J973" s="41" t="s">
        <v>161</v>
      </c>
      <c r="K973" s="73"/>
      <c r="L973" s="73" t="s">
        <v>162</v>
      </c>
      <c r="M973" s="73"/>
      <c r="N97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O973" s="41" t="str">
        <f>CONCATENATE("F","$",Таблица_основная[[#This Row],[Первая строка массива]])</f>
        <v>F$937</v>
      </c>
      <c r="P973" s="41" t="str">
        <f>CONCATENATE("F","$",Таблица_основная[[#This Row],[Первая строка массива]],":","F","$",Таблица_основная[[#This Row],[Последняя строка моссива]])</f>
        <v>F$937:F$991</v>
      </c>
      <c r="Q973" s="70">
        <f t="shared" si="17"/>
        <v>937</v>
      </c>
      <c r="R973" s="70">
        <f>Таблица_основная[[#This Row],[Первая строка массива]]+54</f>
        <v>991</v>
      </c>
      <c r="S973"/>
      <c r="T973" s="86"/>
      <c r="AA973" t="s">
        <v>143</v>
      </c>
      <c r="AB973" t="s">
        <v>2002</v>
      </c>
      <c r="AC973" t="s">
        <v>1890</v>
      </c>
      <c r="AD973" t="s">
        <v>2003</v>
      </c>
    </row>
    <row r="974" spans="1:30" ht="12.75" customHeight="1" x14ac:dyDescent="0.2">
      <c r="A974" s="70"/>
      <c r="B974" s="70"/>
      <c r="C974" s="100" t="s">
        <v>117</v>
      </c>
      <c r="D974" s="101" t="s">
        <v>7</v>
      </c>
      <c r="E974" s="102">
        <v>45383</v>
      </c>
      <c r="F974" s="71">
        <v>36</v>
      </c>
      <c r="G974" s="72">
        <f ca="1">Таблица_основная[[#This Row],[Рейтинг расчет]]</f>
        <v>2</v>
      </c>
      <c r="H974" s="41" t="s">
        <v>160</v>
      </c>
      <c r="I974" s="71">
        <v>19.472727272727273</v>
      </c>
      <c r="J974" s="41" t="s">
        <v>161</v>
      </c>
      <c r="K974" s="73"/>
      <c r="L974" s="73" t="s">
        <v>162</v>
      </c>
      <c r="M974" s="73"/>
      <c r="N97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</v>
      </c>
      <c r="O974" s="41" t="str">
        <f>CONCATENATE("F","$",Таблица_основная[[#This Row],[Первая строка массива]])</f>
        <v>F$937</v>
      </c>
      <c r="P974" s="41" t="str">
        <f>CONCATENATE("F","$",Таблица_основная[[#This Row],[Первая строка массива]],":","F","$",Таблица_основная[[#This Row],[Последняя строка моссива]])</f>
        <v>F$937:F$991</v>
      </c>
      <c r="Q974" s="70">
        <f t="shared" si="17"/>
        <v>937</v>
      </c>
      <c r="R974" s="70">
        <f>Таблица_основная[[#This Row],[Первая строка массива]]+54</f>
        <v>991</v>
      </c>
      <c r="S974"/>
      <c r="T974" s="86"/>
      <c r="AA974" t="s">
        <v>105</v>
      </c>
      <c r="AB974" t="s">
        <v>2004</v>
      </c>
      <c r="AC974" t="s">
        <v>1890</v>
      </c>
      <c r="AD974" t="s">
        <v>2005</v>
      </c>
    </row>
    <row r="975" spans="1:30" ht="12.75" customHeight="1" x14ac:dyDescent="0.2">
      <c r="A975" s="70"/>
      <c r="B975" s="70"/>
      <c r="C975" s="100" t="s">
        <v>118</v>
      </c>
      <c r="D975" s="101" t="s">
        <v>7</v>
      </c>
      <c r="E975" s="102">
        <v>45383</v>
      </c>
      <c r="F975" s="71">
        <v>17</v>
      </c>
      <c r="G975" s="72">
        <f ca="1">Таблица_основная[[#This Row],[Рейтинг расчет]]</f>
        <v>16</v>
      </c>
      <c r="H975" s="41" t="s">
        <v>160</v>
      </c>
      <c r="I975" s="71">
        <v>19.472727272727273</v>
      </c>
      <c r="J975" s="41" t="s">
        <v>161</v>
      </c>
      <c r="K975" s="73"/>
      <c r="L975" s="73" t="s">
        <v>162</v>
      </c>
      <c r="M975" s="73"/>
      <c r="N97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O975" s="41" t="str">
        <f>CONCATENATE("F","$",Таблица_основная[[#This Row],[Первая строка массива]])</f>
        <v>F$937</v>
      </c>
      <c r="P975" s="41" t="str">
        <f>CONCATENATE("F","$",Таблица_основная[[#This Row],[Первая строка массива]],":","F","$",Таблица_основная[[#This Row],[Последняя строка моссива]])</f>
        <v>F$937:F$991</v>
      </c>
      <c r="Q975" s="70">
        <f t="shared" si="17"/>
        <v>937</v>
      </c>
      <c r="R975" s="70">
        <f>Таблица_основная[[#This Row],[Первая строка массива]]+54</f>
        <v>991</v>
      </c>
      <c r="S975"/>
      <c r="T975" s="86"/>
      <c r="AA975" t="s">
        <v>127</v>
      </c>
      <c r="AB975" t="s">
        <v>2006</v>
      </c>
      <c r="AC975" t="s">
        <v>1890</v>
      </c>
      <c r="AD975" t="s">
        <v>2007</v>
      </c>
    </row>
    <row r="976" spans="1:30" ht="12.75" customHeight="1" x14ac:dyDescent="0.2">
      <c r="A976" s="70"/>
      <c r="B976" s="70"/>
      <c r="C976" s="100" t="s">
        <v>105</v>
      </c>
      <c r="D976" s="101" t="s">
        <v>7</v>
      </c>
      <c r="E976" s="102">
        <v>45383</v>
      </c>
      <c r="F976" s="71">
        <v>31</v>
      </c>
      <c r="G976" s="72">
        <f ca="1">Таблица_основная[[#This Row],[Рейтинг расчет]]</f>
        <v>5</v>
      </c>
      <c r="H976" s="41" t="s">
        <v>160</v>
      </c>
      <c r="I976" s="71">
        <v>19.472727272727273</v>
      </c>
      <c r="J976" s="41" t="s">
        <v>161</v>
      </c>
      <c r="K976" s="73"/>
      <c r="L976" s="73" t="s">
        <v>162</v>
      </c>
      <c r="M976" s="73"/>
      <c r="N97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</v>
      </c>
      <c r="O976" s="41" t="str">
        <f>CONCATENATE("F","$",Таблица_основная[[#This Row],[Первая строка массива]])</f>
        <v>F$937</v>
      </c>
      <c r="P976" s="41" t="str">
        <f>CONCATENATE("F","$",Таблица_основная[[#This Row],[Первая строка массива]],":","F","$",Таблица_основная[[#This Row],[Последняя строка моссива]])</f>
        <v>F$937:F$991</v>
      </c>
      <c r="Q976" s="70">
        <f t="shared" si="17"/>
        <v>937</v>
      </c>
      <c r="R976" s="70">
        <f>Таблица_основная[[#This Row],[Первая строка массива]]+54</f>
        <v>991</v>
      </c>
      <c r="S976"/>
      <c r="T976" s="86"/>
      <c r="AA976" t="s">
        <v>145</v>
      </c>
      <c r="AB976" t="s">
        <v>2008</v>
      </c>
      <c r="AC976" t="s">
        <v>1890</v>
      </c>
      <c r="AD976" t="s">
        <v>1951</v>
      </c>
    </row>
    <row r="977" spans="1:30" ht="12.75" customHeight="1" x14ac:dyDescent="0.2">
      <c r="A977" s="70"/>
      <c r="B977" s="70"/>
      <c r="C977" s="100" t="s">
        <v>119</v>
      </c>
      <c r="D977" s="101" t="s">
        <v>7</v>
      </c>
      <c r="E977" s="102">
        <v>45383</v>
      </c>
      <c r="F977" s="71">
        <v>16</v>
      </c>
      <c r="G977" s="72">
        <f ca="1">Таблица_основная[[#This Row],[Рейтинг расчет]]</f>
        <v>17</v>
      </c>
      <c r="H977" s="41" t="s">
        <v>160</v>
      </c>
      <c r="I977" s="71">
        <v>19.472727272727273</v>
      </c>
      <c r="J977" s="41" t="s">
        <v>161</v>
      </c>
      <c r="K977" s="73"/>
      <c r="L977" s="73" t="s">
        <v>162</v>
      </c>
      <c r="M977" s="73"/>
      <c r="N97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O977" s="41" t="str">
        <f>CONCATENATE("F","$",Таблица_основная[[#This Row],[Первая строка массива]])</f>
        <v>F$937</v>
      </c>
      <c r="P977" s="41" t="str">
        <f>CONCATENATE("F","$",Таблица_основная[[#This Row],[Первая строка массива]],":","F","$",Таблица_основная[[#This Row],[Последняя строка моссива]])</f>
        <v>F$937:F$991</v>
      </c>
      <c r="Q977" s="70">
        <f t="shared" si="17"/>
        <v>937</v>
      </c>
      <c r="R977" s="70">
        <f>Таблица_основная[[#This Row],[Первая строка массива]]+54</f>
        <v>991</v>
      </c>
      <c r="S977"/>
      <c r="T977" s="86"/>
      <c r="AA977" t="s">
        <v>97</v>
      </c>
      <c r="AB977" t="s">
        <v>2009</v>
      </c>
      <c r="AC977" t="s">
        <v>1890</v>
      </c>
      <c r="AD977" t="s">
        <v>2010</v>
      </c>
    </row>
    <row r="978" spans="1:30" ht="12.75" customHeight="1" x14ac:dyDescent="0.2">
      <c r="A978" s="70"/>
      <c r="B978" s="70"/>
      <c r="C978" s="100" t="s">
        <v>106</v>
      </c>
      <c r="D978" s="101" t="s">
        <v>7</v>
      </c>
      <c r="E978" s="102">
        <v>45383</v>
      </c>
      <c r="F978" s="71">
        <v>13</v>
      </c>
      <c r="G978" s="72">
        <f ca="1">Таблица_основная[[#This Row],[Рейтинг расчет]]</f>
        <v>20</v>
      </c>
      <c r="H978" s="41" t="s">
        <v>160</v>
      </c>
      <c r="I978" s="71">
        <v>19.472727272727273</v>
      </c>
      <c r="J978" s="41" t="s">
        <v>161</v>
      </c>
      <c r="K978" s="73"/>
      <c r="L978" s="73" t="s">
        <v>162</v>
      </c>
      <c r="M978" s="73"/>
      <c r="N97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O978" s="41" t="str">
        <f>CONCATENATE("F","$",Таблица_основная[[#This Row],[Первая строка массива]])</f>
        <v>F$937</v>
      </c>
      <c r="P978" s="41" t="str">
        <f>CONCATENATE("F","$",Таблица_основная[[#This Row],[Первая строка массива]],":","F","$",Таблица_основная[[#This Row],[Последняя строка моссива]])</f>
        <v>F$937:F$991</v>
      </c>
      <c r="Q978" s="70">
        <f t="shared" si="17"/>
        <v>937</v>
      </c>
      <c r="R978" s="70">
        <f>Таблица_основная[[#This Row],[Первая строка массива]]+54</f>
        <v>991</v>
      </c>
      <c r="S978"/>
      <c r="T978" s="86"/>
      <c r="AA978" t="s">
        <v>106</v>
      </c>
      <c r="AB978" t="s">
        <v>2011</v>
      </c>
      <c r="AC978" t="s">
        <v>1890</v>
      </c>
      <c r="AD978" t="s">
        <v>2012</v>
      </c>
    </row>
    <row r="979" spans="1:30" ht="12.75" customHeight="1" x14ac:dyDescent="0.2">
      <c r="A979" s="70"/>
      <c r="B979" s="70"/>
      <c r="C979" s="100" t="s">
        <v>107</v>
      </c>
      <c r="D979" s="101" t="s">
        <v>7</v>
      </c>
      <c r="E979" s="102">
        <v>45383</v>
      </c>
      <c r="F979" s="71">
        <v>17</v>
      </c>
      <c r="G979" s="72">
        <f ca="1">Таблица_основная[[#This Row],[Рейтинг расчет]]</f>
        <v>16</v>
      </c>
      <c r="H979" s="41" t="s">
        <v>160</v>
      </c>
      <c r="I979" s="71">
        <v>19.472727272727273</v>
      </c>
      <c r="J979" s="41" t="s">
        <v>161</v>
      </c>
      <c r="K979" s="73"/>
      <c r="L979" s="73" t="s">
        <v>162</v>
      </c>
      <c r="M979" s="73"/>
      <c r="N97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O979" s="41" t="str">
        <f>CONCATENATE("F","$",Таблица_основная[[#This Row],[Первая строка массива]])</f>
        <v>F$937</v>
      </c>
      <c r="P979" s="41" t="str">
        <f>CONCATENATE("F","$",Таблица_основная[[#This Row],[Первая строка массива]],":","F","$",Таблица_основная[[#This Row],[Последняя строка моссива]])</f>
        <v>F$937:F$991</v>
      </c>
      <c r="Q979" s="70">
        <f t="shared" si="17"/>
        <v>937</v>
      </c>
      <c r="R979" s="70">
        <f>Таблица_основная[[#This Row],[Первая строка массива]]+54</f>
        <v>991</v>
      </c>
      <c r="S979"/>
      <c r="T979" s="86"/>
      <c r="AA979" t="s">
        <v>106</v>
      </c>
      <c r="AB979" t="s">
        <v>2013</v>
      </c>
      <c r="AC979" t="s">
        <v>1890</v>
      </c>
      <c r="AD979" t="s">
        <v>2014</v>
      </c>
    </row>
    <row r="980" spans="1:30" ht="12.75" customHeight="1" x14ac:dyDescent="0.2">
      <c r="A980" s="70"/>
      <c r="B980" s="70"/>
      <c r="C980" s="100" t="s">
        <v>120</v>
      </c>
      <c r="D980" s="101" t="s">
        <v>7</v>
      </c>
      <c r="E980" s="102">
        <v>45383</v>
      </c>
      <c r="F980" s="71">
        <v>12</v>
      </c>
      <c r="G980" s="72">
        <f ca="1">Таблица_основная[[#This Row],[Рейтинг расчет]]</f>
        <v>21</v>
      </c>
      <c r="H980" s="41" t="s">
        <v>160</v>
      </c>
      <c r="I980" s="71">
        <v>19.472727272727273</v>
      </c>
      <c r="J980" s="41" t="s">
        <v>161</v>
      </c>
      <c r="K980" s="73"/>
      <c r="L980" s="73" t="s">
        <v>162</v>
      </c>
      <c r="M980" s="73"/>
      <c r="N98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O980" s="41" t="str">
        <f>CONCATENATE("F","$",Таблица_основная[[#This Row],[Первая строка массива]])</f>
        <v>F$937</v>
      </c>
      <c r="P980" s="41" t="str">
        <f>CONCATENATE("F","$",Таблица_основная[[#This Row],[Первая строка массива]],":","F","$",Таблица_основная[[#This Row],[Последняя строка моссива]])</f>
        <v>F$937:F$991</v>
      </c>
      <c r="Q980" s="70">
        <f t="shared" si="17"/>
        <v>937</v>
      </c>
      <c r="R980" s="70">
        <f>Таблица_основная[[#This Row],[Первая строка массива]]+54</f>
        <v>991</v>
      </c>
      <c r="S980"/>
      <c r="T980" s="86"/>
      <c r="AA980" t="s">
        <v>94</v>
      </c>
      <c r="AB980" t="s">
        <v>2015</v>
      </c>
      <c r="AC980" t="s">
        <v>1890</v>
      </c>
      <c r="AD980" t="s">
        <v>2016</v>
      </c>
    </row>
    <row r="981" spans="1:30" ht="12.75" customHeight="1" x14ac:dyDescent="0.2">
      <c r="A981" s="70"/>
      <c r="B981" s="70"/>
      <c r="C981" s="100" t="s">
        <v>126</v>
      </c>
      <c r="D981" s="101" t="s">
        <v>7</v>
      </c>
      <c r="E981" s="102">
        <v>45383</v>
      </c>
      <c r="F981" s="71">
        <v>17</v>
      </c>
      <c r="G981" s="72">
        <f ca="1">Таблица_основная[[#This Row],[Рейтинг расчет]]</f>
        <v>16</v>
      </c>
      <c r="H981" s="41" t="s">
        <v>160</v>
      </c>
      <c r="I981" s="71">
        <v>19.472727272727273</v>
      </c>
      <c r="J981" s="41" t="s">
        <v>161</v>
      </c>
      <c r="K981" s="73"/>
      <c r="L981" s="73" t="s">
        <v>162</v>
      </c>
      <c r="M981" s="73"/>
      <c r="N98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O981" s="41" t="str">
        <f>CONCATENATE("F","$",Таблица_основная[[#This Row],[Первая строка массива]])</f>
        <v>F$937</v>
      </c>
      <c r="P981" s="41" t="str">
        <f>CONCATENATE("F","$",Таблица_основная[[#This Row],[Первая строка массива]],":","F","$",Таблица_основная[[#This Row],[Последняя строка моссива]])</f>
        <v>F$937:F$991</v>
      </c>
      <c r="Q981" s="70">
        <f t="shared" si="17"/>
        <v>937</v>
      </c>
      <c r="R981" s="70">
        <f>Таблица_основная[[#This Row],[Первая строка массива]]+54</f>
        <v>991</v>
      </c>
      <c r="S981"/>
      <c r="T981" s="86"/>
      <c r="AA981" t="s">
        <v>108</v>
      </c>
      <c r="AB981" t="s">
        <v>2017</v>
      </c>
      <c r="AC981" t="s">
        <v>1890</v>
      </c>
      <c r="AD981" t="s">
        <v>2018</v>
      </c>
    </row>
    <row r="982" spans="1:30" ht="12.75" customHeight="1" x14ac:dyDescent="0.2">
      <c r="A982" s="70"/>
      <c r="B982" s="70"/>
      <c r="C982" s="100" t="s">
        <v>108</v>
      </c>
      <c r="D982" s="101" t="s">
        <v>7</v>
      </c>
      <c r="E982" s="102">
        <v>45383</v>
      </c>
      <c r="F982" s="71">
        <v>32</v>
      </c>
      <c r="G982" s="72">
        <f ca="1">Таблица_основная[[#This Row],[Рейтинг расчет]]</f>
        <v>4</v>
      </c>
      <c r="H982" s="41" t="s">
        <v>160</v>
      </c>
      <c r="I982" s="71">
        <v>19.472727272727273</v>
      </c>
      <c r="J982" s="41" t="s">
        <v>161</v>
      </c>
      <c r="K982" s="73"/>
      <c r="L982" s="73" t="s">
        <v>162</v>
      </c>
      <c r="M982" s="73"/>
      <c r="N98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</v>
      </c>
      <c r="O982" s="41" t="str">
        <f>CONCATENATE("F","$",Таблица_основная[[#This Row],[Первая строка массива]])</f>
        <v>F$937</v>
      </c>
      <c r="P982" s="41" t="str">
        <f>CONCATENATE("F","$",Таблица_основная[[#This Row],[Первая строка массива]],":","F","$",Таблица_основная[[#This Row],[Последняя строка моссива]])</f>
        <v>F$937:F$991</v>
      </c>
      <c r="Q982" s="70">
        <f t="shared" si="17"/>
        <v>937</v>
      </c>
      <c r="R982" s="70">
        <f>Таблица_основная[[#This Row],[Первая строка массива]]+54</f>
        <v>991</v>
      </c>
      <c r="S982"/>
      <c r="T982" s="86"/>
      <c r="AA982" t="s">
        <v>88</v>
      </c>
      <c r="AB982" t="s">
        <v>2019</v>
      </c>
      <c r="AC982" t="s">
        <v>1890</v>
      </c>
      <c r="AD982" t="s">
        <v>1955</v>
      </c>
    </row>
    <row r="983" spans="1:30" ht="12.75" customHeight="1" x14ac:dyDescent="0.2">
      <c r="A983" s="70"/>
      <c r="B983" s="70"/>
      <c r="C983" s="100" t="s">
        <v>121</v>
      </c>
      <c r="D983" s="101" t="s">
        <v>7</v>
      </c>
      <c r="E983" s="102">
        <v>45383</v>
      </c>
      <c r="F983" s="71">
        <v>22</v>
      </c>
      <c r="G983" s="72">
        <f ca="1">Таблица_основная[[#This Row],[Рейтинг расчет]]</f>
        <v>11</v>
      </c>
      <c r="H983" s="41" t="s">
        <v>160</v>
      </c>
      <c r="I983" s="71">
        <v>19.472727272727273</v>
      </c>
      <c r="J983" s="41" t="s">
        <v>161</v>
      </c>
      <c r="K983" s="73"/>
      <c r="L983" s="73" t="s">
        <v>162</v>
      </c>
      <c r="M983" s="73"/>
      <c r="N98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O983" s="41" t="str">
        <f>CONCATENATE("F","$",Таблица_основная[[#This Row],[Первая строка массива]])</f>
        <v>F$937</v>
      </c>
      <c r="P983" s="41" t="str">
        <f>CONCATENATE("F","$",Таблица_основная[[#This Row],[Первая строка массива]],":","F","$",Таблица_основная[[#This Row],[Последняя строка моссива]])</f>
        <v>F$937:F$991</v>
      </c>
      <c r="Q983" s="70">
        <f t="shared" si="17"/>
        <v>937</v>
      </c>
      <c r="R983" s="70">
        <f>Таблица_основная[[#This Row],[Первая строка массива]]+54</f>
        <v>991</v>
      </c>
      <c r="S983"/>
      <c r="T983" s="86"/>
      <c r="AA983" t="s">
        <v>100</v>
      </c>
      <c r="AB983" t="s">
        <v>2020</v>
      </c>
      <c r="AC983" t="s">
        <v>1890</v>
      </c>
      <c r="AD983" t="s">
        <v>1983</v>
      </c>
    </row>
    <row r="984" spans="1:30" ht="12.75" customHeight="1" x14ac:dyDescent="0.2">
      <c r="A984" s="70"/>
      <c r="B984" s="70"/>
      <c r="C984" s="100" t="s">
        <v>129</v>
      </c>
      <c r="D984" s="101" t="s">
        <v>7</v>
      </c>
      <c r="E984" s="102">
        <v>45383</v>
      </c>
      <c r="F984" s="71">
        <v>7</v>
      </c>
      <c r="G984" s="72">
        <f ca="1">Таблица_основная[[#This Row],[Рейтинг расчет]]</f>
        <v>25</v>
      </c>
      <c r="H984" s="41" t="s">
        <v>160</v>
      </c>
      <c r="I984" s="71">
        <v>19.472727272727273</v>
      </c>
      <c r="J984" s="41" t="s">
        <v>161</v>
      </c>
      <c r="K984" s="73"/>
      <c r="L984" s="73" t="s">
        <v>162</v>
      </c>
      <c r="M984" s="73"/>
      <c r="N98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25</v>
      </c>
      <c r="O984" s="41" t="str">
        <f>CONCATENATE("F","$",Таблица_основная[[#This Row],[Первая строка массива]])</f>
        <v>F$937</v>
      </c>
      <c r="P984" s="41" t="str">
        <f>CONCATENATE("F","$",Таблица_основная[[#This Row],[Первая строка массива]],":","F","$",Таблица_основная[[#This Row],[Последняя строка моссива]])</f>
        <v>F$937:F$991</v>
      </c>
      <c r="Q984" s="70">
        <f t="shared" si="17"/>
        <v>937</v>
      </c>
      <c r="R984" s="70">
        <f>Таблица_основная[[#This Row],[Первая строка массива]]+54</f>
        <v>991</v>
      </c>
      <c r="S984"/>
      <c r="T984" s="86"/>
      <c r="AA984" t="s">
        <v>97</v>
      </c>
      <c r="AB984" t="s">
        <v>2021</v>
      </c>
      <c r="AC984" t="s">
        <v>1890</v>
      </c>
      <c r="AD984" t="s">
        <v>1990</v>
      </c>
    </row>
    <row r="985" spans="1:30" ht="12.75" customHeight="1" x14ac:dyDescent="0.2">
      <c r="A985" s="70"/>
      <c r="B985" s="70"/>
      <c r="C985" s="100" t="s">
        <v>122</v>
      </c>
      <c r="D985" s="101" t="s">
        <v>7</v>
      </c>
      <c r="E985" s="102">
        <v>45383</v>
      </c>
      <c r="F985" s="71">
        <v>25</v>
      </c>
      <c r="G985" s="72">
        <f ca="1">Таблица_основная[[#This Row],[Рейтинг расчет]]</f>
        <v>8</v>
      </c>
      <c r="H985" s="41" t="s">
        <v>160</v>
      </c>
      <c r="I985" s="71">
        <v>19.472727272727273</v>
      </c>
      <c r="J985" s="41" t="s">
        <v>161</v>
      </c>
      <c r="K985" s="73"/>
      <c r="L985" s="73" t="s">
        <v>162</v>
      </c>
      <c r="M985" s="73"/>
      <c r="N98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O985" s="41" t="str">
        <f>CONCATENATE("F","$",Таблица_основная[[#This Row],[Первая строка массива]])</f>
        <v>F$937</v>
      </c>
      <c r="P985" s="41" t="str">
        <f>CONCATENATE("F","$",Таблица_основная[[#This Row],[Первая строка массива]],":","F","$",Таблица_основная[[#This Row],[Последняя строка моссива]])</f>
        <v>F$937:F$991</v>
      </c>
      <c r="Q985" s="70">
        <f t="shared" si="17"/>
        <v>937</v>
      </c>
      <c r="R985" s="70">
        <f>Таблица_основная[[#This Row],[Первая строка массива]]+54</f>
        <v>991</v>
      </c>
      <c r="S985"/>
      <c r="T985" s="86"/>
      <c r="AA985" t="s">
        <v>88</v>
      </c>
      <c r="AB985" t="s">
        <v>2022</v>
      </c>
      <c r="AC985" t="s">
        <v>1890</v>
      </c>
      <c r="AD985" t="s">
        <v>2023</v>
      </c>
    </row>
    <row r="986" spans="1:30" ht="12.75" customHeight="1" x14ac:dyDescent="0.2">
      <c r="A986" s="70"/>
      <c r="B986" s="70"/>
      <c r="C986" s="100" t="s">
        <v>123</v>
      </c>
      <c r="D986" s="101" t="s">
        <v>7</v>
      </c>
      <c r="E986" s="102">
        <v>45383</v>
      </c>
      <c r="F986" s="71">
        <v>22</v>
      </c>
      <c r="G986" s="72">
        <f ca="1">Таблица_основная[[#This Row],[Рейтинг расчет]]</f>
        <v>11</v>
      </c>
      <c r="H986" s="41" t="s">
        <v>160</v>
      </c>
      <c r="I986" s="71">
        <v>19.472727272727273</v>
      </c>
      <c r="J986" s="41" t="s">
        <v>161</v>
      </c>
      <c r="K986" s="73"/>
      <c r="L986" s="73" t="s">
        <v>162</v>
      </c>
      <c r="M986" s="73"/>
      <c r="N98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O986" s="41" t="str">
        <f>CONCATENATE("F","$",Таблица_основная[[#This Row],[Первая строка массива]])</f>
        <v>F$937</v>
      </c>
      <c r="P986" s="41" t="str">
        <f>CONCATENATE("F","$",Таблица_основная[[#This Row],[Первая строка массива]],":","F","$",Таблица_основная[[#This Row],[Последняя строка моссива]])</f>
        <v>F$937:F$991</v>
      </c>
      <c r="Q986" s="70">
        <f t="shared" si="17"/>
        <v>937</v>
      </c>
      <c r="R986" s="70">
        <f>Таблица_основная[[#This Row],[Первая строка массива]]+54</f>
        <v>991</v>
      </c>
      <c r="S986"/>
      <c r="T986" s="86"/>
      <c r="AA986" t="s">
        <v>142</v>
      </c>
      <c r="AB986" t="s">
        <v>2024</v>
      </c>
      <c r="AC986" t="s">
        <v>1890</v>
      </c>
      <c r="AD986" t="s">
        <v>2025</v>
      </c>
    </row>
    <row r="987" spans="1:30" ht="12.75" customHeight="1" x14ac:dyDescent="0.2">
      <c r="A987" s="70"/>
      <c r="B987" s="70"/>
      <c r="C987" s="100" t="s">
        <v>124</v>
      </c>
      <c r="D987" s="101" t="s">
        <v>7</v>
      </c>
      <c r="E987" s="102">
        <v>45383</v>
      </c>
      <c r="F987" s="71">
        <v>14</v>
      </c>
      <c r="G987" s="72">
        <f ca="1">Таблица_основная[[#This Row],[Рейтинг расчет]]</f>
        <v>19</v>
      </c>
      <c r="H987" s="41" t="s">
        <v>160</v>
      </c>
      <c r="I987" s="71">
        <v>19.472727272727273</v>
      </c>
      <c r="J987" s="41" t="s">
        <v>161</v>
      </c>
      <c r="K987" s="73"/>
      <c r="L987" s="73" t="s">
        <v>162</v>
      </c>
      <c r="M987" s="73"/>
      <c r="N98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O987" s="41" t="str">
        <f>CONCATENATE("F","$",Таблица_основная[[#This Row],[Первая строка массива]])</f>
        <v>F$937</v>
      </c>
      <c r="P987" s="41" t="str">
        <f>CONCATENATE("F","$",Таблица_основная[[#This Row],[Первая строка массива]],":","F","$",Таблица_основная[[#This Row],[Последняя строка моссива]])</f>
        <v>F$937:F$991</v>
      </c>
      <c r="Q987" s="70">
        <f t="shared" si="17"/>
        <v>937</v>
      </c>
      <c r="R987" s="70">
        <f>Таблица_основная[[#This Row],[Первая строка массива]]+54</f>
        <v>991</v>
      </c>
      <c r="S987"/>
      <c r="T987" s="86"/>
      <c r="AA987" t="s">
        <v>118</v>
      </c>
      <c r="AB987" t="s">
        <v>2026</v>
      </c>
      <c r="AC987" t="s">
        <v>1890</v>
      </c>
      <c r="AD987" t="s">
        <v>2027</v>
      </c>
    </row>
    <row r="988" spans="1:30" ht="12.75" customHeight="1" x14ac:dyDescent="0.2">
      <c r="A988" s="70"/>
      <c r="B988" s="70"/>
      <c r="C988" s="100" t="s">
        <v>109</v>
      </c>
      <c r="D988" s="101" t="s">
        <v>7</v>
      </c>
      <c r="E988" s="102">
        <v>45383</v>
      </c>
      <c r="F988" s="71">
        <v>13</v>
      </c>
      <c r="G988" s="72">
        <f ca="1">Таблица_основная[[#This Row],[Рейтинг расчет]]</f>
        <v>20</v>
      </c>
      <c r="H988" s="41" t="s">
        <v>160</v>
      </c>
      <c r="I988" s="71">
        <v>19.472727272727273</v>
      </c>
      <c r="J988" s="41" t="s">
        <v>161</v>
      </c>
      <c r="K988" s="73"/>
      <c r="L988" s="73" t="s">
        <v>162</v>
      </c>
      <c r="M988" s="73"/>
      <c r="N98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O988" s="41" t="str">
        <f>CONCATENATE("F","$",Таблица_основная[[#This Row],[Первая строка массива]])</f>
        <v>F$937</v>
      </c>
      <c r="P988" s="41" t="str">
        <f>CONCATENATE("F","$",Таблица_основная[[#This Row],[Первая строка массива]],":","F","$",Таблица_основная[[#This Row],[Последняя строка моссива]])</f>
        <v>F$937:F$991</v>
      </c>
      <c r="Q988" s="70">
        <f t="shared" si="17"/>
        <v>937</v>
      </c>
      <c r="R988" s="70">
        <f>Таблица_основная[[#This Row],[Первая строка массива]]+54</f>
        <v>991</v>
      </c>
      <c r="S988"/>
      <c r="T988" s="86"/>
      <c r="AA988" t="s">
        <v>144</v>
      </c>
      <c r="AB988" t="s">
        <v>2028</v>
      </c>
      <c r="AC988" t="s">
        <v>1890</v>
      </c>
      <c r="AD988" t="s">
        <v>2029</v>
      </c>
    </row>
    <row r="989" spans="1:30" ht="12.75" customHeight="1" x14ac:dyDescent="0.2">
      <c r="A989" s="70"/>
      <c r="B989" s="70"/>
      <c r="C989" s="100" t="s">
        <v>110</v>
      </c>
      <c r="D989" s="101" t="s">
        <v>7</v>
      </c>
      <c r="E989" s="102">
        <v>45383</v>
      </c>
      <c r="F989" s="71">
        <v>20</v>
      </c>
      <c r="G989" s="72">
        <f ca="1">Таблица_основная[[#This Row],[Рейтинг расчет]]</f>
        <v>13</v>
      </c>
      <c r="H989" s="41" t="s">
        <v>160</v>
      </c>
      <c r="I989" s="71">
        <v>19.472727272727273</v>
      </c>
      <c r="J989" s="41" t="s">
        <v>161</v>
      </c>
      <c r="K989" s="73"/>
      <c r="L989" s="73" t="s">
        <v>162</v>
      </c>
      <c r="M989" s="73"/>
      <c r="N98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O989" s="41" t="str">
        <f>CONCATENATE("F","$",Таблица_основная[[#This Row],[Первая строка массива]])</f>
        <v>F$937</v>
      </c>
      <c r="P989" s="41" t="str">
        <f>CONCATENATE("F","$",Таблица_основная[[#This Row],[Первая строка массива]],":","F","$",Таблица_основная[[#This Row],[Последняя строка моссива]])</f>
        <v>F$937:F$991</v>
      </c>
      <c r="Q989" s="70">
        <f t="shared" si="17"/>
        <v>937</v>
      </c>
      <c r="R989" s="70">
        <f>Таблица_основная[[#This Row],[Первая строка массива]]+54</f>
        <v>991</v>
      </c>
      <c r="S989"/>
      <c r="T989" s="86"/>
      <c r="AA989" t="s">
        <v>144</v>
      </c>
      <c r="AB989" t="s">
        <v>2030</v>
      </c>
      <c r="AC989" t="s">
        <v>1890</v>
      </c>
      <c r="AD989" t="s">
        <v>2031</v>
      </c>
    </row>
    <row r="990" spans="1:30" ht="12.75" customHeight="1" x14ac:dyDescent="0.2">
      <c r="A990" s="70"/>
      <c r="B990" s="70"/>
      <c r="C990" s="100" t="s">
        <v>111</v>
      </c>
      <c r="D990" s="101" t="s">
        <v>7</v>
      </c>
      <c r="E990" s="102">
        <v>45383</v>
      </c>
      <c r="F990" s="71">
        <v>26</v>
      </c>
      <c r="G990" s="72">
        <f ca="1">Таблица_основная[[#This Row],[Рейтинг расчет]]</f>
        <v>7</v>
      </c>
      <c r="H990" s="41" t="s">
        <v>160</v>
      </c>
      <c r="I990" s="71">
        <v>19.472727272727273</v>
      </c>
      <c r="J990" s="41" t="s">
        <v>161</v>
      </c>
      <c r="K990" s="73"/>
      <c r="L990" s="73" t="s">
        <v>162</v>
      </c>
      <c r="M990" s="73"/>
      <c r="N99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O990" s="41" t="str">
        <f>CONCATENATE("F","$",Таблица_основная[[#This Row],[Первая строка массива]])</f>
        <v>F$937</v>
      </c>
      <c r="P990" s="41" t="str">
        <f>CONCATENATE("F","$",Таблица_основная[[#This Row],[Первая строка массива]],":","F","$",Таблица_основная[[#This Row],[Последняя строка моссива]])</f>
        <v>F$937:F$991</v>
      </c>
      <c r="Q990" s="70">
        <f t="shared" si="17"/>
        <v>937</v>
      </c>
      <c r="R990" s="70">
        <f>Таблица_основная[[#This Row],[Первая строка массива]]+54</f>
        <v>991</v>
      </c>
      <c r="S990"/>
      <c r="T990" s="86"/>
      <c r="AA990" t="s">
        <v>95</v>
      </c>
      <c r="AB990" t="s">
        <v>2032</v>
      </c>
      <c r="AC990" t="s">
        <v>1890</v>
      </c>
      <c r="AD990" t="s">
        <v>2033</v>
      </c>
    </row>
    <row r="991" spans="1:30" ht="12.75" customHeight="1" x14ac:dyDescent="0.2">
      <c r="A991" s="70"/>
      <c r="B991" s="70"/>
      <c r="C991" s="100" t="s">
        <v>125</v>
      </c>
      <c r="D991" s="101" t="s">
        <v>7</v>
      </c>
      <c r="E991" s="102">
        <v>45383</v>
      </c>
      <c r="F991" s="71">
        <v>15</v>
      </c>
      <c r="G991" s="72">
        <f ca="1">Таблица_основная[[#This Row],[Рейтинг расчет]]</f>
        <v>18</v>
      </c>
      <c r="H991" s="41" t="s">
        <v>160</v>
      </c>
      <c r="I991" s="71">
        <v>19.472727272727273</v>
      </c>
      <c r="J991" s="41" t="s">
        <v>161</v>
      </c>
      <c r="K991" s="73"/>
      <c r="L991" s="73" t="s">
        <v>162</v>
      </c>
      <c r="M991" s="73"/>
      <c r="N99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O991" s="41" t="str">
        <f>CONCATENATE("F","$",Таблица_основная[[#This Row],[Первая строка массива]])</f>
        <v>F$937</v>
      </c>
      <c r="P991" s="41" t="str">
        <f>CONCATENATE("F","$",Таблица_основная[[#This Row],[Первая строка массива]],":","F","$",Таблица_основная[[#This Row],[Последняя строка моссива]])</f>
        <v>F$937:F$991</v>
      </c>
      <c r="Q991" s="70">
        <f t="shared" si="17"/>
        <v>937</v>
      </c>
      <c r="R991" s="70">
        <f>Таблица_основная[[#This Row],[Первая строка массива]]+54</f>
        <v>991</v>
      </c>
      <c r="S991"/>
      <c r="T991" s="86"/>
      <c r="AA991" t="s">
        <v>144</v>
      </c>
      <c r="AB991" t="s">
        <v>2034</v>
      </c>
      <c r="AC991" t="s">
        <v>1890</v>
      </c>
      <c r="AD991" t="s">
        <v>2035</v>
      </c>
    </row>
    <row r="992" spans="1:30" ht="12.75" customHeight="1" x14ac:dyDescent="0.2">
      <c r="A992" s="70"/>
      <c r="B992" s="70"/>
      <c r="C992" s="100" t="s">
        <v>87</v>
      </c>
      <c r="D992" s="101" t="s">
        <v>9</v>
      </c>
      <c r="E992" s="102">
        <v>45017</v>
      </c>
      <c r="F992" s="71">
        <v>0</v>
      </c>
      <c r="G992" s="72">
        <f ca="1">Таблица_основная[[#This Row],[Рейтинг расчет]]</f>
        <v>17</v>
      </c>
      <c r="H992" s="41" t="s">
        <v>156</v>
      </c>
      <c r="I992" s="71">
        <v>7.9090909090909092</v>
      </c>
      <c r="J992" s="41" t="s">
        <v>157</v>
      </c>
      <c r="K992" s="73"/>
      <c r="L992" s="73" t="s">
        <v>158</v>
      </c>
      <c r="M992" s="73"/>
      <c r="N99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O992" s="41" t="str">
        <f>CONCATENATE("F","$",Таблица_основная[[#This Row],[Первая строка массива]])</f>
        <v>F$992</v>
      </c>
      <c r="P992" s="41" t="str">
        <f>CONCATENATE("F","$",Таблица_основная[[#This Row],[Первая строка массива]],":","F","$",Таблица_основная[[#This Row],[Последняя строка моссива]])</f>
        <v>F$992:F$1046</v>
      </c>
      <c r="Q992" s="70">
        <f>ROW()</f>
        <v>992</v>
      </c>
      <c r="R992" s="70">
        <f>Таблица_основная[[#This Row],[Первая строка массива]]+54</f>
        <v>1046</v>
      </c>
      <c r="S992"/>
      <c r="T992" s="86"/>
      <c r="AA992" t="s">
        <v>144</v>
      </c>
      <c r="AB992" t="s">
        <v>2036</v>
      </c>
      <c r="AC992" t="s">
        <v>1890</v>
      </c>
      <c r="AD992" t="s">
        <v>2037</v>
      </c>
    </row>
    <row r="993" spans="1:30" ht="12.75" customHeight="1" x14ac:dyDescent="0.2">
      <c r="A993" s="70"/>
      <c r="B993" s="70"/>
      <c r="C993" s="100" t="s">
        <v>88</v>
      </c>
      <c r="D993" s="101" t="s">
        <v>9</v>
      </c>
      <c r="E993" s="102">
        <v>45017</v>
      </c>
      <c r="F993" s="71">
        <v>5</v>
      </c>
      <c r="G993" s="72">
        <f ca="1">Таблица_основная[[#This Row],[Рейтинг расчет]]</f>
        <v>12</v>
      </c>
      <c r="H993" s="41" t="s">
        <v>156</v>
      </c>
      <c r="I993" s="71">
        <v>7.9090909090909092</v>
      </c>
      <c r="J993" s="41" t="s">
        <v>157</v>
      </c>
      <c r="K993" s="73"/>
      <c r="L993" s="73" t="s">
        <v>158</v>
      </c>
      <c r="M993" s="73"/>
      <c r="N99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O993" s="41" t="str">
        <f>CONCATENATE("F","$",Таблица_основная[[#This Row],[Первая строка массива]])</f>
        <v>F$992</v>
      </c>
      <c r="P993" s="41" t="str">
        <f>CONCATENATE("F","$",Таблица_основная[[#This Row],[Первая строка массива]],":","F","$",Таблица_основная[[#This Row],[Последняя строка моссива]])</f>
        <v>F$992:F$1046</v>
      </c>
      <c r="Q993" s="70">
        <f>Q992</f>
        <v>992</v>
      </c>
      <c r="R993" s="70">
        <f>Таблица_основная[[#This Row],[Первая строка массива]]+54</f>
        <v>1046</v>
      </c>
      <c r="S993"/>
      <c r="T993" s="86"/>
      <c r="AA993" t="s">
        <v>117</v>
      </c>
      <c r="AB993" t="s">
        <v>2038</v>
      </c>
      <c r="AC993" t="s">
        <v>1890</v>
      </c>
      <c r="AD993" t="s">
        <v>2039</v>
      </c>
    </row>
    <row r="994" spans="1:30" ht="12.75" customHeight="1" x14ac:dyDescent="0.2">
      <c r="A994" s="70"/>
      <c r="B994" s="70"/>
      <c r="C994" s="100" t="s">
        <v>89</v>
      </c>
      <c r="D994" s="101" t="s">
        <v>9</v>
      </c>
      <c r="E994" s="102">
        <v>45017</v>
      </c>
      <c r="F994" s="71">
        <v>6</v>
      </c>
      <c r="G994" s="72">
        <f ca="1">Таблица_основная[[#This Row],[Рейтинг расчет]]</f>
        <v>11</v>
      </c>
      <c r="H994" s="41" t="s">
        <v>156</v>
      </c>
      <c r="I994" s="71">
        <v>7.9090909090909092</v>
      </c>
      <c r="J994" s="41" t="s">
        <v>157</v>
      </c>
      <c r="K994" s="73"/>
      <c r="L994" s="73" t="s">
        <v>158</v>
      </c>
      <c r="M994" s="73"/>
      <c r="N99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O994" s="41" t="str">
        <f>CONCATENATE("F","$",Таблица_основная[[#This Row],[Первая строка массива]])</f>
        <v>F$992</v>
      </c>
      <c r="P994" s="41" t="str">
        <f>CONCATENATE("F","$",Таблица_основная[[#This Row],[Первая строка массива]],":","F","$",Таблица_основная[[#This Row],[Последняя строка моссива]])</f>
        <v>F$992:F$1046</v>
      </c>
      <c r="Q994" s="70">
        <f t="shared" ref="Q994:Q1046" si="18">Q993</f>
        <v>992</v>
      </c>
      <c r="R994" s="70">
        <f>Таблица_основная[[#This Row],[Первая строка массива]]+54</f>
        <v>1046</v>
      </c>
      <c r="S994"/>
      <c r="T994" s="86"/>
      <c r="AA994" t="s">
        <v>144</v>
      </c>
      <c r="AC994" t="s">
        <v>2040</v>
      </c>
      <c r="AD994" t="s">
        <v>2041</v>
      </c>
    </row>
    <row r="995" spans="1:30" ht="12.75" customHeight="1" x14ac:dyDescent="0.2">
      <c r="A995" s="70"/>
      <c r="B995" s="70"/>
      <c r="C995" s="100" t="s">
        <v>90</v>
      </c>
      <c r="D995" s="101" t="s">
        <v>9</v>
      </c>
      <c r="E995" s="102">
        <v>45017</v>
      </c>
      <c r="F995" s="71">
        <v>10</v>
      </c>
      <c r="G995" s="72">
        <f ca="1">Таблица_основная[[#This Row],[Рейтинг расчет]]</f>
        <v>8</v>
      </c>
      <c r="H995" s="41" t="s">
        <v>156</v>
      </c>
      <c r="I995" s="71">
        <v>7.9090909090909092</v>
      </c>
      <c r="J995" s="41" t="s">
        <v>157</v>
      </c>
      <c r="K995" s="73"/>
      <c r="L995" s="73" t="s">
        <v>158</v>
      </c>
      <c r="M995" s="73"/>
      <c r="N99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O995" s="41" t="str">
        <f>CONCATENATE("F","$",Таблица_основная[[#This Row],[Первая строка массива]])</f>
        <v>F$992</v>
      </c>
      <c r="P995" s="41" t="str">
        <f>CONCATENATE("F","$",Таблица_основная[[#This Row],[Первая строка массива]],":","F","$",Таблица_основная[[#This Row],[Последняя строка моссива]])</f>
        <v>F$992:F$1046</v>
      </c>
      <c r="Q995" s="70">
        <f t="shared" si="18"/>
        <v>992</v>
      </c>
      <c r="R995" s="70">
        <f>Таблица_основная[[#This Row],[Первая строка массива]]+54</f>
        <v>1046</v>
      </c>
      <c r="S995"/>
      <c r="T995" s="86"/>
      <c r="AA995" t="s">
        <v>144</v>
      </c>
      <c r="AC995" t="s">
        <v>2042</v>
      </c>
      <c r="AD995" t="s">
        <v>2043</v>
      </c>
    </row>
    <row r="996" spans="1:30" ht="12.75" customHeight="1" x14ac:dyDescent="0.2">
      <c r="A996" s="70"/>
      <c r="B996" s="70"/>
      <c r="C996" s="100" t="s">
        <v>112</v>
      </c>
      <c r="D996" s="101" t="s">
        <v>9</v>
      </c>
      <c r="E996" s="102">
        <v>45017</v>
      </c>
      <c r="F996" s="71">
        <v>2</v>
      </c>
      <c r="G996" s="72">
        <f ca="1">Таблица_основная[[#This Row],[Рейтинг расчет]]</f>
        <v>15</v>
      </c>
      <c r="H996" s="41" t="s">
        <v>156</v>
      </c>
      <c r="I996" s="71">
        <v>7.9090909090909092</v>
      </c>
      <c r="J996" s="41" t="s">
        <v>157</v>
      </c>
      <c r="K996" s="73"/>
      <c r="L996" s="73" t="s">
        <v>158</v>
      </c>
      <c r="M996" s="73"/>
      <c r="N99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O996" s="41" t="str">
        <f>CONCATENATE("F","$",Таблица_основная[[#This Row],[Первая строка массива]])</f>
        <v>F$992</v>
      </c>
      <c r="P996" s="41" t="str">
        <f>CONCATENATE("F","$",Таблица_основная[[#This Row],[Первая строка массива]],":","F","$",Таблица_основная[[#This Row],[Последняя строка моссива]])</f>
        <v>F$992:F$1046</v>
      </c>
      <c r="Q996" s="70">
        <f t="shared" si="18"/>
        <v>992</v>
      </c>
      <c r="R996" s="70">
        <f>Таблица_основная[[#This Row],[Первая строка массива]]+54</f>
        <v>1046</v>
      </c>
      <c r="S996"/>
      <c r="T996" s="86"/>
      <c r="AA996" t="s">
        <v>146</v>
      </c>
      <c r="AC996" t="s">
        <v>2042</v>
      </c>
      <c r="AD996" t="s">
        <v>2044</v>
      </c>
    </row>
    <row r="997" spans="1:30" ht="12.75" customHeight="1" x14ac:dyDescent="0.2">
      <c r="A997" s="70"/>
      <c r="B997" s="70"/>
      <c r="C997" s="100" t="s">
        <v>91</v>
      </c>
      <c r="D997" s="101" t="s">
        <v>9</v>
      </c>
      <c r="E997" s="102">
        <v>45017</v>
      </c>
      <c r="F997" s="71">
        <v>0</v>
      </c>
      <c r="G997" s="72">
        <f ca="1">Таблица_основная[[#This Row],[Рейтинг расчет]]</f>
        <v>17</v>
      </c>
      <c r="H997" s="41" t="s">
        <v>156</v>
      </c>
      <c r="I997" s="71">
        <v>7.9090909090909092</v>
      </c>
      <c r="J997" s="41" t="s">
        <v>157</v>
      </c>
      <c r="K997" s="73"/>
      <c r="L997" s="73" t="s">
        <v>158</v>
      </c>
      <c r="M997" s="73"/>
      <c r="N99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O997" s="41" t="str">
        <f>CONCATENATE("F","$",Таблица_основная[[#This Row],[Первая строка массива]])</f>
        <v>F$992</v>
      </c>
      <c r="P997" s="41" t="str">
        <f>CONCATENATE("F","$",Таблица_основная[[#This Row],[Первая строка массива]],":","F","$",Таблица_основная[[#This Row],[Последняя строка моссива]])</f>
        <v>F$992:F$1046</v>
      </c>
      <c r="Q997" s="70">
        <f t="shared" si="18"/>
        <v>992</v>
      </c>
      <c r="R997" s="70">
        <f>Таблица_основная[[#This Row],[Первая строка массива]]+54</f>
        <v>1046</v>
      </c>
      <c r="S997"/>
      <c r="T997" s="86"/>
      <c r="AA997" t="s">
        <v>146</v>
      </c>
      <c r="AC997" t="s">
        <v>2042</v>
      </c>
      <c r="AD997" t="s">
        <v>2045</v>
      </c>
    </row>
    <row r="998" spans="1:30" ht="12.75" customHeight="1" x14ac:dyDescent="0.2">
      <c r="A998" s="70"/>
      <c r="B998" s="70"/>
      <c r="C998" s="100" t="s">
        <v>92</v>
      </c>
      <c r="D998" s="101" t="s">
        <v>9</v>
      </c>
      <c r="E998" s="102">
        <v>45017</v>
      </c>
      <c r="F998" s="71">
        <v>3</v>
      </c>
      <c r="G998" s="72">
        <f ca="1">Таблица_основная[[#This Row],[Рейтинг расчет]]</f>
        <v>14</v>
      </c>
      <c r="H998" s="41" t="s">
        <v>156</v>
      </c>
      <c r="I998" s="71">
        <v>7.9090909090909092</v>
      </c>
      <c r="J998" s="41" t="s">
        <v>157</v>
      </c>
      <c r="K998" s="73"/>
      <c r="L998" s="73" t="s">
        <v>158</v>
      </c>
      <c r="M998" s="73"/>
      <c r="N99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O998" s="41" t="str">
        <f>CONCATENATE("F","$",Таблица_основная[[#This Row],[Первая строка массива]])</f>
        <v>F$992</v>
      </c>
      <c r="P998" s="41" t="str">
        <f>CONCATENATE("F","$",Таблица_основная[[#This Row],[Первая строка массива]],":","F","$",Таблица_основная[[#This Row],[Последняя строка моссива]])</f>
        <v>F$992:F$1046</v>
      </c>
      <c r="Q998" s="70">
        <f t="shared" si="18"/>
        <v>992</v>
      </c>
      <c r="R998" s="70">
        <f>Таблица_основная[[#This Row],[Первая строка массива]]+54</f>
        <v>1046</v>
      </c>
      <c r="S998"/>
      <c r="T998" s="86"/>
      <c r="AA998" t="s">
        <v>100</v>
      </c>
      <c r="AB998" t="s">
        <v>2046</v>
      </c>
      <c r="AC998" t="s">
        <v>2047</v>
      </c>
      <c r="AD998" t="s">
        <v>2048</v>
      </c>
    </row>
    <row r="999" spans="1:30" ht="12.75" customHeight="1" x14ac:dyDescent="0.2">
      <c r="A999" s="70"/>
      <c r="B999" s="70"/>
      <c r="C999" s="100" t="s">
        <v>113</v>
      </c>
      <c r="D999" s="101" t="s">
        <v>9</v>
      </c>
      <c r="E999" s="102">
        <v>45017</v>
      </c>
      <c r="F999" s="71">
        <v>0</v>
      </c>
      <c r="G999" s="72">
        <f ca="1">Таблица_основная[[#This Row],[Рейтинг расчет]]</f>
        <v>17</v>
      </c>
      <c r="H999" s="41" t="s">
        <v>156</v>
      </c>
      <c r="I999" s="71">
        <v>7.9090909090909092</v>
      </c>
      <c r="J999" s="41" t="s">
        <v>157</v>
      </c>
      <c r="K999" s="73"/>
      <c r="L999" s="73" t="s">
        <v>158</v>
      </c>
      <c r="M999" s="73"/>
      <c r="N99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O999" s="41" t="str">
        <f>CONCATENATE("F","$",Таблица_основная[[#This Row],[Первая строка массива]])</f>
        <v>F$992</v>
      </c>
      <c r="P999" s="41" t="str">
        <f>CONCATENATE("F","$",Таблица_основная[[#This Row],[Первая строка массива]],":","F","$",Таблица_основная[[#This Row],[Последняя строка моссива]])</f>
        <v>F$992:F$1046</v>
      </c>
      <c r="Q999" s="70">
        <f t="shared" si="18"/>
        <v>992</v>
      </c>
      <c r="R999" s="70">
        <f>Таблица_основная[[#This Row],[Первая строка массива]]+54</f>
        <v>1046</v>
      </c>
      <c r="S999"/>
      <c r="T999" s="86"/>
      <c r="AA999" t="s">
        <v>100</v>
      </c>
      <c r="AB999" t="s">
        <v>2049</v>
      </c>
      <c r="AC999" t="s">
        <v>2047</v>
      </c>
      <c r="AD999" t="s">
        <v>2050</v>
      </c>
    </row>
    <row r="1000" spans="1:30" ht="12.75" customHeight="1" x14ac:dyDescent="0.2">
      <c r="A1000" s="70"/>
      <c r="B1000" s="70"/>
      <c r="C1000" s="100" t="s">
        <v>135</v>
      </c>
      <c r="D1000" s="101" t="s">
        <v>9</v>
      </c>
      <c r="E1000" s="102">
        <v>45017</v>
      </c>
      <c r="F1000" s="71">
        <v>16</v>
      </c>
      <c r="G1000" s="72">
        <f ca="1">Таблица_основная[[#This Row],[Рейтинг расчет]]</f>
        <v>5</v>
      </c>
      <c r="H1000" s="41" t="s">
        <v>156</v>
      </c>
      <c r="I1000" s="71">
        <v>7.9090909090909092</v>
      </c>
      <c r="J1000" s="41" t="s">
        <v>157</v>
      </c>
      <c r="K1000" s="73"/>
      <c r="L1000" s="73" t="s">
        <v>158</v>
      </c>
      <c r="M1000" s="73"/>
      <c r="N100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</v>
      </c>
      <c r="O1000" s="41" t="str">
        <f>CONCATENATE("F","$",Таблица_основная[[#This Row],[Первая строка массива]])</f>
        <v>F$992</v>
      </c>
      <c r="P1000" s="41" t="str">
        <f>CONCATENATE("F","$",Таблица_основная[[#This Row],[Первая строка массива]],":","F","$",Таблица_основная[[#This Row],[Последняя строка моссива]])</f>
        <v>F$992:F$1046</v>
      </c>
      <c r="Q1000" s="70">
        <f t="shared" si="18"/>
        <v>992</v>
      </c>
      <c r="R1000" s="70">
        <f>Таблица_основная[[#This Row],[Первая строка массива]]+54</f>
        <v>1046</v>
      </c>
      <c r="S1000"/>
      <c r="T1000" s="86"/>
      <c r="AA1000" t="s">
        <v>87</v>
      </c>
      <c r="AB1000" t="s">
        <v>2051</v>
      </c>
      <c r="AC1000" t="s">
        <v>2052</v>
      </c>
      <c r="AD1000" t="s">
        <v>2053</v>
      </c>
    </row>
    <row r="1001" spans="1:30" ht="12.75" customHeight="1" x14ac:dyDescent="0.2">
      <c r="A1001" s="70"/>
      <c r="B1001" s="70"/>
      <c r="C1001" s="100" t="s">
        <v>136</v>
      </c>
      <c r="D1001" s="101" t="s">
        <v>9</v>
      </c>
      <c r="E1001" s="102">
        <v>45017</v>
      </c>
      <c r="F1001" s="71">
        <v>9</v>
      </c>
      <c r="G1001" s="72">
        <f ca="1">Таблица_основная[[#This Row],[Рейтинг расчет]]</f>
        <v>9</v>
      </c>
      <c r="H1001" s="41" t="s">
        <v>156</v>
      </c>
      <c r="I1001" s="71">
        <v>7.9090909090909092</v>
      </c>
      <c r="J1001" s="41" t="s">
        <v>157</v>
      </c>
      <c r="K1001" s="73"/>
      <c r="L1001" s="73" t="s">
        <v>158</v>
      </c>
      <c r="M1001" s="73"/>
      <c r="N100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9</v>
      </c>
      <c r="O1001" s="41" t="str">
        <f>CONCATENATE("F","$",Таблица_основная[[#This Row],[Первая строка массива]])</f>
        <v>F$992</v>
      </c>
      <c r="P1001" s="41" t="str">
        <f>CONCATENATE("F","$",Таблица_основная[[#This Row],[Первая строка массива]],":","F","$",Таблица_основная[[#This Row],[Последняя строка моссива]])</f>
        <v>F$992:F$1046</v>
      </c>
      <c r="Q1001" s="70">
        <f t="shared" si="18"/>
        <v>992</v>
      </c>
      <c r="R1001" s="70">
        <f>Таблица_основная[[#This Row],[Первая строка массива]]+54</f>
        <v>1046</v>
      </c>
      <c r="S1001"/>
      <c r="T1001" s="86"/>
      <c r="AA1001" t="s">
        <v>87</v>
      </c>
      <c r="AB1001" t="s">
        <v>2054</v>
      </c>
      <c r="AC1001" t="s">
        <v>2052</v>
      </c>
      <c r="AD1001" t="s">
        <v>2055</v>
      </c>
    </row>
    <row r="1002" spans="1:30" ht="12.75" customHeight="1" x14ac:dyDescent="0.2">
      <c r="A1002" s="70"/>
      <c r="B1002" s="70"/>
      <c r="C1002" s="100" t="s">
        <v>137</v>
      </c>
      <c r="D1002" s="101" t="s">
        <v>9</v>
      </c>
      <c r="E1002" s="102">
        <v>45017</v>
      </c>
      <c r="F1002" s="71">
        <v>27</v>
      </c>
      <c r="G1002" s="72">
        <f ca="1">Таблица_основная[[#This Row],[Рейтинг расчет]]</f>
        <v>3</v>
      </c>
      <c r="H1002" s="41" t="s">
        <v>156</v>
      </c>
      <c r="I1002" s="71">
        <v>7.9090909090909092</v>
      </c>
      <c r="J1002" s="41" t="s">
        <v>157</v>
      </c>
      <c r="K1002" s="73"/>
      <c r="L1002" s="73" t="s">
        <v>158</v>
      </c>
      <c r="M1002" s="73"/>
      <c r="N100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</v>
      </c>
      <c r="O1002" s="41" t="str">
        <f>CONCATENATE("F","$",Таблица_основная[[#This Row],[Первая строка массива]])</f>
        <v>F$992</v>
      </c>
      <c r="P1002" s="41" t="str">
        <f>CONCATENATE("F","$",Таблица_основная[[#This Row],[Первая строка массива]],":","F","$",Таблица_основная[[#This Row],[Последняя строка моссива]])</f>
        <v>F$992:F$1046</v>
      </c>
      <c r="Q1002" s="70">
        <f t="shared" si="18"/>
        <v>992</v>
      </c>
      <c r="R1002" s="70">
        <f>Таблица_основная[[#This Row],[Первая строка массива]]+54</f>
        <v>1046</v>
      </c>
      <c r="S1002"/>
      <c r="T1002" s="86"/>
      <c r="AA1002" t="s">
        <v>88</v>
      </c>
      <c r="AB1002" t="s">
        <v>2056</v>
      </c>
      <c r="AC1002" t="s">
        <v>2052</v>
      </c>
      <c r="AD1002" t="s">
        <v>2057</v>
      </c>
    </row>
    <row r="1003" spans="1:30" ht="12.75" customHeight="1" x14ac:dyDescent="0.2">
      <c r="A1003" s="70"/>
      <c r="B1003" s="70"/>
      <c r="C1003" s="100" t="s">
        <v>138</v>
      </c>
      <c r="D1003" s="101" t="s">
        <v>9</v>
      </c>
      <c r="E1003" s="102">
        <v>45017</v>
      </c>
      <c r="F1003" s="71">
        <v>13</v>
      </c>
      <c r="G1003" s="72">
        <f ca="1">Таблица_основная[[#This Row],[Рейтинг расчет]]</f>
        <v>6</v>
      </c>
      <c r="H1003" s="41" t="s">
        <v>156</v>
      </c>
      <c r="I1003" s="71">
        <v>7.9090909090909092</v>
      </c>
      <c r="J1003" s="41" t="s">
        <v>157</v>
      </c>
      <c r="K1003" s="73"/>
      <c r="L1003" s="73" t="s">
        <v>158</v>
      </c>
      <c r="M1003" s="73"/>
      <c r="N100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6</v>
      </c>
      <c r="O1003" s="41" t="str">
        <f>CONCATENATE("F","$",Таблица_основная[[#This Row],[Первая строка массива]])</f>
        <v>F$992</v>
      </c>
      <c r="P1003" s="41" t="str">
        <f>CONCATENATE("F","$",Таблица_основная[[#This Row],[Первая строка массива]],":","F","$",Таблица_основная[[#This Row],[Последняя строка моссива]])</f>
        <v>F$992:F$1046</v>
      </c>
      <c r="Q1003" s="70">
        <f t="shared" si="18"/>
        <v>992</v>
      </c>
      <c r="R1003" s="70">
        <f>Таблица_основная[[#This Row],[Первая строка массива]]+54</f>
        <v>1046</v>
      </c>
      <c r="S1003"/>
      <c r="T1003" s="86"/>
      <c r="AA1003" t="s">
        <v>88</v>
      </c>
      <c r="AB1003" t="s">
        <v>2058</v>
      </c>
      <c r="AC1003" t="s">
        <v>2052</v>
      </c>
      <c r="AD1003" t="s">
        <v>2059</v>
      </c>
    </row>
    <row r="1004" spans="1:30" ht="12.75" customHeight="1" x14ac:dyDescent="0.2">
      <c r="A1004" s="70"/>
      <c r="B1004" s="70"/>
      <c r="C1004" s="100" t="s">
        <v>139</v>
      </c>
      <c r="D1004" s="101" t="s">
        <v>9</v>
      </c>
      <c r="E1004" s="102">
        <v>45017</v>
      </c>
      <c r="F1004" s="71">
        <v>7</v>
      </c>
      <c r="G1004" s="72">
        <f ca="1">Таблица_основная[[#This Row],[Рейтинг расчет]]</f>
        <v>10</v>
      </c>
      <c r="H1004" s="41" t="s">
        <v>156</v>
      </c>
      <c r="I1004" s="71">
        <v>7.9090909090909092</v>
      </c>
      <c r="J1004" s="41" t="s">
        <v>157</v>
      </c>
      <c r="K1004" s="73"/>
      <c r="L1004" s="73" t="s">
        <v>158</v>
      </c>
      <c r="M1004" s="73"/>
      <c r="N100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10</v>
      </c>
      <c r="O1004" s="41" t="str">
        <f>CONCATENATE("F","$",Таблица_основная[[#This Row],[Первая строка массива]])</f>
        <v>F$992</v>
      </c>
      <c r="P1004" s="41" t="str">
        <f>CONCATENATE("F","$",Таблица_основная[[#This Row],[Первая строка массива]],":","F","$",Таблица_основная[[#This Row],[Последняя строка моссива]])</f>
        <v>F$992:F$1046</v>
      </c>
      <c r="Q1004" s="70">
        <f t="shared" si="18"/>
        <v>992</v>
      </c>
      <c r="R1004" s="70">
        <f>Таблица_основная[[#This Row],[Первая строка массива]]+54</f>
        <v>1046</v>
      </c>
      <c r="S1004"/>
      <c r="T1004" s="86"/>
      <c r="AA1004" t="s">
        <v>89</v>
      </c>
      <c r="AB1004" t="s">
        <v>2060</v>
      </c>
      <c r="AC1004" t="s">
        <v>2052</v>
      </c>
      <c r="AD1004" t="s">
        <v>2061</v>
      </c>
    </row>
    <row r="1005" spans="1:30" ht="12.75" customHeight="1" x14ac:dyDescent="0.2">
      <c r="A1005" s="70"/>
      <c r="B1005" s="70"/>
      <c r="C1005" s="100" t="s">
        <v>140</v>
      </c>
      <c r="D1005" s="101" t="s">
        <v>9</v>
      </c>
      <c r="E1005" s="102">
        <v>45017</v>
      </c>
      <c r="F1005" s="71">
        <v>6</v>
      </c>
      <c r="G1005" s="72">
        <f ca="1">Таблица_основная[[#This Row],[Рейтинг расчет]]</f>
        <v>11</v>
      </c>
      <c r="H1005" s="41" t="s">
        <v>156</v>
      </c>
      <c r="I1005" s="71">
        <v>7.9090909090909092</v>
      </c>
      <c r="J1005" s="41" t="s">
        <v>157</v>
      </c>
      <c r="K1005" s="73"/>
      <c r="L1005" s="73" t="s">
        <v>158</v>
      </c>
      <c r="M1005" s="73"/>
      <c r="N100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O1005" s="41" t="str">
        <f>CONCATENATE("F","$",Таблица_основная[[#This Row],[Первая строка массива]])</f>
        <v>F$992</v>
      </c>
      <c r="P1005" s="41" t="str">
        <f>CONCATENATE("F","$",Таблица_основная[[#This Row],[Первая строка массива]],":","F","$",Таблица_основная[[#This Row],[Последняя строка моссива]])</f>
        <v>F$992:F$1046</v>
      </c>
      <c r="Q1005" s="70">
        <f t="shared" si="18"/>
        <v>992</v>
      </c>
      <c r="R1005" s="70">
        <f>Таблица_основная[[#This Row],[Первая строка массива]]+54</f>
        <v>1046</v>
      </c>
      <c r="S1005"/>
      <c r="T1005" s="86"/>
      <c r="AA1005" t="s">
        <v>89</v>
      </c>
      <c r="AB1005" t="s">
        <v>2062</v>
      </c>
      <c r="AC1005" t="s">
        <v>2052</v>
      </c>
      <c r="AD1005" t="s">
        <v>2063</v>
      </c>
    </row>
    <row r="1006" spans="1:30" ht="12.75" customHeight="1" x14ac:dyDescent="0.2">
      <c r="A1006" s="70"/>
      <c r="B1006" s="70"/>
      <c r="C1006" s="100" t="s">
        <v>141</v>
      </c>
      <c r="D1006" s="101" t="s">
        <v>9</v>
      </c>
      <c r="E1006" s="102">
        <v>45017</v>
      </c>
      <c r="F1006" s="71">
        <v>11</v>
      </c>
      <c r="G1006" s="72">
        <f ca="1">Таблица_основная[[#This Row],[Рейтинг расчет]]</f>
        <v>7</v>
      </c>
      <c r="H1006" s="41" t="s">
        <v>156</v>
      </c>
      <c r="I1006" s="71">
        <v>7.9090909090909092</v>
      </c>
      <c r="J1006" s="41" t="s">
        <v>157</v>
      </c>
      <c r="K1006" s="73"/>
      <c r="L1006" s="73" t="s">
        <v>158</v>
      </c>
      <c r="M1006" s="73"/>
      <c r="N100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O1006" s="41" t="str">
        <f>CONCATENATE("F","$",Таблица_основная[[#This Row],[Первая строка массива]])</f>
        <v>F$992</v>
      </c>
      <c r="P1006" s="41" t="str">
        <f>CONCATENATE("F","$",Таблица_основная[[#This Row],[Первая строка массива]],":","F","$",Таблица_основная[[#This Row],[Последняя строка моссива]])</f>
        <v>F$992:F$1046</v>
      </c>
      <c r="Q1006" s="70">
        <f t="shared" si="18"/>
        <v>992</v>
      </c>
      <c r="R1006" s="70">
        <f>Таблица_основная[[#This Row],[Первая строка массива]]+54</f>
        <v>1046</v>
      </c>
      <c r="S1006"/>
      <c r="T1006" s="86"/>
      <c r="AA1006" t="s">
        <v>90</v>
      </c>
      <c r="AB1006" t="s">
        <v>2064</v>
      </c>
      <c r="AC1006" t="s">
        <v>2052</v>
      </c>
      <c r="AD1006" t="s">
        <v>2065</v>
      </c>
    </row>
    <row r="1007" spans="1:30" ht="12.75" customHeight="1" x14ac:dyDescent="0.2">
      <c r="A1007" s="70"/>
      <c r="B1007" s="70"/>
      <c r="C1007" s="100" t="s">
        <v>142</v>
      </c>
      <c r="D1007" s="101" t="s">
        <v>9</v>
      </c>
      <c r="E1007" s="102">
        <v>45017</v>
      </c>
      <c r="F1007" s="71">
        <v>16</v>
      </c>
      <c r="G1007" s="72">
        <f ca="1">Таблица_основная[[#This Row],[Рейтинг расчет]]</f>
        <v>5</v>
      </c>
      <c r="H1007" s="41" t="s">
        <v>156</v>
      </c>
      <c r="I1007" s="71">
        <v>7.9090909090909092</v>
      </c>
      <c r="J1007" s="41" t="s">
        <v>157</v>
      </c>
      <c r="K1007" s="73"/>
      <c r="L1007" s="73" t="s">
        <v>158</v>
      </c>
      <c r="M1007" s="73"/>
      <c r="N100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</v>
      </c>
      <c r="O1007" s="41" t="str">
        <f>CONCATENATE("F","$",Таблица_основная[[#This Row],[Первая строка массива]])</f>
        <v>F$992</v>
      </c>
      <c r="P1007" s="41" t="str">
        <f>CONCATENATE("F","$",Таблица_основная[[#This Row],[Первая строка массива]],":","F","$",Таблица_основная[[#This Row],[Последняя строка моссива]])</f>
        <v>F$992:F$1046</v>
      </c>
      <c r="Q1007" s="70">
        <f t="shared" si="18"/>
        <v>992</v>
      </c>
      <c r="R1007" s="70">
        <f>Таблица_основная[[#This Row],[Первая строка массива]]+54</f>
        <v>1046</v>
      </c>
      <c r="S1007"/>
      <c r="T1007" s="86"/>
      <c r="AA1007" t="s">
        <v>92</v>
      </c>
      <c r="AB1007" t="s">
        <v>2066</v>
      </c>
      <c r="AC1007" t="s">
        <v>2052</v>
      </c>
      <c r="AD1007" t="s">
        <v>2067</v>
      </c>
    </row>
    <row r="1008" spans="1:30" ht="12.75" customHeight="1" x14ac:dyDescent="0.2">
      <c r="A1008" s="70"/>
      <c r="B1008" s="70"/>
      <c r="C1008" s="100" t="s">
        <v>143</v>
      </c>
      <c r="D1008" s="101" t="s">
        <v>9</v>
      </c>
      <c r="E1008" s="102">
        <v>45017</v>
      </c>
      <c r="F1008" s="71">
        <v>10</v>
      </c>
      <c r="G1008" s="72">
        <f ca="1">Таблица_основная[[#This Row],[Рейтинг расчет]]</f>
        <v>8</v>
      </c>
      <c r="H1008" s="41" t="s">
        <v>156</v>
      </c>
      <c r="I1008" s="71">
        <v>7.9090909090909092</v>
      </c>
      <c r="J1008" s="41" t="s">
        <v>157</v>
      </c>
      <c r="K1008" s="73"/>
      <c r="L1008" s="73" t="s">
        <v>158</v>
      </c>
      <c r="M1008" s="73"/>
      <c r="N100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O1008" s="41" t="str">
        <f>CONCATENATE("F","$",Таблица_основная[[#This Row],[Первая строка массива]])</f>
        <v>F$992</v>
      </c>
      <c r="P1008" s="41" t="str">
        <f>CONCATENATE("F","$",Таблица_основная[[#This Row],[Первая строка массива]],":","F","$",Таблица_основная[[#This Row],[Последняя строка моссива]])</f>
        <v>F$992:F$1046</v>
      </c>
      <c r="Q1008" s="70">
        <f t="shared" si="18"/>
        <v>992</v>
      </c>
      <c r="R1008" s="70">
        <f>Таблица_основная[[#This Row],[Первая строка массива]]+54</f>
        <v>1046</v>
      </c>
      <c r="S1008"/>
      <c r="T1008" s="86"/>
      <c r="AA1008" t="s">
        <v>127</v>
      </c>
      <c r="AB1008" t="s">
        <v>2068</v>
      </c>
      <c r="AC1008" t="s">
        <v>2052</v>
      </c>
      <c r="AD1008" t="s">
        <v>2069</v>
      </c>
    </row>
    <row r="1009" spans="1:30" ht="12.75" customHeight="1" x14ac:dyDescent="0.2">
      <c r="A1009" s="70"/>
      <c r="B1009" s="70"/>
      <c r="C1009" s="100" t="s">
        <v>144</v>
      </c>
      <c r="D1009" s="101" t="s">
        <v>9</v>
      </c>
      <c r="E1009" s="102">
        <v>45017</v>
      </c>
      <c r="F1009" s="71">
        <v>127</v>
      </c>
      <c r="G1009" s="72">
        <f ca="1">Таблица_основная[[#This Row],[Рейтинг расчет]]</f>
        <v>1</v>
      </c>
      <c r="H1009" s="41" t="s">
        <v>156</v>
      </c>
      <c r="I1009" s="71">
        <v>7.9090909090909092</v>
      </c>
      <c r="J1009" s="41" t="s">
        <v>157</v>
      </c>
      <c r="K1009" s="73"/>
      <c r="L1009" s="73" t="s">
        <v>158</v>
      </c>
      <c r="M1009" s="73"/>
      <c r="N100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1009" s="41" t="str">
        <f>CONCATENATE("F","$",Таблица_основная[[#This Row],[Первая строка массива]])</f>
        <v>F$992</v>
      </c>
      <c r="P1009" s="41" t="str">
        <f>CONCATENATE("F","$",Таблица_основная[[#This Row],[Первая строка массива]],":","F","$",Таблица_основная[[#This Row],[Последняя строка моссива]])</f>
        <v>F$992:F$1046</v>
      </c>
      <c r="Q1009" s="70">
        <f t="shared" si="18"/>
        <v>992</v>
      </c>
      <c r="R1009" s="70">
        <f>Таблица_основная[[#This Row],[Первая строка массива]]+54</f>
        <v>1046</v>
      </c>
      <c r="S1009"/>
      <c r="T1009" s="86"/>
      <c r="AA1009" t="s">
        <v>94</v>
      </c>
      <c r="AB1009" t="s">
        <v>2070</v>
      </c>
      <c r="AC1009" t="s">
        <v>2052</v>
      </c>
      <c r="AD1009" t="s">
        <v>2071</v>
      </c>
    </row>
    <row r="1010" spans="1:30" ht="12.75" customHeight="1" x14ac:dyDescent="0.2">
      <c r="A1010" s="70"/>
      <c r="B1010" s="70"/>
      <c r="C1010" s="100" t="s">
        <v>145</v>
      </c>
      <c r="D1010" s="101" t="s">
        <v>9</v>
      </c>
      <c r="E1010" s="102">
        <v>45017</v>
      </c>
      <c r="F1010" s="71">
        <v>30</v>
      </c>
      <c r="G1010" s="72">
        <f ca="1">Таблица_основная[[#This Row],[Рейтинг расчет]]</f>
        <v>2</v>
      </c>
      <c r="H1010" s="41" t="s">
        <v>156</v>
      </c>
      <c r="I1010" s="71">
        <v>7.9090909090909092</v>
      </c>
      <c r="J1010" s="41" t="s">
        <v>157</v>
      </c>
      <c r="K1010" s="73"/>
      <c r="L1010" s="73" t="s">
        <v>158</v>
      </c>
      <c r="M1010" s="73"/>
      <c r="N101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</v>
      </c>
      <c r="O1010" s="41" t="str">
        <f>CONCATENATE("F","$",Таблица_основная[[#This Row],[Первая строка массива]])</f>
        <v>F$992</v>
      </c>
      <c r="P1010" s="41" t="str">
        <f>CONCATENATE("F","$",Таблица_основная[[#This Row],[Первая строка массива]],":","F","$",Таблица_основная[[#This Row],[Последняя строка моссива]])</f>
        <v>F$992:F$1046</v>
      </c>
      <c r="Q1010" s="70">
        <f t="shared" si="18"/>
        <v>992</v>
      </c>
      <c r="R1010" s="70">
        <f>Таблица_основная[[#This Row],[Первая строка массива]]+54</f>
        <v>1046</v>
      </c>
      <c r="S1010"/>
      <c r="T1010" s="86"/>
      <c r="AA1010" t="s">
        <v>96</v>
      </c>
      <c r="AB1010" t="s">
        <v>2072</v>
      </c>
      <c r="AC1010" t="s">
        <v>2052</v>
      </c>
      <c r="AD1010" t="s">
        <v>2073</v>
      </c>
    </row>
    <row r="1011" spans="1:30" ht="12.75" customHeight="1" x14ac:dyDescent="0.2">
      <c r="A1011" s="70"/>
      <c r="B1011" s="70"/>
      <c r="C1011" s="100" t="s">
        <v>146</v>
      </c>
      <c r="D1011" s="101" t="s">
        <v>9</v>
      </c>
      <c r="E1011" s="102">
        <v>45017</v>
      </c>
      <c r="F1011" s="71">
        <v>23</v>
      </c>
      <c r="G1011" s="72">
        <f ca="1">Таблица_основная[[#This Row],[Рейтинг расчет]]</f>
        <v>4</v>
      </c>
      <c r="H1011" s="41" t="s">
        <v>156</v>
      </c>
      <c r="I1011" s="71">
        <v>7.9090909090909092</v>
      </c>
      <c r="J1011" s="41" t="s">
        <v>157</v>
      </c>
      <c r="K1011" s="73"/>
      <c r="L1011" s="73" t="s">
        <v>158</v>
      </c>
      <c r="M1011" s="73"/>
      <c r="N101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</v>
      </c>
      <c r="O1011" s="41" t="str">
        <f>CONCATENATE("F","$",Таблица_основная[[#This Row],[Первая строка массива]])</f>
        <v>F$992</v>
      </c>
      <c r="P1011" s="41" t="str">
        <f>CONCATENATE("F","$",Таблица_основная[[#This Row],[Первая строка массива]],":","F","$",Таблица_основная[[#This Row],[Последняя строка моссива]])</f>
        <v>F$992:F$1046</v>
      </c>
      <c r="Q1011" s="70">
        <f t="shared" si="18"/>
        <v>992</v>
      </c>
      <c r="R1011" s="70">
        <f>Таблица_основная[[#This Row],[Первая строка массива]]+54</f>
        <v>1046</v>
      </c>
      <c r="S1011"/>
      <c r="T1011" s="86"/>
      <c r="AA1011" t="s">
        <v>96</v>
      </c>
      <c r="AB1011" t="s">
        <v>2074</v>
      </c>
      <c r="AC1011" t="s">
        <v>2052</v>
      </c>
      <c r="AD1011" t="s">
        <v>2075</v>
      </c>
    </row>
    <row r="1012" spans="1:30" ht="12.75" customHeight="1" x14ac:dyDescent="0.2">
      <c r="A1012" s="70"/>
      <c r="B1012" s="70"/>
      <c r="C1012" s="100" t="s">
        <v>93</v>
      </c>
      <c r="D1012" s="101" t="s">
        <v>9</v>
      </c>
      <c r="E1012" s="102">
        <v>45017</v>
      </c>
      <c r="F1012" s="71">
        <v>0</v>
      </c>
      <c r="G1012" s="72">
        <f ca="1">Таблица_основная[[#This Row],[Рейтинг расчет]]</f>
        <v>17</v>
      </c>
      <c r="H1012" s="41" t="s">
        <v>156</v>
      </c>
      <c r="I1012" s="71">
        <v>7.9090909090909092</v>
      </c>
      <c r="J1012" s="41" t="s">
        <v>157</v>
      </c>
      <c r="K1012" s="73"/>
      <c r="L1012" s="73" t="s">
        <v>158</v>
      </c>
      <c r="M1012" s="73"/>
      <c r="N101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O1012" s="41" t="str">
        <f>CONCATENATE("F","$",Таблица_основная[[#This Row],[Первая строка массива]])</f>
        <v>F$992</v>
      </c>
      <c r="P1012" s="41" t="str">
        <f>CONCATENATE("F","$",Таблица_основная[[#This Row],[Первая строка массива]],":","F","$",Таблица_основная[[#This Row],[Последняя строка моссива]])</f>
        <v>F$992:F$1046</v>
      </c>
      <c r="Q1012" s="70">
        <f t="shared" si="18"/>
        <v>992</v>
      </c>
      <c r="R1012" s="70">
        <f>Таблица_основная[[#This Row],[Первая строка массива]]+54</f>
        <v>1046</v>
      </c>
      <c r="S1012"/>
      <c r="T1012" s="86"/>
      <c r="AA1012" t="s">
        <v>98</v>
      </c>
      <c r="AB1012" t="s">
        <v>2076</v>
      </c>
      <c r="AC1012" t="s">
        <v>2052</v>
      </c>
      <c r="AD1012" t="s">
        <v>2077</v>
      </c>
    </row>
    <row r="1013" spans="1:30" ht="12.75" customHeight="1" x14ac:dyDescent="0.2">
      <c r="A1013" s="70"/>
      <c r="B1013" s="70"/>
      <c r="C1013" s="100" t="s">
        <v>127</v>
      </c>
      <c r="D1013" s="101" t="s">
        <v>9</v>
      </c>
      <c r="E1013" s="102">
        <v>45017</v>
      </c>
      <c r="F1013" s="71">
        <v>6</v>
      </c>
      <c r="G1013" s="72">
        <f ca="1">Таблица_основная[[#This Row],[Рейтинг расчет]]</f>
        <v>11</v>
      </c>
      <c r="H1013" s="41" t="s">
        <v>156</v>
      </c>
      <c r="I1013" s="71">
        <v>7.9090909090909092</v>
      </c>
      <c r="J1013" s="41" t="s">
        <v>157</v>
      </c>
      <c r="K1013" s="73"/>
      <c r="L1013" s="73" t="s">
        <v>158</v>
      </c>
      <c r="M1013" s="73"/>
      <c r="N101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O1013" s="41" t="str">
        <f>CONCATENATE("F","$",Таблица_основная[[#This Row],[Первая строка массива]])</f>
        <v>F$992</v>
      </c>
      <c r="P1013" s="41" t="str">
        <f>CONCATENATE("F","$",Таблица_основная[[#This Row],[Первая строка массива]],":","F","$",Таблица_основная[[#This Row],[Последняя строка моссива]])</f>
        <v>F$992:F$1046</v>
      </c>
      <c r="Q1013" s="70">
        <f t="shared" si="18"/>
        <v>992</v>
      </c>
      <c r="R1013" s="70">
        <f>Таблица_основная[[#This Row],[Первая строка массива]]+54</f>
        <v>1046</v>
      </c>
      <c r="S1013"/>
      <c r="T1013" s="86"/>
      <c r="AA1013" t="s">
        <v>99</v>
      </c>
      <c r="AB1013" t="s">
        <v>2078</v>
      </c>
      <c r="AC1013" t="s">
        <v>2052</v>
      </c>
      <c r="AD1013" t="s">
        <v>2079</v>
      </c>
    </row>
    <row r="1014" spans="1:30" ht="12.75" customHeight="1" x14ac:dyDescent="0.2">
      <c r="A1014" s="70"/>
      <c r="B1014" s="70"/>
      <c r="C1014" s="100" t="s">
        <v>114</v>
      </c>
      <c r="D1014" s="101" t="s">
        <v>9</v>
      </c>
      <c r="E1014" s="102">
        <v>45017</v>
      </c>
      <c r="F1014" s="71">
        <v>0</v>
      </c>
      <c r="G1014" s="72">
        <f ca="1">Таблица_основная[[#This Row],[Рейтинг расчет]]</f>
        <v>17</v>
      </c>
      <c r="H1014" s="41" t="s">
        <v>156</v>
      </c>
      <c r="I1014" s="71">
        <v>7.9090909090909092</v>
      </c>
      <c r="J1014" s="41" t="s">
        <v>157</v>
      </c>
      <c r="K1014" s="73"/>
      <c r="L1014" s="73" t="s">
        <v>158</v>
      </c>
      <c r="M1014" s="73"/>
      <c r="N101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O1014" s="41" t="str">
        <f>CONCATENATE("F","$",Таблица_основная[[#This Row],[Первая строка массива]])</f>
        <v>F$992</v>
      </c>
      <c r="P1014" s="41" t="str">
        <f>CONCATENATE("F","$",Таблица_основная[[#This Row],[Первая строка массива]],":","F","$",Таблица_основная[[#This Row],[Последняя строка моссива]])</f>
        <v>F$992:F$1046</v>
      </c>
      <c r="Q1014" s="70">
        <f t="shared" si="18"/>
        <v>992</v>
      </c>
      <c r="R1014" s="70">
        <f>Таблица_основная[[#This Row],[Первая строка массива]]+54</f>
        <v>1046</v>
      </c>
      <c r="S1014"/>
      <c r="T1014" s="86"/>
      <c r="AA1014" t="s">
        <v>100</v>
      </c>
      <c r="AB1014" t="s">
        <v>2080</v>
      </c>
      <c r="AC1014" t="s">
        <v>2052</v>
      </c>
      <c r="AD1014" t="s">
        <v>2081</v>
      </c>
    </row>
    <row r="1015" spans="1:30" ht="12.75" customHeight="1" x14ac:dyDescent="0.2">
      <c r="A1015" s="70"/>
      <c r="B1015" s="70"/>
      <c r="C1015" s="100" t="s">
        <v>94</v>
      </c>
      <c r="D1015" s="101" t="s">
        <v>9</v>
      </c>
      <c r="E1015" s="102">
        <v>45017</v>
      </c>
      <c r="F1015" s="71">
        <v>6</v>
      </c>
      <c r="G1015" s="72">
        <f ca="1">Таблица_основная[[#This Row],[Рейтинг расчет]]</f>
        <v>11</v>
      </c>
      <c r="H1015" s="41" t="s">
        <v>156</v>
      </c>
      <c r="I1015" s="71">
        <v>7.9090909090909092</v>
      </c>
      <c r="J1015" s="41" t="s">
        <v>157</v>
      </c>
      <c r="K1015" s="73"/>
      <c r="L1015" s="73" t="s">
        <v>158</v>
      </c>
      <c r="M1015" s="73"/>
      <c r="N101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O1015" s="41" t="str">
        <f>CONCATENATE("F","$",Таблица_основная[[#This Row],[Первая строка массива]])</f>
        <v>F$992</v>
      </c>
      <c r="P1015" s="41" t="str">
        <f>CONCATENATE("F","$",Таблица_основная[[#This Row],[Первая строка массива]],":","F","$",Таблица_основная[[#This Row],[Последняя строка моссива]])</f>
        <v>F$992:F$1046</v>
      </c>
      <c r="Q1015" s="70">
        <f t="shared" si="18"/>
        <v>992</v>
      </c>
      <c r="R1015" s="70">
        <f>Таблица_основная[[#This Row],[Первая строка массива]]+54</f>
        <v>1046</v>
      </c>
      <c r="S1015"/>
      <c r="T1015" s="86"/>
      <c r="AA1015" t="s">
        <v>100</v>
      </c>
      <c r="AB1015" t="s">
        <v>2082</v>
      </c>
      <c r="AC1015" t="s">
        <v>2052</v>
      </c>
      <c r="AD1015" t="s">
        <v>2083</v>
      </c>
    </row>
    <row r="1016" spans="1:30" ht="12.75" customHeight="1" x14ac:dyDescent="0.2">
      <c r="A1016" s="70"/>
      <c r="B1016" s="70"/>
      <c r="C1016" s="100" t="s">
        <v>95</v>
      </c>
      <c r="D1016" s="101" t="s">
        <v>9</v>
      </c>
      <c r="E1016" s="102">
        <v>45017</v>
      </c>
      <c r="F1016" s="71">
        <v>4</v>
      </c>
      <c r="G1016" s="72">
        <f ca="1">Таблица_основная[[#This Row],[Рейтинг расчет]]</f>
        <v>13</v>
      </c>
      <c r="H1016" s="41" t="s">
        <v>156</v>
      </c>
      <c r="I1016" s="71">
        <v>7.9090909090909092</v>
      </c>
      <c r="J1016" s="41" t="s">
        <v>157</v>
      </c>
      <c r="K1016" s="73"/>
      <c r="L1016" s="73" t="s">
        <v>158</v>
      </c>
      <c r="M1016" s="73"/>
      <c r="N101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O1016" s="41" t="str">
        <f>CONCATENATE("F","$",Таблица_основная[[#This Row],[Первая строка массива]])</f>
        <v>F$992</v>
      </c>
      <c r="P1016" s="41" t="str">
        <f>CONCATENATE("F","$",Таблица_основная[[#This Row],[Первая строка массива]],":","F","$",Таблица_основная[[#This Row],[Последняя строка моссива]])</f>
        <v>F$992:F$1046</v>
      </c>
      <c r="Q1016" s="70">
        <f t="shared" si="18"/>
        <v>992</v>
      </c>
      <c r="R1016" s="70">
        <f>Таблица_основная[[#This Row],[Первая строка массива]]+54</f>
        <v>1046</v>
      </c>
      <c r="S1016"/>
      <c r="T1016" s="86"/>
      <c r="AA1016" t="s">
        <v>100</v>
      </c>
      <c r="AB1016" t="s">
        <v>2084</v>
      </c>
      <c r="AC1016" t="s">
        <v>2052</v>
      </c>
      <c r="AD1016" t="s">
        <v>2085</v>
      </c>
    </row>
    <row r="1017" spans="1:30" ht="12.75" customHeight="1" x14ac:dyDescent="0.2">
      <c r="A1017" s="70"/>
      <c r="B1017" s="70"/>
      <c r="C1017" s="100" t="s">
        <v>96</v>
      </c>
      <c r="D1017" s="101" t="s">
        <v>9</v>
      </c>
      <c r="E1017" s="102">
        <v>45017</v>
      </c>
      <c r="F1017" s="71">
        <v>1</v>
      </c>
      <c r="G1017" s="72">
        <f ca="1">Таблица_основная[[#This Row],[Рейтинг расчет]]</f>
        <v>16</v>
      </c>
      <c r="H1017" s="41" t="s">
        <v>156</v>
      </c>
      <c r="I1017" s="71">
        <v>7.9090909090909092</v>
      </c>
      <c r="J1017" s="41" t="s">
        <v>157</v>
      </c>
      <c r="K1017" s="73"/>
      <c r="L1017" s="73" t="s">
        <v>158</v>
      </c>
      <c r="M1017" s="73"/>
      <c r="N101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O1017" s="41" t="str">
        <f>CONCATENATE("F","$",Таблица_основная[[#This Row],[Первая строка массива]])</f>
        <v>F$992</v>
      </c>
      <c r="P1017" s="41" t="str">
        <f>CONCATENATE("F","$",Таблица_основная[[#This Row],[Первая строка массива]],":","F","$",Таблица_основная[[#This Row],[Последняя строка моссива]])</f>
        <v>F$992:F$1046</v>
      </c>
      <c r="Q1017" s="70">
        <f t="shared" si="18"/>
        <v>992</v>
      </c>
      <c r="R1017" s="70">
        <f>Таблица_основная[[#This Row],[Первая строка массива]]+54</f>
        <v>1046</v>
      </c>
      <c r="S1017"/>
      <c r="T1017" s="86"/>
      <c r="AA1017" t="s">
        <v>102</v>
      </c>
      <c r="AB1017" t="s">
        <v>2086</v>
      </c>
      <c r="AC1017" t="s">
        <v>2052</v>
      </c>
      <c r="AD1017" t="s">
        <v>2087</v>
      </c>
    </row>
    <row r="1018" spans="1:30" ht="12.75" customHeight="1" x14ac:dyDescent="0.2">
      <c r="A1018" s="70"/>
      <c r="B1018" s="70"/>
      <c r="C1018" s="100" t="s">
        <v>97</v>
      </c>
      <c r="D1018" s="101" t="s">
        <v>9</v>
      </c>
      <c r="E1018" s="102">
        <v>45017</v>
      </c>
      <c r="F1018" s="71">
        <v>2</v>
      </c>
      <c r="G1018" s="72">
        <f ca="1">Таблица_основная[[#This Row],[Рейтинг расчет]]</f>
        <v>15</v>
      </c>
      <c r="H1018" s="41" t="s">
        <v>156</v>
      </c>
      <c r="I1018" s="71">
        <v>7.9090909090909092</v>
      </c>
      <c r="J1018" s="41" t="s">
        <v>157</v>
      </c>
      <c r="K1018" s="73"/>
      <c r="L1018" s="73" t="s">
        <v>158</v>
      </c>
      <c r="M1018" s="73"/>
      <c r="N101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O1018" s="41" t="str">
        <f>CONCATENATE("F","$",Таблица_основная[[#This Row],[Первая строка массива]])</f>
        <v>F$992</v>
      </c>
      <c r="P1018" s="41" t="str">
        <f>CONCATENATE("F","$",Таблица_основная[[#This Row],[Первая строка массива]],":","F","$",Таблица_основная[[#This Row],[Последняя строка моссива]])</f>
        <v>F$992:F$1046</v>
      </c>
      <c r="Q1018" s="70">
        <f t="shared" si="18"/>
        <v>992</v>
      </c>
      <c r="R1018" s="70">
        <f>Таблица_основная[[#This Row],[Первая строка массива]]+54</f>
        <v>1046</v>
      </c>
      <c r="S1018"/>
      <c r="T1018" s="86"/>
      <c r="AA1018" t="s">
        <v>102</v>
      </c>
      <c r="AB1018" t="s">
        <v>2088</v>
      </c>
      <c r="AC1018" t="s">
        <v>2052</v>
      </c>
      <c r="AD1018" t="s">
        <v>2089</v>
      </c>
    </row>
    <row r="1019" spans="1:30" ht="12.75" customHeight="1" x14ac:dyDescent="0.2">
      <c r="A1019" s="70"/>
      <c r="B1019" s="70"/>
      <c r="C1019" s="100" t="s">
        <v>98</v>
      </c>
      <c r="D1019" s="101" t="s">
        <v>9</v>
      </c>
      <c r="E1019" s="102">
        <v>45017</v>
      </c>
      <c r="F1019" s="71">
        <v>2</v>
      </c>
      <c r="G1019" s="72">
        <f ca="1">Таблица_основная[[#This Row],[Рейтинг расчет]]</f>
        <v>15</v>
      </c>
      <c r="H1019" s="41" t="s">
        <v>156</v>
      </c>
      <c r="I1019" s="71">
        <v>7.9090909090909092</v>
      </c>
      <c r="J1019" s="41" t="s">
        <v>157</v>
      </c>
      <c r="K1019" s="73"/>
      <c r="L1019" s="73" t="s">
        <v>158</v>
      </c>
      <c r="M1019" s="73"/>
      <c r="N101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O1019" s="41" t="str">
        <f>CONCATENATE("F","$",Таблица_основная[[#This Row],[Первая строка массива]])</f>
        <v>F$992</v>
      </c>
      <c r="P1019" s="41" t="str">
        <f>CONCATENATE("F","$",Таблица_основная[[#This Row],[Первая строка массива]],":","F","$",Таблица_основная[[#This Row],[Последняя строка моссива]])</f>
        <v>F$992:F$1046</v>
      </c>
      <c r="Q1019" s="70">
        <f t="shared" si="18"/>
        <v>992</v>
      </c>
      <c r="R1019" s="70">
        <f>Таблица_основная[[#This Row],[Первая строка массива]]+54</f>
        <v>1046</v>
      </c>
      <c r="S1019"/>
      <c r="T1019" s="86"/>
      <c r="AA1019" t="s">
        <v>102</v>
      </c>
      <c r="AB1019" t="s">
        <v>2090</v>
      </c>
      <c r="AC1019" t="s">
        <v>2052</v>
      </c>
      <c r="AD1019" t="s">
        <v>2091</v>
      </c>
    </row>
    <row r="1020" spans="1:30" ht="12.75" customHeight="1" x14ac:dyDescent="0.2">
      <c r="A1020" s="70"/>
      <c r="B1020" s="70"/>
      <c r="C1020" s="100" t="s">
        <v>99</v>
      </c>
      <c r="D1020" s="101" t="s">
        <v>9</v>
      </c>
      <c r="E1020" s="102">
        <v>45017</v>
      </c>
      <c r="F1020" s="71">
        <v>7</v>
      </c>
      <c r="G1020" s="72">
        <f ca="1">Таблица_основная[[#This Row],[Рейтинг расчет]]</f>
        <v>10</v>
      </c>
      <c r="H1020" s="41" t="s">
        <v>156</v>
      </c>
      <c r="I1020" s="71">
        <v>7.9090909090909092</v>
      </c>
      <c r="J1020" s="41" t="s">
        <v>157</v>
      </c>
      <c r="K1020" s="73"/>
      <c r="L1020" s="73" t="s">
        <v>158</v>
      </c>
      <c r="M1020" s="73"/>
      <c r="N102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10</v>
      </c>
      <c r="O1020" s="41" t="str">
        <f>CONCATENATE("F","$",Таблица_основная[[#This Row],[Первая строка массива]])</f>
        <v>F$992</v>
      </c>
      <c r="P1020" s="41" t="str">
        <f>CONCATENATE("F","$",Таблица_основная[[#This Row],[Первая строка массива]],":","F","$",Таблица_основная[[#This Row],[Последняя строка моссива]])</f>
        <v>F$992:F$1046</v>
      </c>
      <c r="Q1020" s="70">
        <f t="shared" si="18"/>
        <v>992</v>
      </c>
      <c r="R1020" s="70">
        <f>Таблица_основная[[#This Row],[Первая строка массива]]+54</f>
        <v>1046</v>
      </c>
      <c r="S1020"/>
      <c r="T1020" s="86"/>
      <c r="AA1020" t="s">
        <v>103</v>
      </c>
      <c r="AB1020" t="s">
        <v>2092</v>
      </c>
      <c r="AC1020" t="s">
        <v>2052</v>
      </c>
      <c r="AD1020" t="s">
        <v>2093</v>
      </c>
    </row>
    <row r="1021" spans="1:30" ht="12.75" customHeight="1" x14ac:dyDescent="0.2">
      <c r="A1021" s="70"/>
      <c r="B1021" s="70"/>
      <c r="C1021" s="100" t="s">
        <v>100</v>
      </c>
      <c r="D1021" s="101" t="s">
        <v>9</v>
      </c>
      <c r="E1021" s="102">
        <v>45017</v>
      </c>
      <c r="F1021" s="71">
        <v>6</v>
      </c>
      <c r="G1021" s="72">
        <f ca="1">Таблица_основная[[#This Row],[Рейтинг расчет]]</f>
        <v>11</v>
      </c>
      <c r="H1021" s="41" t="s">
        <v>156</v>
      </c>
      <c r="I1021" s="71">
        <v>7.9090909090909092</v>
      </c>
      <c r="J1021" s="41" t="s">
        <v>157</v>
      </c>
      <c r="K1021" s="73"/>
      <c r="L1021" s="73" t="s">
        <v>158</v>
      </c>
      <c r="M1021" s="73"/>
      <c r="N102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O1021" s="41" t="str">
        <f>CONCATENATE("F","$",Таблица_основная[[#This Row],[Первая строка массива]])</f>
        <v>F$992</v>
      </c>
      <c r="P1021" s="41" t="str">
        <f>CONCATENATE("F","$",Таблица_основная[[#This Row],[Первая строка массива]],":","F","$",Таблица_основная[[#This Row],[Последняя строка моссива]])</f>
        <v>F$992:F$1046</v>
      </c>
      <c r="Q1021" s="70">
        <f t="shared" si="18"/>
        <v>992</v>
      </c>
      <c r="R1021" s="70">
        <f>Таблица_основная[[#This Row],[Первая строка массива]]+54</f>
        <v>1046</v>
      </c>
      <c r="S1021"/>
      <c r="T1021" s="86"/>
      <c r="AA1021" t="s">
        <v>104</v>
      </c>
      <c r="AB1021" t="s">
        <v>2094</v>
      </c>
      <c r="AC1021" t="s">
        <v>2052</v>
      </c>
      <c r="AD1021" t="s">
        <v>2095</v>
      </c>
    </row>
    <row r="1022" spans="1:30" ht="12.75" customHeight="1" x14ac:dyDescent="0.2">
      <c r="A1022" s="70"/>
      <c r="B1022" s="70"/>
      <c r="C1022" s="100" t="s">
        <v>115</v>
      </c>
      <c r="D1022" s="101" t="s">
        <v>9</v>
      </c>
      <c r="E1022" s="102">
        <v>45017</v>
      </c>
      <c r="F1022" s="71">
        <v>0</v>
      </c>
      <c r="G1022" s="72">
        <f ca="1">Таблица_основная[[#This Row],[Рейтинг расчет]]</f>
        <v>17</v>
      </c>
      <c r="H1022" s="41" t="s">
        <v>156</v>
      </c>
      <c r="I1022" s="71">
        <v>7.9090909090909092</v>
      </c>
      <c r="J1022" s="41" t="s">
        <v>157</v>
      </c>
      <c r="K1022" s="73"/>
      <c r="L1022" s="73" t="s">
        <v>158</v>
      </c>
      <c r="M1022" s="73"/>
      <c r="N102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O1022" s="41" t="str">
        <f>CONCATENATE("F","$",Таблица_основная[[#This Row],[Первая строка массива]])</f>
        <v>F$992</v>
      </c>
      <c r="P1022" s="41" t="str">
        <f>CONCATENATE("F","$",Таблица_основная[[#This Row],[Первая строка массива]],":","F","$",Таблица_основная[[#This Row],[Последняя строка моссива]])</f>
        <v>F$992:F$1046</v>
      </c>
      <c r="Q1022" s="70">
        <f t="shared" si="18"/>
        <v>992</v>
      </c>
      <c r="R1022" s="70">
        <f>Таблица_основная[[#This Row],[Первая строка массива]]+54</f>
        <v>1046</v>
      </c>
      <c r="S1022"/>
      <c r="T1022" s="86"/>
      <c r="AA1022" t="s">
        <v>104</v>
      </c>
      <c r="AB1022" t="s">
        <v>2096</v>
      </c>
      <c r="AC1022" t="s">
        <v>2052</v>
      </c>
      <c r="AD1022" t="s">
        <v>2095</v>
      </c>
    </row>
    <row r="1023" spans="1:30" ht="12.75" customHeight="1" x14ac:dyDescent="0.2">
      <c r="A1023" s="70"/>
      <c r="B1023" s="70"/>
      <c r="C1023" s="100" t="s">
        <v>116</v>
      </c>
      <c r="D1023" s="101" t="s">
        <v>9</v>
      </c>
      <c r="E1023" s="102">
        <v>45017</v>
      </c>
      <c r="F1023" s="71">
        <v>3</v>
      </c>
      <c r="G1023" s="72">
        <f ca="1">Таблица_основная[[#This Row],[Рейтинг расчет]]</f>
        <v>14</v>
      </c>
      <c r="H1023" s="41" t="s">
        <v>156</v>
      </c>
      <c r="I1023" s="71">
        <v>7.9090909090909092</v>
      </c>
      <c r="J1023" s="41" t="s">
        <v>157</v>
      </c>
      <c r="K1023" s="73"/>
      <c r="L1023" s="73" t="s">
        <v>158</v>
      </c>
      <c r="M1023" s="73"/>
      <c r="N102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O1023" s="41" t="str">
        <f>CONCATENATE("F","$",Таблица_основная[[#This Row],[Первая строка массива]])</f>
        <v>F$992</v>
      </c>
      <c r="P1023" s="41" t="str">
        <f>CONCATENATE("F","$",Таблица_основная[[#This Row],[Первая строка массива]],":","F","$",Таблица_основная[[#This Row],[Последняя строка моссива]])</f>
        <v>F$992:F$1046</v>
      </c>
      <c r="Q1023" s="70">
        <f t="shared" si="18"/>
        <v>992</v>
      </c>
      <c r="R1023" s="70">
        <f>Таблица_основная[[#This Row],[Первая строка массива]]+54</f>
        <v>1046</v>
      </c>
      <c r="S1023"/>
      <c r="T1023" s="86"/>
      <c r="AA1023" t="s">
        <v>104</v>
      </c>
      <c r="AB1023" t="s">
        <v>2097</v>
      </c>
      <c r="AC1023" t="s">
        <v>2052</v>
      </c>
      <c r="AD1023" t="s">
        <v>2095</v>
      </c>
    </row>
    <row r="1024" spans="1:30" ht="12.75" customHeight="1" x14ac:dyDescent="0.2">
      <c r="A1024" s="70"/>
      <c r="B1024" s="70"/>
      <c r="C1024" s="100" t="s">
        <v>101</v>
      </c>
      <c r="D1024" s="101" t="s">
        <v>9</v>
      </c>
      <c r="E1024" s="102">
        <v>45017</v>
      </c>
      <c r="F1024" s="71">
        <v>6</v>
      </c>
      <c r="G1024" s="72">
        <f ca="1">Таблица_основная[[#This Row],[Рейтинг расчет]]</f>
        <v>11</v>
      </c>
      <c r="H1024" s="41" t="s">
        <v>156</v>
      </c>
      <c r="I1024" s="71">
        <v>7.9090909090909092</v>
      </c>
      <c r="J1024" s="41" t="s">
        <v>157</v>
      </c>
      <c r="K1024" s="73"/>
      <c r="L1024" s="73" t="s">
        <v>158</v>
      </c>
      <c r="M1024" s="73"/>
      <c r="N102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O1024" s="41" t="str">
        <f>CONCATENATE("F","$",Таблица_основная[[#This Row],[Первая строка массива]])</f>
        <v>F$992</v>
      </c>
      <c r="P1024" s="41" t="str">
        <f>CONCATENATE("F","$",Таблица_основная[[#This Row],[Первая строка массива]],":","F","$",Таблица_основная[[#This Row],[Последняя строка моссива]])</f>
        <v>F$992:F$1046</v>
      </c>
      <c r="Q1024" s="70">
        <f t="shared" si="18"/>
        <v>992</v>
      </c>
      <c r="R1024" s="70">
        <f>Таблица_основная[[#This Row],[Первая строка массива]]+54</f>
        <v>1046</v>
      </c>
      <c r="S1024"/>
      <c r="T1024" s="86"/>
      <c r="AA1024" t="s">
        <v>104</v>
      </c>
      <c r="AB1024" t="s">
        <v>2098</v>
      </c>
      <c r="AC1024" t="s">
        <v>2052</v>
      </c>
      <c r="AD1024" t="s">
        <v>2099</v>
      </c>
    </row>
    <row r="1025" spans="1:30" ht="12.75" customHeight="1" x14ac:dyDescent="0.2">
      <c r="A1025" s="70"/>
      <c r="B1025" s="70"/>
      <c r="C1025" s="100" t="s">
        <v>102</v>
      </c>
      <c r="D1025" s="101" t="s">
        <v>9</v>
      </c>
      <c r="E1025" s="102">
        <v>45017</v>
      </c>
      <c r="F1025" s="71">
        <v>10</v>
      </c>
      <c r="G1025" s="72">
        <f ca="1">Таблица_основная[[#This Row],[Рейтинг расчет]]</f>
        <v>8</v>
      </c>
      <c r="H1025" s="41" t="s">
        <v>156</v>
      </c>
      <c r="I1025" s="71">
        <v>7.9090909090909092</v>
      </c>
      <c r="J1025" s="41" t="s">
        <v>157</v>
      </c>
      <c r="K1025" s="73"/>
      <c r="L1025" s="73" t="s">
        <v>158</v>
      </c>
      <c r="M1025" s="73"/>
      <c r="N102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O1025" s="41" t="str">
        <f>CONCATENATE("F","$",Таблица_основная[[#This Row],[Первая строка массива]])</f>
        <v>F$992</v>
      </c>
      <c r="P1025" s="41" t="str">
        <f>CONCATENATE("F","$",Таблица_основная[[#This Row],[Первая строка массива]],":","F","$",Таблица_основная[[#This Row],[Последняя строка моссива]])</f>
        <v>F$992:F$1046</v>
      </c>
      <c r="Q1025" s="70">
        <f t="shared" si="18"/>
        <v>992</v>
      </c>
      <c r="R1025" s="70">
        <f>Таблица_основная[[#This Row],[Первая строка массива]]+54</f>
        <v>1046</v>
      </c>
      <c r="S1025"/>
      <c r="T1025" s="86"/>
      <c r="AA1025" t="s">
        <v>128</v>
      </c>
      <c r="AB1025" t="s">
        <v>2100</v>
      </c>
      <c r="AC1025" t="s">
        <v>2052</v>
      </c>
      <c r="AD1025" t="s">
        <v>2101</v>
      </c>
    </row>
    <row r="1026" spans="1:30" ht="12.75" customHeight="1" x14ac:dyDescent="0.2">
      <c r="A1026" s="70"/>
      <c r="B1026" s="70"/>
      <c r="C1026" s="100" t="s">
        <v>103</v>
      </c>
      <c r="D1026" s="101" t="s">
        <v>9</v>
      </c>
      <c r="E1026" s="102">
        <v>45017</v>
      </c>
      <c r="F1026" s="71">
        <v>0</v>
      </c>
      <c r="G1026" s="72">
        <f ca="1">Таблица_основная[[#This Row],[Рейтинг расчет]]</f>
        <v>17</v>
      </c>
      <c r="H1026" s="41" t="s">
        <v>156</v>
      </c>
      <c r="I1026" s="71">
        <v>7.9090909090909092</v>
      </c>
      <c r="J1026" s="41" t="s">
        <v>157</v>
      </c>
      <c r="K1026" s="73"/>
      <c r="L1026" s="73" t="s">
        <v>158</v>
      </c>
      <c r="M1026" s="73"/>
      <c r="N102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O1026" s="41" t="str">
        <f>CONCATENATE("F","$",Таблица_основная[[#This Row],[Первая строка массива]])</f>
        <v>F$992</v>
      </c>
      <c r="P1026" s="41" t="str">
        <f>CONCATENATE("F","$",Таблица_основная[[#This Row],[Первая строка массива]],":","F","$",Таблица_основная[[#This Row],[Последняя строка моссива]])</f>
        <v>F$992:F$1046</v>
      </c>
      <c r="Q1026" s="70">
        <f t="shared" si="18"/>
        <v>992</v>
      </c>
      <c r="R1026" s="70">
        <f>Таблица_основная[[#This Row],[Первая строка массива]]+54</f>
        <v>1046</v>
      </c>
      <c r="S1026"/>
      <c r="T1026" s="86"/>
      <c r="AA1026" t="s">
        <v>128</v>
      </c>
      <c r="AB1026" t="s">
        <v>2102</v>
      </c>
      <c r="AC1026" t="s">
        <v>2052</v>
      </c>
      <c r="AD1026" t="s">
        <v>2103</v>
      </c>
    </row>
    <row r="1027" spans="1:30" ht="12.75" customHeight="1" x14ac:dyDescent="0.2">
      <c r="A1027" s="70"/>
      <c r="B1027" s="70"/>
      <c r="C1027" s="100" t="s">
        <v>104</v>
      </c>
      <c r="D1027" s="101" t="s">
        <v>9</v>
      </c>
      <c r="E1027" s="102">
        <v>45017</v>
      </c>
      <c r="F1027" s="71">
        <v>10</v>
      </c>
      <c r="G1027" s="72">
        <f ca="1">Таблица_основная[[#This Row],[Рейтинг расчет]]</f>
        <v>8</v>
      </c>
      <c r="H1027" s="41" t="s">
        <v>156</v>
      </c>
      <c r="I1027" s="71">
        <v>7.9090909090909092</v>
      </c>
      <c r="J1027" s="41" t="s">
        <v>157</v>
      </c>
      <c r="K1027" s="73"/>
      <c r="L1027" s="73" t="s">
        <v>158</v>
      </c>
      <c r="M1027" s="73"/>
      <c r="N102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O1027" s="41" t="str">
        <f>CONCATENATE("F","$",Таблица_основная[[#This Row],[Первая строка массива]])</f>
        <v>F$992</v>
      </c>
      <c r="P1027" s="41" t="str">
        <f>CONCATENATE("F","$",Таблица_основная[[#This Row],[Первая строка массива]],":","F","$",Таблица_основная[[#This Row],[Последняя строка моссива]])</f>
        <v>F$992:F$1046</v>
      </c>
      <c r="Q1027" s="70">
        <f t="shared" si="18"/>
        <v>992</v>
      </c>
      <c r="R1027" s="70">
        <f>Таблица_основная[[#This Row],[Первая строка массива]]+54</f>
        <v>1046</v>
      </c>
      <c r="S1027"/>
      <c r="T1027" s="86"/>
      <c r="AA1027" t="s">
        <v>117</v>
      </c>
      <c r="AB1027" t="s">
        <v>2104</v>
      </c>
      <c r="AC1027" t="s">
        <v>2052</v>
      </c>
      <c r="AD1027" t="s">
        <v>2105</v>
      </c>
    </row>
    <row r="1028" spans="1:30" ht="12.75" customHeight="1" x14ac:dyDescent="0.2">
      <c r="A1028" s="70"/>
      <c r="B1028" s="70"/>
      <c r="C1028" s="100" t="s">
        <v>128</v>
      </c>
      <c r="D1028" s="101" t="s">
        <v>9</v>
      </c>
      <c r="E1028" s="102">
        <v>45017</v>
      </c>
      <c r="F1028" s="71">
        <v>1</v>
      </c>
      <c r="G1028" s="72">
        <f ca="1">Таблица_основная[[#This Row],[Рейтинг расчет]]</f>
        <v>16</v>
      </c>
      <c r="H1028" s="41" t="s">
        <v>156</v>
      </c>
      <c r="I1028" s="71">
        <v>7.9090909090909092</v>
      </c>
      <c r="J1028" s="41" t="s">
        <v>157</v>
      </c>
      <c r="K1028" s="73"/>
      <c r="L1028" s="73" t="s">
        <v>158</v>
      </c>
      <c r="M1028" s="73"/>
      <c r="N102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O1028" s="41" t="str">
        <f>CONCATENATE("F","$",Таблица_основная[[#This Row],[Первая строка массива]])</f>
        <v>F$992</v>
      </c>
      <c r="P1028" s="41" t="str">
        <f>CONCATENATE("F","$",Таблица_основная[[#This Row],[Первая строка массива]],":","F","$",Таблица_основная[[#This Row],[Последняя строка моссива]])</f>
        <v>F$992:F$1046</v>
      </c>
      <c r="Q1028" s="70">
        <f t="shared" si="18"/>
        <v>992</v>
      </c>
      <c r="R1028" s="70">
        <f>Таблица_основная[[#This Row],[Первая строка массива]]+54</f>
        <v>1046</v>
      </c>
      <c r="S1028"/>
      <c r="T1028" s="86"/>
      <c r="AA1028" t="s">
        <v>105</v>
      </c>
      <c r="AB1028" t="s">
        <v>2106</v>
      </c>
      <c r="AC1028" t="s">
        <v>2052</v>
      </c>
      <c r="AD1028" t="s">
        <v>2107</v>
      </c>
    </row>
    <row r="1029" spans="1:30" ht="12.75" customHeight="1" x14ac:dyDescent="0.2">
      <c r="A1029" s="70"/>
      <c r="B1029" s="70"/>
      <c r="C1029" s="100" t="s">
        <v>117</v>
      </c>
      <c r="D1029" s="101" t="s">
        <v>9</v>
      </c>
      <c r="E1029" s="102">
        <v>45017</v>
      </c>
      <c r="F1029" s="71">
        <v>1</v>
      </c>
      <c r="G1029" s="72">
        <f ca="1">Таблица_основная[[#This Row],[Рейтинг расчет]]</f>
        <v>16</v>
      </c>
      <c r="H1029" s="41" t="s">
        <v>156</v>
      </c>
      <c r="I1029" s="71">
        <v>7.9090909090909092</v>
      </c>
      <c r="J1029" s="41" t="s">
        <v>157</v>
      </c>
      <c r="K1029" s="73"/>
      <c r="L1029" s="73" t="s">
        <v>158</v>
      </c>
      <c r="M1029" s="73"/>
      <c r="N102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O1029" s="41" t="str">
        <f>CONCATENATE("F","$",Таблица_основная[[#This Row],[Первая строка массива]])</f>
        <v>F$992</v>
      </c>
      <c r="P1029" s="41" t="str">
        <f>CONCATENATE("F","$",Таблица_основная[[#This Row],[Первая строка массива]],":","F","$",Таблица_основная[[#This Row],[Последняя строка моссива]])</f>
        <v>F$992:F$1046</v>
      </c>
      <c r="Q1029" s="70">
        <f t="shared" si="18"/>
        <v>992</v>
      </c>
      <c r="R1029" s="70">
        <f>Таблица_основная[[#This Row],[Первая строка массива]]+54</f>
        <v>1046</v>
      </c>
      <c r="S1029"/>
      <c r="T1029" s="86"/>
      <c r="AA1029" t="s">
        <v>120</v>
      </c>
      <c r="AB1029" t="s">
        <v>2108</v>
      </c>
      <c r="AC1029" t="s">
        <v>2052</v>
      </c>
      <c r="AD1029" t="s">
        <v>2109</v>
      </c>
    </row>
    <row r="1030" spans="1:30" ht="12.75" customHeight="1" x14ac:dyDescent="0.2">
      <c r="A1030" s="70"/>
      <c r="B1030" s="70"/>
      <c r="C1030" s="100" t="s">
        <v>118</v>
      </c>
      <c r="D1030" s="101" t="s">
        <v>9</v>
      </c>
      <c r="E1030" s="102">
        <v>45017</v>
      </c>
      <c r="F1030" s="71">
        <v>3</v>
      </c>
      <c r="G1030" s="72">
        <f ca="1">Таблица_основная[[#This Row],[Рейтинг расчет]]</f>
        <v>14</v>
      </c>
      <c r="H1030" s="41" t="s">
        <v>156</v>
      </c>
      <c r="I1030" s="71">
        <v>7.9090909090909092</v>
      </c>
      <c r="J1030" s="41" t="s">
        <v>157</v>
      </c>
      <c r="K1030" s="73"/>
      <c r="L1030" s="73" t="s">
        <v>158</v>
      </c>
      <c r="M1030" s="73"/>
      <c r="N103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O1030" s="41" t="str">
        <f>CONCATENATE("F","$",Таблица_основная[[#This Row],[Первая строка массива]])</f>
        <v>F$992</v>
      </c>
      <c r="P1030" s="41" t="str">
        <f>CONCATENATE("F","$",Таблица_основная[[#This Row],[Первая строка массива]],":","F","$",Таблица_основная[[#This Row],[Последняя строка моссива]])</f>
        <v>F$992:F$1046</v>
      </c>
      <c r="Q1030" s="70">
        <f t="shared" si="18"/>
        <v>992</v>
      </c>
      <c r="R1030" s="70">
        <f>Таблица_основная[[#This Row],[Первая строка массива]]+54</f>
        <v>1046</v>
      </c>
      <c r="S1030"/>
      <c r="T1030" s="86"/>
      <c r="AA1030" t="s">
        <v>126</v>
      </c>
      <c r="AB1030" t="s">
        <v>2110</v>
      </c>
      <c r="AC1030" t="s">
        <v>2052</v>
      </c>
      <c r="AD1030" t="s">
        <v>2111</v>
      </c>
    </row>
    <row r="1031" spans="1:30" ht="12.75" customHeight="1" x14ac:dyDescent="0.2">
      <c r="A1031" s="70"/>
      <c r="B1031" s="70"/>
      <c r="C1031" s="100" t="s">
        <v>105</v>
      </c>
      <c r="D1031" s="101" t="s">
        <v>9</v>
      </c>
      <c r="E1031" s="102">
        <v>45017</v>
      </c>
      <c r="F1031" s="71">
        <v>2</v>
      </c>
      <c r="G1031" s="72">
        <f ca="1">Таблица_основная[[#This Row],[Рейтинг расчет]]</f>
        <v>15</v>
      </c>
      <c r="H1031" s="41" t="s">
        <v>156</v>
      </c>
      <c r="I1031" s="71">
        <v>7.9090909090909092</v>
      </c>
      <c r="J1031" s="41" t="s">
        <v>157</v>
      </c>
      <c r="K1031" s="73"/>
      <c r="L1031" s="73" t="s">
        <v>158</v>
      </c>
      <c r="M1031" s="73"/>
      <c r="N103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O1031" s="41" t="str">
        <f>CONCATENATE("F","$",Таблица_основная[[#This Row],[Первая строка массива]])</f>
        <v>F$992</v>
      </c>
      <c r="P1031" s="41" t="str">
        <f>CONCATENATE("F","$",Таблица_основная[[#This Row],[Первая строка массива]],":","F","$",Таблица_основная[[#This Row],[Последняя строка моссива]])</f>
        <v>F$992:F$1046</v>
      </c>
      <c r="Q1031" s="70">
        <f t="shared" si="18"/>
        <v>992</v>
      </c>
      <c r="R1031" s="70">
        <f>Таблица_основная[[#This Row],[Первая строка массива]]+54</f>
        <v>1046</v>
      </c>
      <c r="S1031"/>
      <c r="T1031" s="86"/>
      <c r="AA1031" t="s">
        <v>108</v>
      </c>
      <c r="AB1031" t="s">
        <v>2112</v>
      </c>
      <c r="AC1031" t="s">
        <v>2052</v>
      </c>
      <c r="AD1031" t="s">
        <v>2113</v>
      </c>
    </row>
    <row r="1032" spans="1:30" ht="12.75" customHeight="1" x14ac:dyDescent="0.2">
      <c r="A1032" s="70"/>
      <c r="B1032" s="70"/>
      <c r="C1032" s="100" t="s">
        <v>119</v>
      </c>
      <c r="D1032" s="101" t="s">
        <v>9</v>
      </c>
      <c r="E1032" s="102">
        <v>45017</v>
      </c>
      <c r="F1032" s="71">
        <v>4</v>
      </c>
      <c r="G1032" s="72">
        <f ca="1">Таблица_основная[[#This Row],[Рейтинг расчет]]</f>
        <v>13</v>
      </c>
      <c r="H1032" s="41" t="s">
        <v>156</v>
      </c>
      <c r="I1032" s="71">
        <v>7.9090909090909092</v>
      </c>
      <c r="J1032" s="41" t="s">
        <v>157</v>
      </c>
      <c r="K1032" s="73"/>
      <c r="L1032" s="73" t="s">
        <v>158</v>
      </c>
      <c r="M1032" s="73"/>
      <c r="N103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O1032" s="41" t="str">
        <f>CONCATENATE("F","$",Таблица_основная[[#This Row],[Первая строка массива]])</f>
        <v>F$992</v>
      </c>
      <c r="P1032" s="41" t="str">
        <f>CONCATENATE("F","$",Таблица_основная[[#This Row],[Первая строка массива]],":","F","$",Таблица_основная[[#This Row],[Последняя строка моссива]])</f>
        <v>F$992:F$1046</v>
      </c>
      <c r="Q1032" s="70">
        <f t="shared" si="18"/>
        <v>992</v>
      </c>
      <c r="R1032" s="70">
        <f>Таблица_основная[[#This Row],[Первая строка массива]]+54</f>
        <v>1046</v>
      </c>
      <c r="S1032"/>
      <c r="T1032" s="86"/>
      <c r="AA1032" t="s">
        <v>108</v>
      </c>
      <c r="AB1032" t="s">
        <v>2114</v>
      </c>
      <c r="AC1032" t="s">
        <v>2052</v>
      </c>
      <c r="AD1032" t="s">
        <v>2115</v>
      </c>
    </row>
    <row r="1033" spans="1:30" ht="12.75" customHeight="1" x14ac:dyDescent="0.2">
      <c r="A1033" s="70"/>
      <c r="B1033" s="70"/>
      <c r="C1033" s="100" t="s">
        <v>106</v>
      </c>
      <c r="D1033" s="101" t="s">
        <v>9</v>
      </c>
      <c r="E1033" s="102">
        <v>45017</v>
      </c>
      <c r="F1033" s="71">
        <v>5</v>
      </c>
      <c r="G1033" s="72">
        <f ca="1">Таблица_основная[[#This Row],[Рейтинг расчет]]</f>
        <v>12</v>
      </c>
      <c r="H1033" s="41" t="s">
        <v>156</v>
      </c>
      <c r="I1033" s="71">
        <v>7.9090909090909092</v>
      </c>
      <c r="J1033" s="41" t="s">
        <v>157</v>
      </c>
      <c r="K1033" s="73"/>
      <c r="L1033" s="73" t="s">
        <v>158</v>
      </c>
      <c r="M1033" s="73"/>
      <c r="N103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O1033" s="41" t="str">
        <f>CONCATENATE("F","$",Таблица_основная[[#This Row],[Первая строка массива]])</f>
        <v>F$992</v>
      </c>
      <c r="P1033" s="41" t="str">
        <f>CONCATENATE("F","$",Таблица_основная[[#This Row],[Первая строка массива]],":","F","$",Таблица_основная[[#This Row],[Последняя строка моссива]])</f>
        <v>F$992:F$1046</v>
      </c>
      <c r="Q1033" s="70">
        <f t="shared" si="18"/>
        <v>992</v>
      </c>
      <c r="R1033" s="70">
        <f>Таблица_основная[[#This Row],[Первая строка массива]]+54</f>
        <v>1046</v>
      </c>
      <c r="S1033"/>
      <c r="T1033" s="86"/>
      <c r="AA1033" t="s">
        <v>108</v>
      </c>
      <c r="AB1033" t="s">
        <v>2116</v>
      </c>
      <c r="AC1033" t="s">
        <v>2052</v>
      </c>
      <c r="AD1033" t="s">
        <v>2117</v>
      </c>
    </row>
    <row r="1034" spans="1:30" ht="12.75" customHeight="1" x14ac:dyDescent="0.2">
      <c r="A1034" s="70"/>
      <c r="B1034" s="70"/>
      <c r="C1034" s="100" t="s">
        <v>107</v>
      </c>
      <c r="D1034" s="101" t="s">
        <v>9</v>
      </c>
      <c r="E1034" s="102">
        <v>45017</v>
      </c>
      <c r="F1034" s="71">
        <v>4</v>
      </c>
      <c r="G1034" s="72">
        <f ca="1">Таблица_основная[[#This Row],[Рейтинг расчет]]</f>
        <v>13</v>
      </c>
      <c r="H1034" s="41" t="s">
        <v>156</v>
      </c>
      <c r="I1034" s="71">
        <v>7.9090909090909092</v>
      </c>
      <c r="J1034" s="41" t="s">
        <v>157</v>
      </c>
      <c r="K1034" s="73"/>
      <c r="L1034" s="73" t="s">
        <v>158</v>
      </c>
      <c r="M1034" s="73"/>
      <c r="N103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O1034" s="41" t="str">
        <f>CONCATENATE("F","$",Таблица_основная[[#This Row],[Первая строка массива]])</f>
        <v>F$992</v>
      </c>
      <c r="P1034" s="41" t="str">
        <f>CONCATENATE("F","$",Таблица_основная[[#This Row],[Первая строка массива]],":","F","$",Таблица_основная[[#This Row],[Последняя строка моссива]])</f>
        <v>F$992:F$1046</v>
      </c>
      <c r="Q1034" s="70">
        <f t="shared" si="18"/>
        <v>992</v>
      </c>
      <c r="R1034" s="70">
        <f>Таблица_основная[[#This Row],[Первая строка массива]]+54</f>
        <v>1046</v>
      </c>
      <c r="S1034"/>
      <c r="T1034" s="86"/>
      <c r="AA1034" t="s">
        <v>108</v>
      </c>
      <c r="AB1034" t="s">
        <v>2118</v>
      </c>
      <c r="AC1034" t="s">
        <v>2052</v>
      </c>
      <c r="AD1034" t="s">
        <v>2119</v>
      </c>
    </row>
    <row r="1035" spans="1:30" ht="12.75" customHeight="1" x14ac:dyDescent="0.2">
      <c r="A1035" s="70"/>
      <c r="B1035" s="70"/>
      <c r="C1035" s="100" t="s">
        <v>120</v>
      </c>
      <c r="D1035" s="101" t="s">
        <v>9</v>
      </c>
      <c r="E1035" s="102">
        <v>45017</v>
      </c>
      <c r="F1035" s="71">
        <v>0</v>
      </c>
      <c r="G1035" s="72">
        <f ca="1">Таблица_основная[[#This Row],[Рейтинг расчет]]</f>
        <v>17</v>
      </c>
      <c r="H1035" s="41" t="s">
        <v>156</v>
      </c>
      <c r="I1035" s="71">
        <v>7.9090909090909092</v>
      </c>
      <c r="J1035" s="41" t="s">
        <v>157</v>
      </c>
      <c r="K1035" s="73"/>
      <c r="L1035" s="73" t="s">
        <v>158</v>
      </c>
      <c r="M1035" s="73"/>
      <c r="N103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O1035" s="41" t="str">
        <f>CONCATENATE("F","$",Таблица_основная[[#This Row],[Первая строка массива]])</f>
        <v>F$992</v>
      </c>
      <c r="P1035" s="41" t="str">
        <f>CONCATENATE("F","$",Таблица_основная[[#This Row],[Первая строка массива]],":","F","$",Таблица_основная[[#This Row],[Последняя строка моссива]])</f>
        <v>F$992:F$1046</v>
      </c>
      <c r="Q1035" s="70">
        <f t="shared" si="18"/>
        <v>992</v>
      </c>
      <c r="R1035" s="70">
        <f>Таблица_основная[[#This Row],[Первая строка массива]]+54</f>
        <v>1046</v>
      </c>
      <c r="S1035"/>
      <c r="T1035" s="86"/>
      <c r="AA1035" t="s">
        <v>121</v>
      </c>
      <c r="AB1035" t="s">
        <v>2120</v>
      </c>
      <c r="AC1035" t="s">
        <v>2052</v>
      </c>
      <c r="AD1035" t="s">
        <v>2121</v>
      </c>
    </row>
    <row r="1036" spans="1:30" ht="12.75" customHeight="1" x14ac:dyDescent="0.2">
      <c r="A1036" s="70"/>
      <c r="B1036" s="70"/>
      <c r="C1036" s="100" t="s">
        <v>126</v>
      </c>
      <c r="D1036" s="101" t="s">
        <v>9</v>
      </c>
      <c r="E1036" s="102">
        <v>45017</v>
      </c>
      <c r="F1036" s="71">
        <v>1</v>
      </c>
      <c r="G1036" s="72">
        <f ca="1">Таблица_основная[[#This Row],[Рейтинг расчет]]</f>
        <v>16</v>
      </c>
      <c r="H1036" s="41" t="s">
        <v>156</v>
      </c>
      <c r="I1036" s="71">
        <v>7.9090909090909092</v>
      </c>
      <c r="J1036" s="41" t="s">
        <v>157</v>
      </c>
      <c r="K1036" s="73"/>
      <c r="L1036" s="73" t="s">
        <v>158</v>
      </c>
      <c r="M1036" s="73"/>
      <c r="N103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O1036" s="41" t="str">
        <f>CONCATENATE("F","$",Таблица_основная[[#This Row],[Первая строка массива]])</f>
        <v>F$992</v>
      </c>
      <c r="P1036" s="41" t="str">
        <f>CONCATENATE("F","$",Таблица_основная[[#This Row],[Первая строка массива]],":","F","$",Таблица_основная[[#This Row],[Последняя строка моссива]])</f>
        <v>F$992:F$1046</v>
      </c>
      <c r="Q1036" s="70">
        <f t="shared" si="18"/>
        <v>992</v>
      </c>
      <c r="R1036" s="70">
        <f>Таблица_основная[[#This Row],[Первая строка массива]]+54</f>
        <v>1046</v>
      </c>
      <c r="S1036"/>
      <c r="T1036" s="86"/>
      <c r="AA1036" t="s">
        <v>121</v>
      </c>
      <c r="AB1036" t="s">
        <v>2122</v>
      </c>
      <c r="AC1036" t="s">
        <v>2052</v>
      </c>
      <c r="AD1036" t="s">
        <v>2123</v>
      </c>
    </row>
    <row r="1037" spans="1:30" ht="12.75" customHeight="1" x14ac:dyDescent="0.2">
      <c r="A1037" s="70"/>
      <c r="B1037" s="70"/>
      <c r="C1037" s="100" t="s">
        <v>108</v>
      </c>
      <c r="D1037" s="101" t="s">
        <v>9</v>
      </c>
      <c r="E1037" s="102">
        <v>45017</v>
      </c>
      <c r="F1037" s="71">
        <v>6</v>
      </c>
      <c r="G1037" s="72">
        <f ca="1">Таблица_основная[[#This Row],[Рейтинг расчет]]</f>
        <v>11</v>
      </c>
      <c r="H1037" s="41" t="s">
        <v>156</v>
      </c>
      <c r="I1037" s="71">
        <v>7.9090909090909092</v>
      </c>
      <c r="J1037" s="41" t="s">
        <v>157</v>
      </c>
      <c r="K1037" s="73"/>
      <c r="L1037" s="73" t="s">
        <v>158</v>
      </c>
      <c r="M1037" s="73"/>
      <c r="N103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O1037" s="41" t="str">
        <f>CONCATENATE("F","$",Таблица_основная[[#This Row],[Первая строка массива]])</f>
        <v>F$992</v>
      </c>
      <c r="P1037" s="41" t="str">
        <f>CONCATENATE("F","$",Таблица_основная[[#This Row],[Первая строка массива]],":","F","$",Таблица_основная[[#This Row],[Последняя строка моссива]])</f>
        <v>F$992:F$1046</v>
      </c>
      <c r="Q1037" s="70">
        <f t="shared" si="18"/>
        <v>992</v>
      </c>
      <c r="R1037" s="70">
        <f>Таблица_основная[[#This Row],[Первая строка массива]]+54</f>
        <v>1046</v>
      </c>
      <c r="S1037"/>
      <c r="T1037" s="86"/>
      <c r="AA1037" t="s">
        <v>109</v>
      </c>
      <c r="AB1037" t="s">
        <v>2124</v>
      </c>
      <c r="AC1037" t="s">
        <v>2052</v>
      </c>
      <c r="AD1037" t="s">
        <v>2125</v>
      </c>
    </row>
    <row r="1038" spans="1:30" ht="12.75" customHeight="1" x14ac:dyDescent="0.2">
      <c r="A1038" s="70"/>
      <c r="B1038" s="70"/>
      <c r="C1038" s="100" t="s">
        <v>121</v>
      </c>
      <c r="D1038" s="101" t="s">
        <v>9</v>
      </c>
      <c r="E1038" s="102">
        <v>45017</v>
      </c>
      <c r="F1038" s="71">
        <v>4</v>
      </c>
      <c r="G1038" s="72">
        <f ca="1">Таблица_основная[[#This Row],[Рейтинг расчет]]</f>
        <v>13</v>
      </c>
      <c r="H1038" s="41" t="s">
        <v>156</v>
      </c>
      <c r="I1038" s="71">
        <v>7.9090909090909092</v>
      </c>
      <c r="J1038" s="41" t="s">
        <v>157</v>
      </c>
      <c r="K1038" s="73"/>
      <c r="L1038" s="73" t="s">
        <v>158</v>
      </c>
      <c r="M1038" s="73"/>
      <c r="N103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O1038" s="41" t="str">
        <f>CONCATENATE("F","$",Таблица_основная[[#This Row],[Первая строка массива]])</f>
        <v>F$992</v>
      </c>
      <c r="P1038" s="41" t="str">
        <f>CONCATENATE("F","$",Таблица_основная[[#This Row],[Первая строка массива]],":","F","$",Таблица_основная[[#This Row],[Последняя строка моссива]])</f>
        <v>F$992:F$1046</v>
      </c>
      <c r="Q1038" s="70">
        <f t="shared" si="18"/>
        <v>992</v>
      </c>
      <c r="R1038" s="70">
        <f>Таблица_основная[[#This Row],[Первая строка массива]]+54</f>
        <v>1046</v>
      </c>
      <c r="S1038"/>
      <c r="T1038" s="86"/>
      <c r="AA1038" t="s">
        <v>110</v>
      </c>
      <c r="AB1038" t="s">
        <v>2126</v>
      </c>
      <c r="AC1038" t="s">
        <v>2052</v>
      </c>
      <c r="AD1038" t="s">
        <v>2127</v>
      </c>
    </row>
    <row r="1039" spans="1:30" ht="12.75" customHeight="1" x14ac:dyDescent="0.2">
      <c r="A1039" s="70"/>
      <c r="B1039" s="70"/>
      <c r="C1039" s="100" t="s">
        <v>129</v>
      </c>
      <c r="D1039" s="101" t="s">
        <v>9</v>
      </c>
      <c r="E1039" s="102">
        <v>45017</v>
      </c>
      <c r="F1039" s="71">
        <v>0</v>
      </c>
      <c r="G1039" s="72">
        <f ca="1">Таблица_основная[[#This Row],[Рейтинг расчет]]</f>
        <v>17</v>
      </c>
      <c r="H1039" s="41" t="s">
        <v>156</v>
      </c>
      <c r="I1039" s="71">
        <v>7.9090909090909092</v>
      </c>
      <c r="J1039" s="41" t="s">
        <v>157</v>
      </c>
      <c r="K1039" s="73"/>
      <c r="L1039" s="73" t="s">
        <v>158</v>
      </c>
      <c r="M1039" s="73"/>
      <c r="N103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O1039" s="41" t="str">
        <f>CONCATENATE("F","$",Таблица_основная[[#This Row],[Первая строка массива]])</f>
        <v>F$992</v>
      </c>
      <c r="P1039" s="41" t="str">
        <f>CONCATENATE("F","$",Таблица_основная[[#This Row],[Первая строка массива]],":","F","$",Таблица_основная[[#This Row],[Последняя строка моссива]])</f>
        <v>F$992:F$1046</v>
      </c>
      <c r="Q1039" s="70">
        <f t="shared" si="18"/>
        <v>992</v>
      </c>
      <c r="R1039" s="70">
        <f>Таблица_основная[[#This Row],[Первая строка массива]]+54</f>
        <v>1046</v>
      </c>
      <c r="S1039"/>
      <c r="T1039" s="86"/>
      <c r="AA1039" t="s">
        <v>111</v>
      </c>
      <c r="AB1039" t="s">
        <v>2128</v>
      </c>
      <c r="AC1039" t="s">
        <v>2052</v>
      </c>
      <c r="AD1039" t="s">
        <v>2129</v>
      </c>
    </row>
    <row r="1040" spans="1:30" ht="12.75" customHeight="1" x14ac:dyDescent="0.2">
      <c r="A1040" s="70"/>
      <c r="B1040" s="70"/>
      <c r="C1040" s="100" t="s">
        <v>122</v>
      </c>
      <c r="D1040" s="101" t="s">
        <v>9</v>
      </c>
      <c r="E1040" s="102">
        <v>45017</v>
      </c>
      <c r="F1040" s="71">
        <v>1</v>
      </c>
      <c r="G1040" s="72">
        <f ca="1">Таблица_основная[[#This Row],[Рейтинг расчет]]</f>
        <v>16</v>
      </c>
      <c r="H1040" s="41" t="s">
        <v>156</v>
      </c>
      <c r="I1040" s="71">
        <v>7.9090909090909092</v>
      </c>
      <c r="J1040" s="41" t="s">
        <v>157</v>
      </c>
      <c r="K1040" s="73"/>
      <c r="L1040" s="73" t="s">
        <v>158</v>
      </c>
      <c r="M1040" s="73"/>
      <c r="N104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O1040" s="41" t="str">
        <f>CONCATENATE("F","$",Таблица_основная[[#This Row],[Первая строка массива]])</f>
        <v>F$992</v>
      </c>
      <c r="P1040" s="41" t="str">
        <f>CONCATENATE("F","$",Таблица_основная[[#This Row],[Первая строка массива]],":","F","$",Таблица_основная[[#This Row],[Последняя строка моссива]])</f>
        <v>F$992:F$1046</v>
      </c>
      <c r="Q1040" s="70">
        <f t="shared" si="18"/>
        <v>992</v>
      </c>
      <c r="R1040" s="70">
        <f>Таблица_основная[[#This Row],[Первая строка массива]]+54</f>
        <v>1046</v>
      </c>
      <c r="S1040"/>
      <c r="T1040" s="86"/>
      <c r="AA1040" t="s">
        <v>111</v>
      </c>
      <c r="AB1040" t="s">
        <v>2130</v>
      </c>
      <c r="AC1040" t="s">
        <v>2052</v>
      </c>
      <c r="AD1040" t="s">
        <v>2131</v>
      </c>
    </row>
    <row r="1041" spans="1:30" ht="12.75" customHeight="1" x14ac:dyDescent="0.2">
      <c r="A1041" s="70"/>
      <c r="B1041" s="70"/>
      <c r="C1041" s="100" t="s">
        <v>123</v>
      </c>
      <c r="D1041" s="101" t="s">
        <v>9</v>
      </c>
      <c r="E1041" s="102">
        <v>45017</v>
      </c>
      <c r="F1041" s="71">
        <v>2</v>
      </c>
      <c r="G1041" s="72">
        <f ca="1">Таблица_основная[[#This Row],[Рейтинг расчет]]</f>
        <v>15</v>
      </c>
      <c r="H1041" s="41" t="s">
        <v>156</v>
      </c>
      <c r="I1041" s="71">
        <v>7.9090909090909092</v>
      </c>
      <c r="J1041" s="41" t="s">
        <v>157</v>
      </c>
      <c r="K1041" s="73"/>
      <c r="L1041" s="73" t="s">
        <v>158</v>
      </c>
      <c r="M1041" s="73"/>
      <c r="N104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O1041" s="41" t="str">
        <f>CONCATENATE("F","$",Таблица_основная[[#This Row],[Первая строка массива]])</f>
        <v>F$992</v>
      </c>
      <c r="P1041" s="41" t="str">
        <f>CONCATENATE("F","$",Таблица_основная[[#This Row],[Первая строка массива]],":","F","$",Таблица_основная[[#This Row],[Последняя строка моссива]])</f>
        <v>F$992:F$1046</v>
      </c>
      <c r="Q1041" s="70">
        <f t="shared" si="18"/>
        <v>992</v>
      </c>
      <c r="R1041" s="70">
        <f>Таблица_основная[[#This Row],[Первая строка массива]]+54</f>
        <v>1046</v>
      </c>
      <c r="S1041"/>
      <c r="T1041" s="86"/>
      <c r="AA1041" t="s">
        <v>111</v>
      </c>
      <c r="AB1041" t="s">
        <v>2132</v>
      </c>
      <c r="AC1041" t="s">
        <v>2052</v>
      </c>
      <c r="AD1041" t="s">
        <v>2133</v>
      </c>
    </row>
    <row r="1042" spans="1:30" ht="12.75" customHeight="1" x14ac:dyDescent="0.2">
      <c r="A1042" s="70"/>
      <c r="B1042" s="70"/>
      <c r="C1042" s="100" t="s">
        <v>124</v>
      </c>
      <c r="D1042" s="101" t="s">
        <v>9</v>
      </c>
      <c r="E1042" s="102">
        <v>45017</v>
      </c>
      <c r="F1042" s="71">
        <v>2</v>
      </c>
      <c r="G1042" s="72">
        <f ca="1">Таблица_основная[[#This Row],[Рейтинг расчет]]</f>
        <v>15</v>
      </c>
      <c r="H1042" s="41" t="s">
        <v>156</v>
      </c>
      <c r="I1042" s="71">
        <v>7.9090909090909092</v>
      </c>
      <c r="J1042" s="41" t="s">
        <v>157</v>
      </c>
      <c r="K1042" s="73"/>
      <c r="L1042" s="73" t="s">
        <v>158</v>
      </c>
      <c r="M1042" s="73"/>
      <c r="N104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O1042" s="41" t="str">
        <f>CONCATENATE("F","$",Таблица_основная[[#This Row],[Первая строка массива]])</f>
        <v>F$992</v>
      </c>
      <c r="P1042" s="41" t="str">
        <f>CONCATENATE("F","$",Таблица_основная[[#This Row],[Первая строка массива]],":","F","$",Таблица_основная[[#This Row],[Последняя строка моссива]])</f>
        <v>F$992:F$1046</v>
      </c>
      <c r="Q1042" s="70">
        <f t="shared" si="18"/>
        <v>992</v>
      </c>
      <c r="R1042" s="70">
        <f>Таблица_основная[[#This Row],[Первая строка массива]]+54</f>
        <v>1046</v>
      </c>
      <c r="S1042"/>
      <c r="T1042" s="86"/>
      <c r="AA1042" t="s">
        <v>111</v>
      </c>
      <c r="AB1042" t="s">
        <v>2134</v>
      </c>
      <c r="AC1042" t="s">
        <v>2052</v>
      </c>
      <c r="AD1042" t="s">
        <v>2135</v>
      </c>
    </row>
    <row r="1043" spans="1:30" ht="12.75" customHeight="1" x14ac:dyDescent="0.2">
      <c r="A1043" s="70"/>
      <c r="B1043" s="70"/>
      <c r="C1043" s="100" t="s">
        <v>109</v>
      </c>
      <c r="D1043" s="101" t="s">
        <v>9</v>
      </c>
      <c r="E1043" s="102">
        <v>45017</v>
      </c>
      <c r="F1043" s="71">
        <v>5</v>
      </c>
      <c r="G1043" s="72">
        <f ca="1">Таблица_основная[[#This Row],[Рейтинг расчет]]</f>
        <v>12</v>
      </c>
      <c r="H1043" s="41" t="s">
        <v>156</v>
      </c>
      <c r="I1043" s="71">
        <v>7.9090909090909092</v>
      </c>
      <c r="J1043" s="41" t="s">
        <v>157</v>
      </c>
      <c r="K1043" s="73"/>
      <c r="L1043" s="73" t="s">
        <v>158</v>
      </c>
      <c r="M1043" s="73"/>
      <c r="N104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O1043" s="41" t="str">
        <f>CONCATENATE("F","$",Таблица_основная[[#This Row],[Первая строка массива]])</f>
        <v>F$992</v>
      </c>
      <c r="P1043" s="41" t="str">
        <f>CONCATENATE("F","$",Таблица_основная[[#This Row],[Первая строка массива]],":","F","$",Таблица_основная[[#This Row],[Последняя строка моссива]])</f>
        <v>F$992:F$1046</v>
      </c>
      <c r="Q1043" s="70">
        <f t="shared" si="18"/>
        <v>992</v>
      </c>
      <c r="R1043" s="70">
        <f>Таблица_основная[[#This Row],[Первая строка массива]]+54</f>
        <v>1046</v>
      </c>
      <c r="S1043"/>
      <c r="T1043" s="86"/>
      <c r="AA1043" t="s">
        <v>144</v>
      </c>
      <c r="AB1043" t="s">
        <v>2136</v>
      </c>
      <c r="AC1043" t="s">
        <v>2052</v>
      </c>
      <c r="AD1043" t="s">
        <v>2137</v>
      </c>
    </row>
    <row r="1044" spans="1:30" ht="12.75" customHeight="1" x14ac:dyDescent="0.2">
      <c r="A1044" s="70"/>
      <c r="B1044" s="70"/>
      <c r="C1044" s="100" t="s">
        <v>110</v>
      </c>
      <c r="D1044" s="101" t="s">
        <v>9</v>
      </c>
      <c r="E1044" s="102">
        <v>45017</v>
      </c>
      <c r="F1044" s="71">
        <v>6</v>
      </c>
      <c r="G1044" s="72">
        <f ca="1">Таблица_основная[[#This Row],[Рейтинг расчет]]</f>
        <v>11</v>
      </c>
      <c r="H1044" s="41" t="s">
        <v>156</v>
      </c>
      <c r="I1044" s="71">
        <v>7.9090909090909092</v>
      </c>
      <c r="J1044" s="41" t="s">
        <v>157</v>
      </c>
      <c r="K1044" s="73"/>
      <c r="L1044" s="73" t="s">
        <v>158</v>
      </c>
      <c r="M1044" s="73"/>
      <c r="N104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O1044" s="41" t="str">
        <f>CONCATENATE("F","$",Таблица_основная[[#This Row],[Первая строка массива]])</f>
        <v>F$992</v>
      </c>
      <c r="P1044" s="41" t="str">
        <f>CONCATENATE("F","$",Таблица_основная[[#This Row],[Первая строка массива]],":","F","$",Таблица_основная[[#This Row],[Последняя строка моссива]])</f>
        <v>F$992:F$1046</v>
      </c>
      <c r="Q1044" s="70">
        <f t="shared" si="18"/>
        <v>992</v>
      </c>
      <c r="R1044" s="70">
        <f>Таблица_основная[[#This Row],[Первая строка массива]]+54</f>
        <v>1046</v>
      </c>
      <c r="S1044"/>
      <c r="T1044" s="86"/>
      <c r="AA1044" t="s">
        <v>144</v>
      </c>
      <c r="AB1044" t="s">
        <v>2138</v>
      </c>
      <c r="AC1044" t="s">
        <v>2052</v>
      </c>
      <c r="AD1044" t="s">
        <v>2139</v>
      </c>
    </row>
    <row r="1045" spans="1:30" ht="12.75" customHeight="1" x14ac:dyDescent="0.2">
      <c r="A1045" s="70"/>
      <c r="B1045" s="70"/>
      <c r="C1045" s="100" t="s">
        <v>111</v>
      </c>
      <c r="D1045" s="101" t="s">
        <v>9</v>
      </c>
      <c r="E1045" s="102">
        <v>45017</v>
      </c>
      <c r="F1045" s="71">
        <v>3</v>
      </c>
      <c r="G1045" s="72">
        <f ca="1">Таблица_основная[[#This Row],[Рейтинг расчет]]</f>
        <v>14</v>
      </c>
      <c r="H1045" s="41" t="s">
        <v>156</v>
      </c>
      <c r="I1045" s="71">
        <v>7.9090909090909092</v>
      </c>
      <c r="J1045" s="41" t="s">
        <v>157</v>
      </c>
      <c r="K1045" s="73"/>
      <c r="L1045" s="73" t="s">
        <v>158</v>
      </c>
      <c r="M1045" s="73"/>
      <c r="N104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O1045" s="41" t="str">
        <f>CONCATENATE("F","$",Таблица_основная[[#This Row],[Первая строка массива]])</f>
        <v>F$992</v>
      </c>
      <c r="P1045" s="41" t="str">
        <f>CONCATENATE("F","$",Таблица_основная[[#This Row],[Первая строка массива]],":","F","$",Таблица_основная[[#This Row],[Последняя строка моссива]])</f>
        <v>F$992:F$1046</v>
      </c>
      <c r="Q1045" s="70">
        <f t="shared" si="18"/>
        <v>992</v>
      </c>
      <c r="R1045" s="70">
        <f>Таблица_основная[[#This Row],[Первая строка массива]]+54</f>
        <v>1046</v>
      </c>
      <c r="S1045"/>
      <c r="T1045" s="86"/>
      <c r="AA1045" t="s">
        <v>144</v>
      </c>
      <c r="AB1045" t="s">
        <v>2140</v>
      </c>
      <c r="AC1045" t="s">
        <v>2052</v>
      </c>
      <c r="AD1045" t="s">
        <v>2141</v>
      </c>
    </row>
    <row r="1046" spans="1:30" ht="12.75" customHeight="1" x14ac:dyDescent="0.2">
      <c r="A1046" s="70"/>
      <c r="B1046" s="70"/>
      <c r="C1046" s="100" t="s">
        <v>125</v>
      </c>
      <c r="D1046" s="101" t="s">
        <v>9</v>
      </c>
      <c r="E1046" s="102">
        <v>45017</v>
      </c>
      <c r="F1046" s="71">
        <v>1</v>
      </c>
      <c r="G1046" s="72">
        <f ca="1">Таблица_основная[[#This Row],[Рейтинг расчет]]</f>
        <v>16</v>
      </c>
      <c r="H1046" s="41" t="s">
        <v>156</v>
      </c>
      <c r="I1046" s="71">
        <v>7.9090909090909092</v>
      </c>
      <c r="J1046" s="41" t="s">
        <v>157</v>
      </c>
      <c r="K1046" s="73"/>
      <c r="L1046" s="73" t="s">
        <v>158</v>
      </c>
      <c r="M1046" s="73"/>
      <c r="N104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O1046" s="41" t="str">
        <f>CONCATENATE("F","$",Таблица_основная[[#This Row],[Первая строка массива]])</f>
        <v>F$992</v>
      </c>
      <c r="P1046" s="41" t="str">
        <f>CONCATENATE("F","$",Таблица_основная[[#This Row],[Первая строка массива]],":","F","$",Таблица_основная[[#This Row],[Последняя строка моссива]])</f>
        <v>F$992:F$1046</v>
      </c>
      <c r="Q1046" s="70">
        <f t="shared" si="18"/>
        <v>992</v>
      </c>
      <c r="R1046" s="70">
        <f>Таблица_основная[[#This Row],[Первая строка массива]]+54</f>
        <v>1046</v>
      </c>
      <c r="S1046"/>
      <c r="T1046" s="86"/>
      <c r="AA1046" t="s">
        <v>144</v>
      </c>
      <c r="AB1046" t="s">
        <v>2142</v>
      </c>
      <c r="AC1046" t="s">
        <v>2052</v>
      </c>
      <c r="AD1046" t="s">
        <v>2143</v>
      </c>
    </row>
    <row r="1047" spans="1:30" ht="12.75" customHeight="1" x14ac:dyDescent="0.2">
      <c r="A1047" s="70"/>
      <c r="B1047" s="70"/>
      <c r="C1047" s="100" t="s">
        <v>87</v>
      </c>
      <c r="D1047" s="101" t="s">
        <v>9</v>
      </c>
      <c r="E1047" s="102">
        <v>45383</v>
      </c>
      <c r="F1047" s="71">
        <v>3</v>
      </c>
      <c r="G1047" s="72">
        <f ca="1">Таблица_основная[[#This Row],[Рейтинг расчет]]</f>
        <v>12</v>
      </c>
      <c r="H1047" s="41" t="s">
        <v>160</v>
      </c>
      <c r="I1047" s="71">
        <v>6.4545454545454541</v>
      </c>
      <c r="J1047" s="41" t="s">
        <v>161</v>
      </c>
      <c r="K1047" s="73"/>
      <c r="L1047" s="73" t="s">
        <v>162</v>
      </c>
      <c r="M1047" s="73"/>
      <c r="N104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O1047" s="41" t="str">
        <f>CONCATENATE("F","$",Таблица_основная[[#This Row],[Первая строка массива]])</f>
        <v>F$1047</v>
      </c>
      <c r="P1047" s="41" t="str">
        <f>CONCATENATE("F","$",Таблица_основная[[#This Row],[Первая строка массива]],":","F","$",Таблица_основная[[#This Row],[Последняя строка моссива]])</f>
        <v>F$1047:F$1101</v>
      </c>
      <c r="Q1047" s="70">
        <f>ROW()</f>
        <v>1047</v>
      </c>
      <c r="R1047" s="70">
        <f>Таблица_основная[[#This Row],[Первая строка массива]]+54</f>
        <v>1101</v>
      </c>
      <c r="S1047"/>
      <c r="T1047" s="86"/>
      <c r="AA1047" t="s">
        <v>144</v>
      </c>
      <c r="AB1047" t="s">
        <v>2144</v>
      </c>
      <c r="AC1047" t="s">
        <v>2052</v>
      </c>
      <c r="AD1047" t="s">
        <v>2145</v>
      </c>
    </row>
    <row r="1048" spans="1:30" ht="12.75" customHeight="1" x14ac:dyDescent="0.2">
      <c r="A1048" s="70"/>
      <c r="B1048" s="70"/>
      <c r="C1048" s="100" t="s">
        <v>88</v>
      </c>
      <c r="D1048" s="101" t="s">
        <v>9</v>
      </c>
      <c r="E1048" s="102">
        <v>45383</v>
      </c>
      <c r="F1048" s="71">
        <v>6</v>
      </c>
      <c r="G1048" s="72">
        <f ca="1">Таблица_основная[[#This Row],[Рейтинг расчет]]</f>
        <v>9</v>
      </c>
      <c r="H1048" s="41" t="s">
        <v>160</v>
      </c>
      <c r="I1048" s="71">
        <v>6.4545454545454541</v>
      </c>
      <c r="J1048" s="41" t="s">
        <v>161</v>
      </c>
      <c r="K1048" s="73"/>
      <c r="L1048" s="73" t="s">
        <v>162</v>
      </c>
      <c r="M1048" s="73"/>
      <c r="N104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9</v>
      </c>
      <c r="O1048" s="41" t="str">
        <f>CONCATENATE("F","$",Таблица_основная[[#This Row],[Первая строка массива]])</f>
        <v>F$1047</v>
      </c>
      <c r="P1048" s="41" t="str">
        <f>CONCATENATE("F","$",Таблица_основная[[#This Row],[Первая строка массива]],":","F","$",Таблица_основная[[#This Row],[Последняя строка моссива]])</f>
        <v>F$1047:F$1101</v>
      </c>
      <c r="Q1048" s="70">
        <f>Q1047</f>
        <v>1047</v>
      </c>
      <c r="R1048" s="70">
        <f>Таблица_основная[[#This Row],[Первая строка массива]]+54</f>
        <v>1101</v>
      </c>
      <c r="S1048"/>
      <c r="T1048" s="86"/>
      <c r="AA1048" t="s">
        <v>144</v>
      </c>
      <c r="AB1048" t="s">
        <v>2146</v>
      </c>
      <c r="AC1048" t="s">
        <v>2052</v>
      </c>
      <c r="AD1048" t="s">
        <v>2147</v>
      </c>
    </row>
    <row r="1049" spans="1:30" ht="12.75" customHeight="1" x14ac:dyDescent="0.2">
      <c r="A1049" s="70"/>
      <c r="B1049" s="70"/>
      <c r="C1049" s="100" t="s">
        <v>89</v>
      </c>
      <c r="D1049" s="101" t="s">
        <v>9</v>
      </c>
      <c r="E1049" s="102">
        <v>45383</v>
      </c>
      <c r="F1049" s="71">
        <v>3</v>
      </c>
      <c r="G1049" s="72">
        <f ca="1">Таблица_основная[[#This Row],[Рейтинг расчет]]</f>
        <v>12</v>
      </c>
      <c r="H1049" s="41" t="s">
        <v>160</v>
      </c>
      <c r="I1049" s="71">
        <v>6.4545454545454541</v>
      </c>
      <c r="J1049" s="41" t="s">
        <v>161</v>
      </c>
      <c r="K1049" s="73"/>
      <c r="L1049" s="73" t="s">
        <v>162</v>
      </c>
      <c r="M1049" s="73"/>
      <c r="N104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O1049" s="41" t="str">
        <f>CONCATENATE("F","$",Таблица_основная[[#This Row],[Первая строка массива]])</f>
        <v>F$1047</v>
      </c>
      <c r="P1049" s="41" t="str">
        <f>CONCATENATE("F","$",Таблица_основная[[#This Row],[Первая строка массива]],":","F","$",Таблица_основная[[#This Row],[Последняя строка моссива]])</f>
        <v>F$1047:F$1101</v>
      </c>
      <c r="Q1049" s="70">
        <f t="shared" ref="Q1049:Q1101" si="19">Q1048</f>
        <v>1047</v>
      </c>
      <c r="R1049" s="70">
        <f>Таблица_основная[[#This Row],[Первая строка массива]]+54</f>
        <v>1101</v>
      </c>
      <c r="S1049"/>
      <c r="T1049" s="86"/>
      <c r="AA1049" t="s">
        <v>144</v>
      </c>
      <c r="AB1049" t="s">
        <v>2148</v>
      </c>
      <c r="AC1049" t="s">
        <v>2052</v>
      </c>
      <c r="AD1049" t="s">
        <v>2149</v>
      </c>
    </row>
    <row r="1050" spans="1:30" ht="12.75" customHeight="1" x14ac:dyDescent="0.2">
      <c r="A1050" s="70"/>
      <c r="B1050" s="70"/>
      <c r="C1050" s="100" t="s">
        <v>90</v>
      </c>
      <c r="D1050" s="101" t="s">
        <v>9</v>
      </c>
      <c r="E1050" s="102">
        <v>45383</v>
      </c>
      <c r="F1050" s="71">
        <v>7</v>
      </c>
      <c r="G1050" s="72">
        <f ca="1">Таблица_основная[[#This Row],[Рейтинг расчет]]</f>
        <v>8</v>
      </c>
      <c r="H1050" s="41" t="s">
        <v>160</v>
      </c>
      <c r="I1050" s="71">
        <v>6.4545454545454541</v>
      </c>
      <c r="J1050" s="41" t="s">
        <v>161</v>
      </c>
      <c r="K1050" s="73"/>
      <c r="L1050" s="73" t="s">
        <v>162</v>
      </c>
      <c r="M1050" s="73"/>
      <c r="N105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O1050" s="41" t="str">
        <f>CONCATENATE("F","$",Таблица_основная[[#This Row],[Первая строка массива]])</f>
        <v>F$1047</v>
      </c>
      <c r="P1050" s="41" t="str">
        <f>CONCATENATE("F","$",Таблица_основная[[#This Row],[Первая строка массива]],":","F","$",Таблица_основная[[#This Row],[Последняя строка моссива]])</f>
        <v>F$1047:F$1101</v>
      </c>
      <c r="Q1050" s="70">
        <f t="shared" si="19"/>
        <v>1047</v>
      </c>
      <c r="R1050" s="70">
        <f>Таблица_основная[[#This Row],[Первая строка массива]]+54</f>
        <v>1101</v>
      </c>
      <c r="S1050"/>
      <c r="T1050" s="86"/>
      <c r="AA1050" t="s">
        <v>144</v>
      </c>
      <c r="AB1050" t="s">
        <v>2150</v>
      </c>
      <c r="AC1050" t="s">
        <v>2052</v>
      </c>
      <c r="AD1050" t="s">
        <v>2151</v>
      </c>
    </row>
    <row r="1051" spans="1:30" ht="12.75" customHeight="1" x14ac:dyDescent="0.2">
      <c r="A1051" s="70"/>
      <c r="B1051" s="70"/>
      <c r="C1051" s="100" t="s">
        <v>112</v>
      </c>
      <c r="D1051" s="101" t="s">
        <v>9</v>
      </c>
      <c r="E1051" s="102">
        <v>45383</v>
      </c>
      <c r="F1051" s="71">
        <v>0</v>
      </c>
      <c r="G1051" s="72">
        <f ca="1">Таблица_основная[[#This Row],[Рейтинг расчет]]</f>
        <v>15</v>
      </c>
      <c r="H1051" s="41" t="s">
        <v>160</v>
      </c>
      <c r="I1051" s="71">
        <v>6.4545454545454541</v>
      </c>
      <c r="J1051" s="41" t="s">
        <v>161</v>
      </c>
      <c r="K1051" s="73"/>
      <c r="L1051" s="73" t="s">
        <v>162</v>
      </c>
      <c r="M1051" s="73"/>
      <c r="N105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O1051" s="41" t="str">
        <f>CONCATENATE("F","$",Таблица_основная[[#This Row],[Первая строка массива]])</f>
        <v>F$1047</v>
      </c>
      <c r="P1051" s="41" t="str">
        <f>CONCATENATE("F","$",Таблица_основная[[#This Row],[Первая строка массива]],":","F","$",Таблица_основная[[#This Row],[Последняя строка моссива]])</f>
        <v>F$1047:F$1101</v>
      </c>
      <c r="Q1051" s="70">
        <f t="shared" si="19"/>
        <v>1047</v>
      </c>
      <c r="R1051" s="70">
        <f>Таблица_основная[[#This Row],[Первая строка массива]]+54</f>
        <v>1101</v>
      </c>
      <c r="S1051"/>
      <c r="T1051" s="86"/>
      <c r="AA1051" t="s">
        <v>144</v>
      </c>
      <c r="AB1051" t="s">
        <v>2152</v>
      </c>
      <c r="AC1051" t="s">
        <v>2052</v>
      </c>
      <c r="AD1051" t="s">
        <v>2153</v>
      </c>
    </row>
    <row r="1052" spans="1:30" ht="12.75" customHeight="1" x14ac:dyDescent="0.2">
      <c r="A1052" s="70"/>
      <c r="B1052" s="70"/>
      <c r="C1052" s="100" t="s">
        <v>91</v>
      </c>
      <c r="D1052" s="101" t="s">
        <v>9</v>
      </c>
      <c r="E1052" s="102">
        <v>45383</v>
      </c>
      <c r="F1052" s="71">
        <v>0</v>
      </c>
      <c r="G1052" s="72">
        <f ca="1">Таблица_основная[[#This Row],[Рейтинг расчет]]</f>
        <v>15</v>
      </c>
      <c r="H1052" s="41" t="s">
        <v>160</v>
      </c>
      <c r="I1052" s="71">
        <v>6.4545454545454541</v>
      </c>
      <c r="J1052" s="41" t="s">
        <v>161</v>
      </c>
      <c r="K1052" s="73"/>
      <c r="L1052" s="73" t="s">
        <v>162</v>
      </c>
      <c r="M1052" s="73"/>
      <c r="N105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O1052" s="41" t="str">
        <f>CONCATENATE("F","$",Таблица_основная[[#This Row],[Первая строка массива]])</f>
        <v>F$1047</v>
      </c>
      <c r="P1052" s="41" t="str">
        <f>CONCATENATE("F","$",Таблица_основная[[#This Row],[Первая строка массива]],":","F","$",Таблица_основная[[#This Row],[Последняя строка моссива]])</f>
        <v>F$1047:F$1101</v>
      </c>
      <c r="Q1052" s="70">
        <f t="shared" si="19"/>
        <v>1047</v>
      </c>
      <c r="R1052" s="70">
        <f>Таблица_основная[[#This Row],[Первая строка массива]]+54</f>
        <v>1101</v>
      </c>
      <c r="S1052"/>
      <c r="T1052" s="86"/>
      <c r="AA1052" t="s">
        <v>144</v>
      </c>
      <c r="AB1052" t="s">
        <v>2154</v>
      </c>
      <c r="AC1052" t="s">
        <v>2052</v>
      </c>
      <c r="AD1052" t="s">
        <v>2155</v>
      </c>
    </row>
    <row r="1053" spans="1:30" ht="12.75" customHeight="1" x14ac:dyDescent="0.2">
      <c r="A1053" s="70"/>
      <c r="B1053" s="70"/>
      <c r="C1053" s="100" t="s">
        <v>92</v>
      </c>
      <c r="D1053" s="101" t="s">
        <v>9</v>
      </c>
      <c r="E1053" s="102">
        <v>45383</v>
      </c>
      <c r="F1053" s="71">
        <v>1</v>
      </c>
      <c r="G1053" s="72">
        <f ca="1">Таблица_основная[[#This Row],[Рейтинг расчет]]</f>
        <v>14</v>
      </c>
      <c r="H1053" s="41" t="s">
        <v>160</v>
      </c>
      <c r="I1053" s="71">
        <v>6.4545454545454541</v>
      </c>
      <c r="J1053" s="41" t="s">
        <v>161</v>
      </c>
      <c r="K1053" s="73"/>
      <c r="L1053" s="73" t="s">
        <v>162</v>
      </c>
      <c r="M1053" s="73"/>
      <c r="N105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O1053" s="41" t="str">
        <f>CONCATENATE("F","$",Таблица_основная[[#This Row],[Первая строка массива]])</f>
        <v>F$1047</v>
      </c>
      <c r="P1053" s="41" t="str">
        <f>CONCATENATE("F","$",Таблица_основная[[#This Row],[Первая строка массива]],":","F","$",Таблица_основная[[#This Row],[Последняя строка моссива]])</f>
        <v>F$1047:F$1101</v>
      </c>
      <c r="Q1053" s="70">
        <f t="shared" si="19"/>
        <v>1047</v>
      </c>
      <c r="R1053" s="70">
        <f>Таблица_основная[[#This Row],[Первая строка массива]]+54</f>
        <v>1101</v>
      </c>
      <c r="S1053"/>
      <c r="T1053" s="86"/>
      <c r="AA1053" t="s">
        <v>144</v>
      </c>
      <c r="AB1053" t="s">
        <v>2156</v>
      </c>
      <c r="AC1053" t="s">
        <v>2052</v>
      </c>
      <c r="AD1053" t="s">
        <v>2157</v>
      </c>
    </row>
    <row r="1054" spans="1:30" ht="12.75" customHeight="1" x14ac:dyDescent="0.2">
      <c r="A1054" s="70"/>
      <c r="B1054" s="70"/>
      <c r="C1054" s="100" t="s">
        <v>113</v>
      </c>
      <c r="D1054" s="101" t="s">
        <v>9</v>
      </c>
      <c r="E1054" s="102">
        <v>45383</v>
      </c>
      <c r="F1054" s="71">
        <v>1</v>
      </c>
      <c r="G1054" s="72">
        <f ca="1">Таблица_основная[[#This Row],[Рейтинг расчет]]</f>
        <v>14</v>
      </c>
      <c r="H1054" s="41" t="s">
        <v>160</v>
      </c>
      <c r="I1054" s="71">
        <v>6.4545454545454541</v>
      </c>
      <c r="J1054" s="41" t="s">
        <v>161</v>
      </c>
      <c r="K1054" s="73"/>
      <c r="L1054" s="73" t="s">
        <v>162</v>
      </c>
      <c r="M1054" s="73"/>
      <c r="N105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O1054" s="41" t="str">
        <f>CONCATENATE("F","$",Таблица_основная[[#This Row],[Первая строка массива]])</f>
        <v>F$1047</v>
      </c>
      <c r="P1054" s="41" t="str">
        <f>CONCATENATE("F","$",Таблица_основная[[#This Row],[Первая строка массива]],":","F","$",Таблица_основная[[#This Row],[Последняя строка моссива]])</f>
        <v>F$1047:F$1101</v>
      </c>
      <c r="Q1054" s="70">
        <f t="shared" si="19"/>
        <v>1047</v>
      </c>
      <c r="R1054" s="70">
        <f>Таблица_основная[[#This Row],[Первая строка массива]]+54</f>
        <v>1101</v>
      </c>
      <c r="S1054"/>
      <c r="T1054" s="86"/>
      <c r="AA1054" t="s">
        <v>144</v>
      </c>
      <c r="AB1054" t="s">
        <v>2158</v>
      </c>
      <c r="AC1054" t="s">
        <v>2052</v>
      </c>
      <c r="AD1054" t="s">
        <v>2159</v>
      </c>
    </row>
    <row r="1055" spans="1:30" ht="12.75" customHeight="1" x14ac:dyDescent="0.2">
      <c r="A1055" s="70"/>
      <c r="B1055" s="70"/>
      <c r="C1055" s="100" t="s">
        <v>135</v>
      </c>
      <c r="D1055" s="101" t="s">
        <v>9</v>
      </c>
      <c r="E1055" s="102">
        <v>45383</v>
      </c>
      <c r="F1055" s="71">
        <v>8</v>
      </c>
      <c r="G1055" s="72">
        <f ca="1">Таблица_основная[[#This Row],[Рейтинг расчет]]</f>
        <v>7</v>
      </c>
      <c r="H1055" s="41" t="s">
        <v>160</v>
      </c>
      <c r="I1055" s="71">
        <v>6.4545454545454541</v>
      </c>
      <c r="J1055" s="41" t="s">
        <v>161</v>
      </c>
      <c r="K1055" s="73"/>
      <c r="L1055" s="73" t="s">
        <v>162</v>
      </c>
      <c r="M1055" s="73"/>
      <c r="N105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O1055" s="41" t="str">
        <f>CONCATENATE("F","$",Таблица_основная[[#This Row],[Первая строка массива]])</f>
        <v>F$1047</v>
      </c>
      <c r="P1055" s="41" t="str">
        <f>CONCATENATE("F","$",Таблица_основная[[#This Row],[Первая строка массива]],":","F","$",Таблица_основная[[#This Row],[Последняя строка моссива]])</f>
        <v>F$1047:F$1101</v>
      </c>
      <c r="Q1055" s="70">
        <f t="shared" si="19"/>
        <v>1047</v>
      </c>
      <c r="R1055" s="70">
        <f>Таблица_основная[[#This Row],[Первая строка массива]]+54</f>
        <v>1101</v>
      </c>
      <c r="S1055"/>
      <c r="T1055" s="86"/>
      <c r="AA1055" t="s">
        <v>144</v>
      </c>
      <c r="AB1055" t="s">
        <v>2160</v>
      </c>
      <c r="AC1055" t="s">
        <v>2052</v>
      </c>
      <c r="AD1055" t="s">
        <v>2161</v>
      </c>
    </row>
    <row r="1056" spans="1:30" ht="12.75" customHeight="1" x14ac:dyDescent="0.2">
      <c r="A1056" s="70"/>
      <c r="B1056" s="70"/>
      <c r="C1056" s="100" t="s">
        <v>136</v>
      </c>
      <c r="D1056" s="101" t="s">
        <v>9</v>
      </c>
      <c r="E1056" s="102">
        <v>45383</v>
      </c>
      <c r="F1056" s="71">
        <v>8</v>
      </c>
      <c r="G1056" s="72">
        <f ca="1">Таблица_основная[[#This Row],[Рейтинг расчет]]</f>
        <v>7</v>
      </c>
      <c r="H1056" s="41" t="s">
        <v>160</v>
      </c>
      <c r="I1056" s="71">
        <v>6.4545454545454541</v>
      </c>
      <c r="J1056" s="41" t="s">
        <v>161</v>
      </c>
      <c r="K1056" s="73"/>
      <c r="L1056" s="73" t="s">
        <v>162</v>
      </c>
      <c r="M1056" s="73"/>
      <c r="N105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O1056" s="41" t="str">
        <f>CONCATENATE("F","$",Таблица_основная[[#This Row],[Первая строка массива]])</f>
        <v>F$1047</v>
      </c>
      <c r="P1056" s="41" t="str">
        <f>CONCATENATE("F","$",Таблица_основная[[#This Row],[Первая строка массива]],":","F","$",Таблица_основная[[#This Row],[Последняя строка моссива]])</f>
        <v>F$1047:F$1101</v>
      </c>
      <c r="Q1056" s="70">
        <f t="shared" si="19"/>
        <v>1047</v>
      </c>
      <c r="R1056" s="70">
        <f>Таблица_основная[[#This Row],[Первая строка массива]]+54</f>
        <v>1101</v>
      </c>
      <c r="S1056"/>
      <c r="T1056" s="86"/>
      <c r="AA1056" t="s">
        <v>144</v>
      </c>
      <c r="AB1056" t="s">
        <v>2162</v>
      </c>
      <c r="AC1056" t="s">
        <v>2052</v>
      </c>
      <c r="AD1056" t="s">
        <v>2163</v>
      </c>
    </row>
    <row r="1057" spans="1:30" ht="12.75" customHeight="1" x14ac:dyDescent="0.2">
      <c r="A1057" s="70"/>
      <c r="B1057" s="70"/>
      <c r="C1057" s="100" t="s">
        <v>137</v>
      </c>
      <c r="D1057" s="101" t="s">
        <v>9</v>
      </c>
      <c r="E1057" s="102">
        <v>45383</v>
      </c>
      <c r="F1057" s="71">
        <v>14</v>
      </c>
      <c r="G1057" s="72">
        <f ca="1">Таблица_основная[[#This Row],[Рейтинг расчет]]</f>
        <v>4</v>
      </c>
      <c r="H1057" s="41" t="s">
        <v>160</v>
      </c>
      <c r="I1057" s="71">
        <v>6.4545454545454541</v>
      </c>
      <c r="J1057" s="41" t="s">
        <v>161</v>
      </c>
      <c r="K1057" s="73"/>
      <c r="L1057" s="73" t="s">
        <v>162</v>
      </c>
      <c r="M1057" s="73"/>
      <c r="N105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</v>
      </c>
      <c r="O1057" s="41" t="str">
        <f>CONCATENATE("F","$",Таблица_основная[[#This Row],[Первая строка массива]])</f>
        <v>F$1047</v>
      </c>
      <c r="P1057" s="41" t="str">
        <f>CONCATENATE("F","$",Таблица_основная[[#This Row],[Первая строка массива]],":","F","$",Таблица_основная[[#This Row],[Последняя строка моссива]])</f>
        <v>F$1047:F$1101</v>
      </c>
      <c r="Q1057" s="70">
        <f t="shared" si="19"/>
        <v>1047</v>
      </c>
      <c r="R1057" s="70">
        <f>Таблица_основная[[#This Row],[Первая строка массива]]+54</f>
        <v>1101</v>
      </c>
      <c r="S1057"/>
      <c r="T1057" s="86"/>
      <c r="AA1057" t="s">
        <v>144</v>
      </c>
      <c r="AB1057" t="s">
        <v>2164</v>
      </c>
      <c r="AC1057" t="s">
        <v>2052</v>
      </c>
      <c r="AD1057" t="s">
        <v>2165</v>
      </c>
    </row>
    <row r="1058" spans="1:30" ht="12.75" customHeight="1" x14ac:dyDescent="0.2">
      <c r="A1058" s="70"/>
      <c r="B1058" s="70"/>
      <c r="C1058" s="100" t="s">
        <v>138</v>
      </c>
      <c r="D1058" s="101" t="s">
        <v>9</v>
      </c>
      <c r="E1058" s="102">
        <v>45383</v>
      </c>
      <c r="F1058" s="71">
        <v>10</v>
      </c>
      <c r="G1058" s="72">
        <f ca="1">Таблица_основная[[#This Row],[Рейтинг расчет]]</f>
        <v>6</v>
      </c>
      <c r="H1058" s="41" t="s">
        <v>160</v>
      </c>
      <c r="I1058" s="71">
        <v>6.4545454545454541</v>
      </c>
      <c r="J1058" s="41" t="s">
        <v>161</v>
      </c>
      <c r="K1058" s="73"/>
      <c r="L1058" s="73" t="s">
        <v>162</v>
      </c>
      <c r="M1058" s="73"/>
      <c r="N105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6</v>
      </c>
      <c r="O1058" s="41" t="str">
        <f>CONCATENATE("F","$",Таблица_основная[[#This Row],[Первая строка массива]])</f>
        <v>F$1047</v>
      </c>
      <c r="P1058" s="41" t="str">
        <f>CONCATENATE("F","$",Таблица_основная[[#This Row],[Первая строка массива]],":","F","$",Таблица_основная[[#This Row],[Последняя строка моссива]])</f>
        <v>F$1047:F$1101</v>
      </c>
      <c r="Q1058" s="70">
        <f t="shared" si="19"/>
        <v>1047</v>
      </c>
      <c r="R1058" s="70">
        <f>Таблица_основная[[#This Row],[Первая строка массива]]+54</f>
        <v>1101</v>
      </c>
      <c r="S1058"/>
      <c r="T1058" s="86"/>
      <c r="AA1058" t="s">
        <v>144</v>
      </c>
      <c r="AB1058" t="s">
        <v>2166</v>
      </c>
      <c r="AC1058" t="s">
        <v>2052</v>
      </c>
      <c r="AD1058" t="s">
        <v>2167</v>
      </c>
    </row>
    <row r="1059" spans="1:30" ht="12.75" customHeight="1" x14ac:dyDescent="0.2">
      <c r="A1059" s="70"/>
      <c r="B1059" s="70"/>
      <c r="C1059" s="100" t="s">
        <v>139</v>
      </c>
      <c r="D1059" s="101" t="s">
        <v>9</v>
      </c>
      <c r="E1059" s="102">
        <v>45383</v>
      </c>
      <c r="F1059" s="71">
        <v>7</v>
      </c>
      <c r="G1059" s="72">
        <f ca="1">Таблица_основная[[#This Row],[Рейтинг расчет]]</f>
        <v>8</v>
      </c>
      <c r="H1059" s="41" t="s">
        <v>160</v>
      </c>
      <c r="I1059" s="71">
        <v>6.4545454545454541</v>
      </c>
      <c r="J1059" s="41" t="s">
        <v>161</v>
      </c>
      <c r="K1059" s="73"/>
      <c r="L1059" s="73" t="s">
        <v>162</v>
      </c>
      <c r="M1059" s="73"/>
      <c r="N105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O1059" s="41" t="str">
        <f>CONCATENATE("F","$",Таблица_основная[[#This Row],[Первая строка массива]])</f>
        <v>F$1047</v>
      </c>
      <c r="P1059" s="41" t="str">
        <f>CONCATENATE("F","$",Таблица_основная[[#This Row],[Первая строка массива]],":","F","$",Таблица_основная[[#This Row],[Последняя строка моссива]])</f>
        <v>F$1047:F$1101</v>
      </c>
      <c r="Q1059" s="70">
        <f t="shared" si="19"/>
        <v>1047</v>
      </c>
      <c r="R1059" s="70">
        <f>Таблица_основная[[#This Row],[Первая строка массива]]+54</f>
        <v>1101</v>
      </c>
      <c r="S1059"/>
      <c r="T1059" s="86"/>
      <c r="AA1059" t="s">
        <v>144</v>
      </c>
      <c r="AB1059" t="s">
        <v>2168</v>
      </c>
      <c r="AC1059" t="s">
        <v>2052</v>
      </c>
      <c r="AD1059" t="s">
        <v>2169</v>
      </c>
    </row>
    <row r="1060" spans="1:30" ht="12.75" customHeight="1" x14ac:dyDescent="0.2">
      <c r="A1060" s="70"/>
      <c r="B1060" s="70"/>
      <c r="C1060" s="100" t="s">
        <v>140</v>
      </c>
      <c r="D1060" s="101" t="s">
        <v>9</v>
      </c>
      <c r="E1060" s="102">
        <v>45383</v>
      </c>
      <c r="F1060" s="71">
        <v>6</v>
      </c>
      <c r="G1060" s="72">
        <f ca="1">Таблица_основная[[#This Row],[Рейтинг расчет]]</f>
        <v>9</v>
      </c>
      <c r="H1060" s="41" t="s">
        <v>160</v>
      </c>
      <c r="I1060" s="71">
        <v>6.4545454545454541</v>
      </c>
      <c r="J1060" s="41" t="s">
        <v>161</v>
      </c>
      <c r="K1060" s="73"/>
      <c r="L1060" s="73" t="s">
        <v>162</v>
      </c>
      <c r="M1060" s="73"/>
      <c r="N106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9</v>
      </c>
      <c r="O1060" s="41" t="str">
        <f>CONCATENATE("F","$",Таблица_основная[[#This Row],[Первая строка массива]])</f>
        <v>F$1047</v>
      </c>
      <c r="P1060" s="41" t="str">
        <f>CONCATENATE("F","$",Таблица_основная[[#This Row],[Первая строка массива]],":","F","$",Таблица_основная[[#This Row],[Последняя строка моссива]])</f>
        <v>F$1047:F$1101</v>
      </c>
      <c r="Q1060" s="70">
        <f t="shared" si="19"/>
        <v>1047</v>
      </c>
      <c r="R1060" s="70">
        <f>Таблица_основная[[#This Row],[Первая строка массива]]+54</f>
        <v>1101</v>
      </c>
      <c r="S1060"/>
      <c r="T1060" s="86"/>
      <c r="AA1060" t="s">
        <v>144</v>
      </c>
      <c r="AB1060" t="s">
        <v>2170</v>
      </c>
      <c r="AC1060" t="s">
        <v>2052</v>
      </c>
      <c r="AD1060" t="s">
        <v>2171</v>
      </c>
    </row>
    <row r="1061" spans="1:30" ht="12.75" customHeight="1" x14ac:dyDescent="0.2">
      <c r="A1061" s="70"/>
      <c r="B1061" s="70"/>
      <c r="C1061" s="100" t="s">
        <v>141</v>
      </c>
      <c r="D1061" s="101" t="s">
        <v>9</v>
      </c>
      <c r="E1061" s="102">
        <v>45383</v>
      </c>
      <c r="F1061" s="71">
        <v>11</v>
      </c>
      <c r="G1061" s="72">
        <f ca="1">Таблица_основная[[#This Row],[Рейтинг расчет]]</f>
        <v>5</v>
      </c>
      <c r="H1061" s="41" t="s">
        <v>160</v>
      </c>
      <c r="I1061" s="71">
        <v>6.4545454545454541</v>
      </c>
      <c r="J1061" s="41" t="s">
        <v>161</v>
      </c>
      <c r="K1061" s="73"/>
      <c r="L1061" s="73" t="s">
        <v>162</v>
      </c>
      <c r="M1061" s="73"/>
      <c r="N106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</v>
      </c>
      <c r="O1061" s="41" t="str">
        <f>CONCATENATE("F","$",Таблица_основная[[#This Row],[Первая строка массива]])</f>
        <v>F$1047</v>
      </c>
      <c r="P1061" s="41" t="str">
        <f>CONCATENATE("F","$",Таблица_основная[[#This Row],[Первая строка массива]],":","F","$",Таблица_основная[[#This Row],[Последняя строка моссива]])</f>
        <v>F$1047:F$1101</v>
      </c>
      <c r="Q1061" s="70">
        <f t="shared" si="19"/>
        <v>1047</v>
      </c>
      <c r="R1061" s="70">
        <f>Таблица_основная[[#This Row],[Первая строка массива]]+54</f>
        <v>1101</v>
      </c>
      <c r="S1061"/>
      <c r="T1061" s="86"/>
      <c r="AA1061" t="s">
        <v>144</v>
      </c>
      <c r="AB1061" t="s">
        <v>2172</v>
      </c>
      <c r="AC1061" t="s">
        <v>2052</v>
      </c>
      <c r="AD1061" t="s">
        <v>2173</v>
      </c>
    </row>
    <row r="1062" spans="1:30" ht="12.75" customHeight="1" x14ac:dyDescent="0.2">
      <c r="A1062" s="70"/>
      <c r="B1062" s="70"/>
      <c r="C1062" s="100" t="s">
        <v>142</v>
      </c>
      <c r="D1062" s="101" t="s">
        <v>9</v>
      </c>
      <c r="E1062" s="102">
        <v>45383</v>
      </c>
      <c r="F1062" s="71">
        <v>14</v>
      </c>
      <c r="G1062" s="72">
        <f ca="1">Таблица_основная[[#This Row],[Рейтинг расчет]]</f>
        <v>4</v>
      </c>
      <c r="H1062" s="41" t="s">
        <v>160</v>
      </c>
      <c r="I1062" s="71">
        <v>6.4545454545454541</v>
      </c>
      <c r="J1062" s="41" t="s">
        <v>161</v>
      </c>
      <c r="K1062" s="73"/>
      <c r="L1062" s="73" t="s">
        <v>162</v>
      </c>
      <c r="M1062" s="73"/>
      <c r="N106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</v>
      </c>
      <c r="O1062" s="41" t="str">
        <f>CONCATENATE("F","$",Таблица_основная[[#This Row],[Первая строка массива]])</f>
        <v>F$1047</v>
      </c>
      <c r="P1062" s="41" t="str">
        <f>CONCATENATE("F","$",Таблица_основная[[#This Row],[Первая строка массива]],":","F","$",Таблица_основная[[#This Row],[Последняя строка моссива]])</f>
        <v>F$1047:F$1101</v>
      </c>
      <c r="Q1062" s="70">
        <f t="shared" si="19"/>
        <v>1047</v>
      </c>
      <c r="R1062" s="70">
        <f>Таблица_основная[[#This Row],[Первая строка массива]]+54</f>
        <v>1101</v>
      </c>
      <c r="S1062"/>
      <c r="T1062" s="86"/>
      <c r="AA1062" t="s">
        <v>144</v>
      </c>
      <c r="AB1062" t="s">
        <v>2174</v>
      </c>
      <c r="AC1062" t="s">
        <v>2052</v>
      </c>
      <c r="AD1062" t="s">
        <v>2175</v>
      </c>
    </row>
    <row r="1063" spans="1:30" ht="12.75" customHeight="1" x14ac:dyDescent="0.2">
      <c r="A1063" s="70"/>
      <c r="B1063" s="70"/>
      <c r="C1063" s="100" t="s">
        <v>143</v>
      </c>
      <c r="D1063" s="101" t="s">
        <v>9</v>
      </c>
      <c r="E1063" s="102">
        <v>45383</v>
      </c>
      <c r="F1063" s="71">
        <v>8</v>
      </c>
      <c r="G1063" s="72">
        <f ca="1">Таблица_основная[[#This Row],[Рейтинг расчет]]</f>
        <v>7</v>
      </c>
      <c r="H1063" s="41" t="s">
        <v>160</v>
      </c>
      <c r="I1063" s="71">
        <v>6.4545454545454541</v>
      </c>
      <c r="J1063" s="41" t="s">
        <v>161</v>
      </c>
      <c r="K1063" s="73"/>
      <c r="L1063" s="73" t="s">
        <v>162</v>
      </c>
      <c r="M1063" s="73"/>
      <c r="N106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O1063" s="41" t="str">
        <f>CONCATENATE("F","$",Таблица_основная[[#This Row],[Первая строка массива]])</f>
        <v>F$1047</v>
      </c>
      <c r="P1063" s="41" t="str">
        <f>CONCATENATE("F","$",Таблица_основная[[#This Row],[Первая строка массива]],":","F","$",Таблица_основная[[#This Row],[Последняя строка моссива]])</f>
        <v>F$1047:F$1101</v>
      </c>
      <c r="Q1063" s="70">
        <f t="shared" si="19"/>
        <v>1047</v>
      </c>
      <c r="R1063" s="70">
        <f>Таблица_основная[[#This Row],[Первая строка массива]]+54</f>
        <v>1101</v>
      </c>
      <c r="S1063"/>
      <c r="T1063" s="86"/>
      <c r="AA1063" t="s">
        <v>144</v>
      </c>
      <c r="AB1063" t="s">
        <v>2176</v>
      </c>
      <c r="AC1063" t="s">
        <v>2052</v>
      </c>
      <c r="AD1063" t="s">
        <v>2177</v>
      </c>
    </row>
    <row r="1064" spans="1:30" ht="12.75" customHeight="1" x14ac:dyDescent="0.2">
      <c r="A1064" s="70"/>
      <c r="B1064" s="70"/>
      <c r="C1064" s="100" t="s">
        <v>144</v>
      </c>
      <c r="D1064" s="101" t="s">
        <v>9</v>
      </c>
      <c r="E1064" s="102">
        <v>45383</v>
      </c>
      <c r="F1064" s="71">
        <v>98</v>
      </c>
      <c r="G1064" s="72">
        <f ca="1">Таблица_основная[[#This Row],[Рейтинг расчет]]</f>
        <v>1</v>
      </c>
      <c r="H1064" s="41" t="s">
        <v>160</v>
      </c>
      <c r="I1064" s="71">
        <v>6.4545454545454541</v>
      </c>
      <c r="J1064" s="41" t="s">
        <v>161</v>
      </c>
      <c r="K1064" s="73"/>
      <c r="L1064" s="73" t="s">
        <v>162</v>
      </c>
      <c r="M1064" s="73"/>
      <c r="N106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1064" s="41" t="str">
        <f>CONCATENATE("F","$",Таблица_основная[[#This Row],[Первая строка массива]])</f>
        <v>F$1047</v>
      </c>
      <c r="P1064" s="41" t="str">
        <f>CONCATENATE("F","$",Таблица_основная[[#This Row],[Первая строка массива]],":","F","$",Таблица_основная[[#This Row],[Последняя строка моссива]])</f>
        <v>F$1047:F$1101</v>
      </c>
      <c r="Q1064" s="70">
        <f t="shared" si="19"/>
        <v>1047</v>
      </c>
      <c r="R1064" s="70">
        <f>Таблица_основная[[#This Row],[Первая строка массива]]+54</f>
        <v>1101</v>
      </c>
      <c r="S1064"/>
      <c r="T1064" s="86"/>
      <c r="AA1064" t="s">
        <v>144</v>
      </c>
      <c r="AB1064" t="s">
        <v>2178</v>
      </c>
      <c r="AC1064" t="s">
        <v>2052</v>
      </c>
      <c r="AD1064" t="s">
        <v>2179</v>
      </c>
    </row>
    <row r="1065" spans="1:30" ht="12.75" customHeight="1" x14ac:dyDescent="0.2">
      <c r="A1065" s="70"/>
      <c r="B1065" s="70"/>
      <c r="C1065" s="100" t="s">
        <v>145</v>
      </c>
      <c r="D1065" s="101" t="s">
        <v>9</v>
      </c>
      <c r="E1065" s="102">
        <v>45383</v>
      </c>
      <c r="F1065" s="71">
        <v>24</v>
      </c>
      <c r="G1065" s="72">
        <f ca="1">Таблица_основная[[#This Row],[Рейтинг расчет]]</f>
        <v>2</v>
      </c>
      <c r="H1065" s="41" t="s">
        <v>160</v>
      </c>
      <c r="I1065" s="71">
        <v>6.4545454545454541</v>
      </c>
      <c r="J1065" s="41" t="s">
        <v>161</v>
      </c>
      <c r="K1065" s="73"/>
      <c r="L1065" s="73" t="s">
        <v>162</v>
      </c>
      <c r="M1065" s="73"/>
      <c r="N106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</v>
      </c>
      <c r="O1065" s="41" t="str">
        <f>CONCATENATE("F","$",Таблица_основная[[#This Row],[Первая строка массива]])</f>
        <v>F$1047</v>
      </c>
      <c r="P1065" s="41" t="str">
        <f>CONCATENATE("F","$",Таблица_основная[[#This Row],[Первая строка массива]],":","F","$",Таблица_основная[[#This Row],[Последняя строка моссива]])</f>
        <v>F$1047:F$1101</v>
      </c>
      <c r="Q1065" s="70">
        <f t="shared" si="19"/>
        <v>1047</v>
      </c>
      <c r="R1065" s="70">
        <f>Таблица_основная[[#This Row],[Первая строка массива]]+54</f>
        <v>1101</v>
      </c>
      <c r="S1065"/>
      <c r="T1065" s="86"/>
      <c r="AA1065" t="s">
        <v>144</v>
      </c>
      <c r="AB1065" t="s">
        <v>2180</v>
      </c>
      <c r="AC1065" t="s">
        <v>2052</v>
      </c>
      <c r="AD1065" t="s">
        <v>2181</v>
      </c>
    </row>
    <row r="1066" spans="1:30" ht="12.75" customHeight="1" x14ac:dyDescent="0.2">
      <c r="A1066" s="70"/>
      <c r="B1066" s="70"/>
      <c r="C1066" s="100" t="s">
        <v>146</v>
      </c>
      <c r="D1066" s="101" t="s">
        <v>9</v>
      </c>
      <c r="E1066" s="102">
        <v>45383</v>
      </c>
      <c r="F1066" s="71">
        <v>22</v>
      </c>
      <c r="G1066" s="72">
        <f ca="1">Таблица_основная[[#This Row],[Рейтинг расчет]]</f>
        <v>3</v>
      </c>
      <c r="H1066" s="41" t="s">
        <v>160</v>
      </c>
      <c r="I1066" s="71">
        <v>6.4545454545454541</v>
      </c>
      <c r="J1066" s="41" t="s">
        <v>161</v>
      </c>
      <c r="K1066" s="73"/>
      <c r="L1066" s="73" t="s">
        <v>162</v>
      </c>
      <c r="M1066" s="73"/>
      <c r="N106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</v>
      </c>
      <c r="O1066" s="41" t="str">
        <f>CONCATENATE("F","$",Таблица_основная[[#This Row],[Первая строка массива]])</f>
        <v>F$1047</v>
      </c>
      <c r="P1066" s="41" t="str">
        <f>CONCATENATE("F","$",Таблица_основная[[#This Row],[Первая строка массива]],":","F","$",Таблица_основная[[#This Row],[Последняя строка моссива]])</f>
        <v>F$1047:F$1101</v>
      </c>
      <c r="Q1066" s="70">
        <f t="shared" si="19"/>
        <v>1047</v>
      </c>
      <c r="R1066" s="70">
        <f>Таблица_основная[[#This Row],[Первая строка массива]]+54</f>
        <v>1101</v>
      </c>
      <c r="S1066"/>
      <c r="T1066" s="86"/>
      <c r="AA1066" t="s">
        <v>144</v>
      </c>
      <c r="AB1066" t="s">
        <v>2182</v>
      </c>
      <c r="AC1066" t="s">
        <v>2052</v>
      </c>
      <c r="AD1066" t="s">
        <v>2183</v>
      </c>
    </row>
    <row r="1067" spans="1:30" ht="12.75" customHeight="1" x14ac:dyDescent="0.2">
      <c r="A1067" s="70"/>
      <c r="B1067" s="70"/>
      <c r="C1067" s="100" t="s">
        <v>93</v>
      </c>
      <c r="D1067" s="101" t="s">
        <v>9</v>
      </c>
      <c r="E1067" s="102">
        <v>45383</v>
      </c>
      <c r="F1067" s="71">
        <v>2</v>
      </c>
      <c r="G1067" s="72">
        <f ca="1">Таблица_основная[[#This Row],[Рейтинг расчет]]</f>
        <v>13</v>
      </c>
      <c r="H1067" s="41" t="s">
        <v>160</v>
      </c>
      <c r="I1067" s="71">
        <v>6.4545454545454541</v>
      </c>
      <c r="J1067" s="41" t="s">
        <v>161</v>
      </c>
      <c r="K1067" s="73"/>
      <c r="L1067" s="73" t="s">
        <v>162</v>
      </c>
      <c r="M1067" s="73"/>
      <c r="N106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O1067" s="41" t="str">
        <f>CONCATENATE("F","$",Таблица_основная[[#This Row],[Первая строка массива]])</f>
        <v>F$1047</v>
      </c>
      <c r="P1067" s="41" t="str">
        <f>CONCATENATE("F","$",Таблица_основная[[#This Row],[Первая строка массива]],":","F","$",Таблица_основная[[#This Row],[Последняя строка моссива]])</f>
        <v>F$1047:F$1101</v>
      </c>
      <c r="Q1067" s="70">
        <f t="shared" si="19"/>
        <v>1047</v>
      </c>
      <c r="R1067" s="70">
        <f>Таблица_основная[[#This Row],[Первая строка массива]]+54</f>
        <v>1101</v>
      </c>
      <c r="S1067"/>
      <c r="T1067" s="86"/>
      <c r="AA1067" t="s">
        <v>144</v>
      </c>
      <c r="AB1067" t="s">
        <v>2184</v>
      </c>
      <c r="AC1067" t="s">
        <v>2052</v>
      </c>
      <c r="AD1067" t="s">
        <v>2185</v>
      </c>
    </row>
    <row r="1068" spans="1:30" ht="12.75" customHeight="1" x14ac:dyDescent="0.2">
      <c r="A1068" s="70"/>
      <c r="B1068" s="70"/>
      <c r="C1068" s="100" t="s">
        <v>127</v>
      </c>
      <c r="D1068" s="101" t="s">
        <v>9</v>
      </c>
      <c r="E1068" s="102">
        <v>45383</v>
      </c>
      <c r="F1068" s="71">
        <v>5</v>
      </c>
      <c r="G1068" s="72">
        <f ca="1">Таблица_основная[[#This Row],[Рейтинг расчет]]</f>
        <v>10</v>
      </c>
      <c r="H1068" s="41" t="s">
        <v>160</v>
      </c>
      <c r="I1068" s="71">
        <v>6.4545454545454541</v>
      </c>
      <c r="J1068" s="41" t="s">
        <v>161</v>
      </c>
      <c r="K1068" s="73"/>
      <c r="L1068" s="73" t="s">
        <v>162</v>
      </c>
      <c r="M1068" s="73"/>
      <c r="N106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10</v>
      </c>
      <c r="O1068" s="41" t="str">
        <f>CONCATENATE("F","$",Таблица_основная[[#This Row],[Первая строка массива]])</f>
        <v>F$1047</v>
      </c>
      <c r="P1068" s="41" t="str">
        <f>CONCATENATE("F","$",Таблица_основная[[#This Row],[Первая строка массива]],":","F","$",Таблица_основная[[#This Row],[Последняя строка моссива]])</f>
        <v>F$1047:F$1101</v>
      </c>
      <c r="Q1068" s="70">
        <f t="shared" si="19"/>
        <v>1047</v>
      </c>
      <c r="R1068" s="70">
        <f>Таблица_основная[[#This Row],[Первая строка массива]]+54</f>
        <v>1101</v>
      </c>
      <c r="S1068"/>
      <c r="T1068" s="86"/>
      <c r="AA1068" t="s">
        <v>144</v>
      </c>
      <c r="AB1068" t="s">
        <v>2186</v>
      </c>
      <c r="AC1068" t="s">
        <v>2052</v>
      </c>
      <c r="AD1068" t="s">
        <v>2187</v>
      </c>
    </row>
    <row r="1069" spans="1:30" ht="12.75" customHeight="1" x14ac:dyDescent="0.2">
      <c r="A1069" s="70"/>
      <c r="B1069" s="70"/>
      <c r="C1069" s="100" t="s">
        <v>114</v>
      </c>
      <c r="D1069" s="101" t="s">
        <v>9</v>
      </c>
      <c r="E1069" s="102">
        <v>45383</v>
      </c>
      <c r="F1069" s="71">
        <v>1</v>
      </c>
      <c r="G1069" s="72">
        <f ca="1">Таблица_основная[[#This Row],[Рейтинг расчет]]</f>
        <v>14</v>
      </c>
      <c r="H1069" s="41" t="s">
        <v>160</v>
      </c>
      <c r="I1069" s="71">
        <v>6.4545454545454541</v>
      </c>
      <c r="J1069" s="41" t="s">
        <v>161</v>
      </c>
      <c r="K1069" s="73"/>
      <c r="L1069" s="73" t="s">
        <v>162</v>
      </c>
      <c r="M1069" s="73"/>
      <c r="N106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O1069" s="41" t="str">
        <f>CONCATENATE("F","$",Таблица_основная[[#This Row],[Первая строка массива]])</f>
        <v>F$1047</v>
      </c>
      <c r="P1069" s="41" t="str">
        <f>CONCATENATE("F","$",Таблица_основная[[#This Row],[Первая строка массива]],":","F","$",Таблица_основная[[#This Row],[Последняя строка моссива]])</f>
        <v>F$1047:F$1101</v>
      </c>
      <c r="Q1069" s="70">
        <f t="shared" si="19"/>
        <v>1047</v>
      </c>
      <c r="R1069" s="70">
        <f>Таблица_основная[[#This Row],[Первая строка массива]]+54</f>
        <v>1101</v>
      </c>
      <c r="S1069"/>
      <c r="T1069" s="86"/>
      <c r="AA1069" t="s">
        <v>144</v>
      </c>
      <c r="AB1069" t="s">
        <v>2188</v>
      </c>
      <c r="AC1069" t="s">
        <v>2052</v>
      </c>
      <c r="AD1069" t="s">
        <v>2189</v>
      </c>
    </row>
    <row r="1070" spans="1:30" ht="12.75" customHeight="1" x14ac:dyDescent="0.2">
      <c r="A1070" s="70"/>
      <c r="B1070" s="70"/>
      <c r="C1070" s="100" t="s">
        <v>94</v>
      </c>
      <c r="D1070" s="101" t="s">
        <v>9</v>
      </c>
      <c r="E1070" s="102">
        <v>45383</v>
      </c>
      <c r="F1070" s="71">
        <v>5</v>
      </c>
      <c r="G1070" s="72">
        <f ca="1">Таблица_основная[[#This Row],[Рейтинг расчет]]</f>
        <v>10</v>
      </c>
      <c r="H1070" s="41" t="s">
        <v>160</v>
      </c>
      <c r="I1070" s="71">
        <v>6.4545454545454541</v>
      </c>
      <c r="J1070" s="41" t="s">
        <v>161</v>
      </c>
      <c r="K1070" s="73"/>
      <c r="L1070" s="73" t="s">
        <v>162</v>
      </c>
      <c r="M1070" s="73"/>
      <c r="N107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10</v>
      </c>
      <c r="O1070" s="41" t="str">
        <f>CONCATENATE("F","$",Таблица_основная[[#This Row],[Первая строка массива]])</f>
        <v>F$1047</v>
      </c>
      <c r="P1070" s="41" t="str">
        <f>CONCATENATE("F","$",Таблица_основная[[#This Row],[Первая строка массива]],":","F","$",Таблица_основная[[#This Row],[Последняя строка моссива]])</f>
        <v>F$1047:F$1101</v>
      </c>
      <c r="Q1070" s="70">
        <f t="shared" si="19"/>
        <v>1047</v>
      </c>
      <c r="R1070" s="70">
        <f>Таблица_основная[[#This Row],[Первая строка массива]]+54</f>
        <v>1101</v>
      </c>
      <c r="S1070"/>
      <c r="T1070" s="86"/>
      <c r="AA1070" t="s">
        <v>144</v>
      </c>
      <c r="AB1070" t="s">
        <v>2190</v>
      </c>
      <c r="AC1070" t="s">
        <v>2052</v>
      </c>
      <c r="AD1070" t="s">
        <v>2191</v>
      </c>
    </row>
    <row r="1071" spans="1:30" ht="12.75" customHeight="1" x14ac:dyDescent="0.2">
      <c r="A1071" s="70"/>
      <c r="B1071" s="70"/>
      <c r="C1071" s="100" t="s">
        <v>95</v>
      </c>
      <c r="D1071" s="101" t="s">
        <v>9</v>
      </c>
      <c r="E1071" s="102">
        <v>45383</v>
      </c>
      <c r="F1071" s="71">
        <v>2</v>
      </c>
      <c r="G1071" s="72">
        <f ca="1">Таблица_основная[[#This Row],[Рейтинг расчет]]</f>
        <v>13</v>
      </c>
      <c r="H1071" s="41" t="s">
        <v>160</v>
      </c>
      <c r="I1071" s="71">
        <v>6.4545454545454541</v>
      </c>
      <c r="J1071" s="41" t="s">
        <v>161</v>
      </c>
      <c r="K1071" s="73"/>
      <c r="L1071" s="73" t="s">
        <v>162</v>
      </c>
      <c r="M1071" s="73"/>
      <c r="N107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O1071" s="41" t="str">
        <f>CONCATENATE("F","$",Таблица_основная[[#This Row],[Первая строка массива]])</f>
        <v>F$1047</v>
      </c>
      <c r="P1071" s="41" t="str">
        <f>CONCATENATE("F","$",Таблица_основная[[#This Row],[Первая строка массива]],":","F","$",Таблица_основная[[#This Row],[Последняя строка моссива]])</f>
        <v>F$1047:F$1101</v>
      </c>
      <c r="Q1071" s="70">
        <f t="shared" si="19"/>
        <v>1047</v>
      </c>
      <c r="R1071" s="70">
        <f>Таблица_основная[[#This Row],[Первая строка массива]]+54</f>
        <v>1101</v>
      </c>
      <c r="S1071"/>
      <c r="T1071" s="86"/>
      <c r="AA1071" t="s">
        <v>144</v>
      </c>
      <c r="AB1071" t="s">
        <v>2192</v>
      </c>
      <c r="AC1071" t="s">
        <v>2052</v>
      </c>
      <c r="AD1071" t="s">
        <v>2193</v>
      </c>
    </row>
    <row r="1072" spans="1:30" ht="12.75" customHeight="1" x14ac:dyDescent="0.2">
      <c r="A1072" s="70"/>
      <c r="B1072" s="70"/>
      <c r="C1072" s="100" t="s">
        <v>96</v>
      </c>
      <c r="D1072" s="101" t="s">
        <v>9</v>
      </c>
      <c r="E1072" s="102">
        <v>45383</v>
      </c>
      <c r="F1072" s="71">
        <v>0</v>
      </c>
      <c r="G1072" s="72">
        <f ca="1">Таблица_основная[[#This Row],[Рейтинг расчет]]</f>
        <v>15</v>
      </c>
      <c r="H1072" s="41" t="s">
        <v>160</v>
      </c>
      <c r="I1072" s="71">
        <v>6.4545454545454541</v>
      </c>
      <c r="J1072" s="41" t="s">
        <v>161</v>
      </c>
      <c r="K1072" s="73"/>
      <c r="L1072" s="73" t="s">
        <v>162</v>
      </c>
      <c r="M1072" s="73"/>
      <c r="N107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O1072" s="41" t="str">
        <f>CONCATENATE("F","$",Таблица_основная[[#This Row],[Первая строка массива]])</f>
        <v>F$1047</v>
      </c>
      <c r="P1072" s="41" t="str">
        <f>CONCATENATE("F","$",Таблица_основная[[#This Row],[Первая строка массива]],":","F","$",Таблица_основная[[#This Row],[Последняя строка моссива]])</f>
        <v>F$1047:F$1101</v>
      </c>
      <c r="Q1072" s="70">
        <f t="shared" si="19"/>
        <v>1047</v>
      </c>
      <c r="R1072" s="70">
        <f>Таблица_основная[[#This Row],[Первая строка массива]]+54</f>
        <v>1101</v>
      </c>
      <c r="S1072"/>
      <c r="T1072" s="86"/>
      <c r="AA1072" t="s">
        <v>144</v>
      </c>
      <c r="AB1072" t="s">
        <v>2194</v>
      </c>
      <c r="AC1072" t="s">
        <v>2052</v>
      </c>
      <c r="AD1072" t="s">
        <v>2195</v>
      </c>
    </row>
    <row r="1073" spans="1:30" ht="12.75" customHeight="1" x14ac:dyDescent="0.2">
      <c r="A1073" s="70"/>
      <c r="B1073" s="70"/>
      <c r="C1073" s="100" t="s">
        <v>97</v>
      </c>
      <c r="D1073" s="101" t="s">
        <v>9</v>
      </c>
      <c r="E1073" s="102">
        <v>45383</v>
      </c>
      <c r="F1073" s="71">
        <v>2</v>
      </c>
      <c r="G1073" s="72">
        <f ca="1">Таблица_основная[[#This Row],[Рейтинг расчет]]</f>
        <v>13</v>
      </c>
      <c r="H1073" s="41" t="s">
        <v>160</v>
      </c>
      <c r="I1073" s="71">
        <v>6.4545454545454541</v>
      </c>
      <c r="J1073" s="41" t="s">
        <v>161</v>
      </c>
      <c r="K1073" s="73"/>
      <c r="L1073" s="73" t="s">
        <v>162</v>
      </c>
      <c r="M1073" s="73"/>
      <c r="N107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O1073" s="41" t="str">
        <f>CONCATENATE("F","$",Таблица_основная[[#This Row],[Первая строка массива]])</f>
        <v>F$1047</v>
      </c>
      <c r="P1073" s="41" t="str">
        <f>CONCATENATE("F","$",Таблица_основная[[#This Row],[Первая строка массива]],":","F","$",Таблица_основная[[#This Row],[Последняя строка моссива]])</f>
        <v>F$1047:F$1101</v>
      </c>
      <c r="Q1073" s="70">
        <f t="shared" si="19"/>
        <v>1047</v>
      </c>
      <c r="R1073" s="70">
        <f>Таблица_основная[[#This Row],[Первая строка массива]]+54</f>
        <v>1101</v>
      </c>
      <c r="S1073"/>
      <c r="T1073" s="86"/>
      <c r="AA1073" t="s">
        <v>144</v>
      </c>
      <c r="AB1073" t="s">
        <v>2196</v>
      </c>
      <c r="AC1073" t="s">
        <v>2052</v>
      </c>
      <c r="AD1073" t="s">
        <v>2197</v>
      </c>
    </row>
    <row r="1074" spans="1:30" ht="12.75" customHeight="1" x14ac:dyDescent="0.2">
      <c r="A1074" s="70"/>
      <c r="B1074" s="70"/>
      <c r="C1074" s="100" t="s">
        <v>98</v>
      </c>
      <c r="D1074" s="101" t="s">
        <v>9</v>
      </c>
      <c r="E1074" s="102">
        <v>45383</v>
      </c>
      <c r="F1074" s="71">
        <v>1</v>
      </c>
      <c r="G1074" s="72">
        <f ca="1">Таблица_основная[[#This Row],[Рейтинг расчет]]</f>
        <v>14</v>
      </c>
      <c r="H1074" s="41" t="s">
        <v>160</v>
      </c>
      <c r="I1074" s="71">
        <v>6.4545454545454541</v>
      </c>
      <c r="J1074" s="41" t="s">
        <v>161</v>
      </c>
      <c r="K1074" s="73"/>
      <c r="L1074" s="73" t="s">
        <v>162</v>
      </c>
      <c r="M1074" s="73"/>
      <c r="N107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O1074" s="41" t="str">
        <f>CONCATENATE("F","$",Таблица_основная[[#This Row],[Первая строка массива]])</f>
        <v>F$1047</v>
      </c>
      <c r="P1074" s="41" t="str">
        <f>CONCATENATE("F","$",Таблица_основная[[#This Row],[Первая строка массива]],":","F","$",Таблица_основная[[#This Row],[Последняя строка моссива]])</f>
        <v>F$1047:F$1101</v>
      </c>
      <c r="Q1074" s="70">
        <f t="shared" si="19"/>
        <v>1047</v>
      </c>
      <c r="R1074" s="70">
        <f>Таблица_основная[[#This Row],[Первая строка массива]]+54</f>
        <v>1101</v>
      </c>
      <c r="S1074"/>
      <c r="T1074" s="86"/>
      <c r="AA1074" t="s">
        <v>144</v>
      </c>
      <c r="AB1074" t="s">
        <v>2198</v>
      </c>
      <c r="AC1074" t="s">
        <v>2052</v>
      </c>
      <c r="AD1074" t="s">
        <v>2199</v>
      </c>
    </row>
    <row r="1075" spans="1:30" ht="12.75" customHeight="1" x14ac:dyDescent="0.2">
      <c r="A1075" s="70"/>
      <c r="B1075" s="70"/>
      <c r="C1075" s="100" t="s">
        <v>99</v>
      </c>
      <c r="D1075" s="101" t="s">
        <v>9</v>
      </c>
      <c r="E1075" s="102">
        <v>45383</v>
      </c>
      <c r="F1075" s="71">
        <v>6</v>
      </c>
      <c r="G1075" s="72">
        <f ca="1">Таблица_основная[[#This Row],[Рейтинг расчет]]</f>
        <v>9</v>
      </c>
      <c r="H1075" s="41" t="s">
        <v>160</v>
      </c>
      <c r="I1075" s="71">
        <v>6.4545454545454541</v>
      </c>
      <c r="J1075" s="41" t="s">
        <v>161</v>
      </c>
      <c r="K1075" s="73"/>
      <c r="L1075" s="73" t="s">
        <v>162</v>
      </c>
      <c r="M1075" s="73"/>
      <c r="N107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9</v>
      </c>
      <c r="O1075" s="41" t="str">
        <f>CONCATENATE("F","$",Таблица_основная[[#This Row],[Первая строка массива]])</f>
        <v>F$1047</v>
      </c>
      <c r="P1075" s="41" t="str">
        <f>CONCATENATE("F","$",Таблица_основная[[#This Row],[Первая строка массива]],":","F","$",Таблица_основная[[#This Row],[Последняя строка моссива]])</f>
        <v>F$1047:F$1101</v>
      </c>
      <c r="Q1075" s="70">
        <f t="shared" si="19"/>
        <v>1047</v>
      </c>
      <c r="R1075" s="70">
        <f>Таблица_основная[[#This Row],[Первая строка массива]]+54</f>
        <v>1101</v>
      </c>
      <c r="S1075"/>
      <c r="T1075" s="86"/>
      <c r="AA1075" t="s">
        <v>144</v>
      </c>
      <c r="AB1075" t="s">
        <v>2200</v>
      </c>
      <c r="AC1075" t="s">
        <v>2052</v>
      </c>
      <c r="AD1075" t="s">
        <v>2201</v>
      </c>
    </row>
    <row r="1076" spans="1:30" ht="12.75" customHeight="1" x14ac:dyDescent="0.2">
      <c r="A1076" s="70"/>
      <c r="B1076" s="70"/>
      <c r="C1076" s="100" t="s">
        <v>100</v>
      </c>
      <c r="D1076" s="101" t="s">
        <v>9</v>
      </c>
      <c r="E1076" s="102">
        <v>45383</v>
      </c>
      <c r="F1076" s="71">
        <v>5</v>
      </c>
      <c r="G1076" s="72">
        <f ca="1">Таблица_основная[[#This Row],[Рейтинг расчет]]</f>
        <v>10</v>
      </c>
      <c r="H1076" s="41" t="s">
        <v>160</v>
      </c>
      <c r="I1076" s="71">
        <v>6.4545454545454541</v>
      </c>
      <c r="J1076" s="41" t="s">
        <v>161</v>
      </c>
      <c r="K1076" s="73"/>
      <c r="L1076" s="73" t="s">
        <v>162</v>
      </c>
      <c r="M1076" s="73"/>
      <c r="N107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10</v>
      </c>
      <c r="O1076" s="41" t="str">
        <f>CONCATENATE("F","$",Таблица_основная[[#This Row],[Первая строка массива]])</f>
        <v>F$1047</v>
      </c>
      <c r="P1076" s="41" t="str">
        <f>CONCATENATE("F","$",Таблица_основная[[#This Row],[Первая строка массива]],":","F","$",Таблица_основная[[#This Row],[Последняя строка моссива]])</f>
        <v>F$1047:F$1101</v>
      </c>
      <c r="Q1076" s="70">
        <f t="shared" si="19"/>
        <v>1047</v>
      </c>
      <c r="R1076" s="70">
        <f>Таблица_основная[[#This Row],[Первая строка массива]]+54</f>
        <v>1101</v>
      </c>
      <c r="S1076"/>
      <c r="T1076" s="86"/>
      <c r="AA1076" t="s">
        <v>144</v>
      </c>
      <c r="AB1076" t="s">
        <v>2202</v>
      </c>
      <c r="AC1076" t="s">
        <v>2052</v>
      </c>
      <c r="AD1076" t="s">
        <v>2203</v>
      </c>
    </row>
    <row r="1077" spans="1:30" ht="12.75" customHeight="1" x14ac:dyDescent="0.2">
      <c r="A1077" s="70"/>
      <c r="B1077" s="70"/>
      <c r="C1077" s="100" t="s">
        <v>115</v>
      </c>
      <c r="D1077" s="101" t="s">
        <v>9</v>
      </c>
      <c r="E1077" s="102">
        <v>45383</v>
      </c>
      <c r="F1077" s="71">
        <v>0</v>
      </c>
      <c r="G1077" s="72">
        <f ca="1">Таблица_основная[[#This Row],[Рейтинг расчет]]</f>
        <v>15</v>
      </c>
      <c r="H1077" s="41" t="s">
        <v>160</v>
      </c>
      <c r="I1077" s="71">
        <v>6.4545454545454541</v>
      </c>
      <c r="J1077" s="41" t="s">
        <v>161</v>
      </c>
      <c r="K1077" s="73"/>
      <c r="L1077" s="73" t="s">
        <v>162</v>
      </c>
      <c r="M1077" s="73"/>
      <c r="N107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O1077" s="41" t="str">
        <f>CONCATENATE("F","$",Таблица_основная[[#This Row],[Первая строка массива]])</f>
        <v>F$1047</v>
      </c>
      <c r="P1077" s="41" t="str">
        <f>CONCATENATE("F","$",Таблица_основная[[#This Row],[Первая строка массива]],":","F","$",Таблица_основная[[#This Row],[Последняя строка моссива]])</f>
        <v>F$1047:F$1101</v>
      </c>
      <c r="Q1077" s="70">
        <f t="shared" si="19"/>
        <v>1047</v>
      </c>
      <c r="R1077" s="70">
        <f>Таблица_основная[[#This Row],[Первая строка массива]]+54</f>
        <v>1101</v>
      </c>
      <c r="S1077"/>
      <c r="T1077" s="86"/>
      <c r="AA1077" t="s">
        <v>144</v>
      </c>
      <c r="AB1077" t="s">
        <v>2204</v>
      </c>
      <c r="AC1077" t="s">
        <v>2052</v>
      </c>
      <c r="AD1077" t="s">
        <v>2205</v>
      </c>
    </row>
    <row r="1078" spans="1:30" ht="12.75" customHeight="1" x14ac:dyDescent="0.2">
      <c r="A1078" s="70"/>
      <c r="B1078" s="70"/>
      <c r="C1078" s="100" t="s">
        <v>116</v>
      </c>
      <c r="D1078" s="101" t="s">
        <v>9</v>
      </c>
      <c r="E1078" s="102">
        <v>45383</v>
      </c>
      <c r="F1078" s="71">
        <v>2</v>
      </c>
      <c r="G1078" s="72">
        <f ca="1">Таблица_основная[[#This Row],[Рейтинг расчет]]</f>
        <v>13</v>
      </c>
      <c r="H1078" s="41" t="s">
        <v>160</v>
      </c>
      <c r="I1078" s="71">
        <v>6.4545454545454541</v>
      </c>
      <c r="J1078" s="41" t="s">
        <v>161</v>
      </c>
      <c r="K1078" s="73"/>
      <c r="L1078" s="73" t="s">
        <v>162</v>
      </c>
      <c r="M1078" s="73"/>
      <c r="N107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O1078" s="41" t="str">
        <f>CONCATENATE("F","$",Таблица_основная[[#This Row],[Первая строка массива]])</f>
        <v>F$1047</v>
      </c>
      <c r="P1078" s="41" t="str">
        <f>CONCATENATE("F","$",Таблица_основная[[#This Row],[Первая строка массива]],":","F","$",Таблица_основная[[#This Row],[Последняя строка моссива]])</f>
        <v>F$1047:F$1101</v>
      </c>
      <c r="Q1078" s="70">
        <f t="shared" si="19"/>
        <v>1047</v>
      </c>
      <c r="R1078" s="70">
        <f>Таблица_основная[[#This Row],[Первая строка массива]]+54</f>
        <v>1101</v>
      </c>
      <c r="S1078"/>
      <c r="T1078" s="86"/>
      <c r="AA1078" t="s">
        <v>144</v>
      </c>
      <c r="AB1078" t="s">
        <v>2206</v>
      </c>
      <c r="AC1078" t="s">
        <v>2052</v>
      </c>
      <c r="AD1078" t="s">
        <v>2207</v>
      </c>
    </row>
    <row r="1079" spans="1:30" ht="12.75" customHeight="1" x14ac:dyDescent="0.2">
      <c r="A1079" s="70"/>
      <c r="B1079" s="70"/>
      <c r="C1079" s="100" t="s">
        <v>101</v>
      </c>
      <c r="D1079" s="101" t="s">
        <v>9</v>
      </c>
      <c r="E1079" s="102">
        <v>45383</v>
      </c>
      <c r="F1079" s="71">
        <v>4</v>
      </c>
      <c r="G1079" s="72">
        <f ca="1">Таблица_основная[[#This Row],[Рейтинг расчет]]</f>
        <v>11</v>
      </c>
      <c r="H1079" s="41" t="s">
        <v>160</v>
      </c>
      <c r="I1079" s="71">
        <v>6.4545454545454541</v>
      </c>
      <c r="J1079" s="41" t="s">
        <v>161</v>
      </c>
      <c r="K1079" s="73"/>
      <c r="L1079" s="73" t="s">
        <v>162</v>
      </c>
      <c r="M1079" s="73"/>
      <c r="N107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O1079" s="41" t="str">
        <f>CONCATENATE("F","$",Таблица_основная[[#This Row],[Первая строка массива]])</f>
        <v>F$1047</v>
      </c>
      <c r="P1079" s="41" t="str">
        <f>CONCATENATE("F","$",Таблица_основная[[#This Row],[Первая строка массива]],":","F","$",Таблица_основная[[#This Row],[Последняя строка моссива]])</f>
        <v>F$1047:F$1101</v>
      </c>
      <c r="Q1079" s="70">
        <f t="shared" si="19"/>
        <v>1047</v>
      </c>
      <c r="R1079" s="70">
        <f>Таблица_основная[[#This Row],[Первая строка массива]]+54</f>
        <v>1101</v>
      </c>
      <c r="S1079"/>
      <c r="T1079" s="86"/>
      <c r="AA1079" t="s">
        <v>144</v>
      </c>
      <c r="AB1079" t="s">
        <v>2208</v>
      </c>
      <c r="AC1079" t="s">
        <v>2052</v>
      </c>
      <c r="AD1079" t="s">
        <v>2209</v>
      </c>
    </row>
    <row r="1080" spans="1:30" ht="12.75" customHeight="1" x14ac:dyDescent="0.2">
      <c r="A1080" s="70"/>
      <c r="B1080" s="70"/>
      <c r="C1080" s="100" t="s">
        <v>102</v>
      </c>
      <c r="D1080" s="101" t="s">
        <v>9</v>
      </c>
      <c r="E1080" s="102">
        <v>45383</v>
      </c>
      <c r="F1080" s="71">
        <v>8</v>
      </c>
      <c r="G1080" s="72">
        <f ca="1">Таблица_основная[[#This Row],[Рейтинг расчет]]</f>
        <v>7</v>
      </c>
      <c r="H1080" s="41" t="s">
        <v>160</v>
      </c>
      <c r="I1080" s="71">
        <v>6.4545454545454541</v>
      </c>
      <c r="J1080" s="41" t="s">
        <v>161</v>
      </c>
      <c r="K1080" s="73"/>
      <c r="L1080" s="73" t="s">
        <v>162</v>
      </c>
      <c r="M1080" s="73"/>
      <c r="N108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O1080" s="41" t="str">
        <f>CONCATENATE("F","$",Таблица_основная[[#This Row],[Первая строка массива]])</f>
        <v>F$1047</v>
      </c>
      <c r="P1080" s="41" t="str">
        <f>CONCATENATE("F","$",Таблица_основная[[#This Row],[Первая строка массива]],":","F","$",Таблица_основная[[#This Row],[Последняя строка моссива]])</f>
        <v>F$1047:F$1101</v>
      </c>
      <c r="Q1080" s="70">
        <f t="shared" si="19"/>
        <v>1047</v>
      </c>
      <c r="R1080" s="70">
        <f>Таблица_основная[[#This Row],[Первая строка массива]]+54</f>
        <v>1101</v>
      </c>
      <c r="S1080"/>
      <c r="T1080" s="86"/>
      <c r="AA1080" t="s">
        <v>144</v>
      </c>
      <c r="AB1080" t="s">
        <v>2210</v>
      </c>
      <c r="AC1080" t="s">
        <v>2052</v>
      </c>
      <c r="AD1080" t="s">
        <v>2211</v>
      </c>
    </row>
    <row r="1081" spans="1:30" ht="12.75" customHeight="1" x14ac:dyDescent="0.2">
      <c r="A1081" s="70"/>
      <c r="B1081" s="70"/>
      <c r="C1081" s="100" t="s">
        <v>103</v>
      </c>
      <c r="D1081" s="101" t="s">
        <v>9</v>
      </c>
      <c r="E1081" s="102">
        <v>45383</v>
      </c>
      <c r="F1081" s="71">
        <v>0</v>
      </c>
      <c r="G1081" s="72">
        <f ca="1">Таблица_основная[[#This Row],[Рейтинг расчет]]</f>
        <v>15</v>
      </c>
      <c r="H1081" s="41" t="s">
        <v>160</v>
      </c>
      <c r="I1081" s="71">
        <v>6.4545454545454541</v>
      </c>
      <c r="J1081" s="41" t="s">
        <v>161</v>
      </c>
      <c r="K1081" s="73"/>
      <c r="L1081" s="73" t="s">
        <v>162</v>
      </c>
      <c r="M1081" s="73"/>
      <c r="N108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O1081" s="41" t="str">
        <f>CONCATENATE("F","$",Таблица_основная[[#This Row],[Первая строка массива]])</f>
        <v>F$1047</v>
      </c>
      <c r="P1081" s="41" t="str">
        <f>CONCATENATE("F","$",Таблица_основная[[#This Row],[Первая строка массива]],":","F","$",Таблица_основная[[#This Row],[Последняя строка моссива]])</f>
        <v>F$1047:F$1101</v>
      </c>
      <c r="Q1081" s="70">
        <f t="shared" si="19"/>
        <v>1047</v>
      </c>
      <c r="R1081" s="70">
        <f>Таблица_основная[[#This Row],[Первая строка массива]]+54</f>
        <v>1101</v>
      </c>
      <c r="S1081"/>
      <c r="T1081" s="86"/>
      <c r="AA1081" t="s">
        <v>144</v>
      </c>
      <c r="AB1081" t="s">
        <v>2212</v>
      </c>
      <c r="AC1081" t="s">
        <v>2052</v>
      </c>
      <c r="AD1081" t="s">
        <v>2213</v>
      </c>
    </row>
    <row r="1082" spans="1:30" ht="12.75" customHeight="1" x14ac:dyDescent="0.2">
      <c r="A1082" s="70"/>
      <c r="B1082" s="70"/>
      <c r="C1082" s="100" t="s">
        <v>104</v>
      </c>
      <c r="D1082" s="101" t="s">
        <v>9</v>
      </c>
      <c r="E1082" s="102">
        <v>45383</v>
      </c>
      <c r="F1082" s="71">
        <v>11</v>
      </c>
      <c r="G1082" s="72">
        <f ca="1">Таблица_основная[[#This Row],[Рейтинг расчет]]</f>
        <v>5</v>
      </c>
      <c r="H1082" s="41" t="s">
        <v>160</v>
      </c>
      <c r="I1082" s="71">
        <v>6.4545454545454541</v>
      </c>
      <c r="J1082" s="41" t="s">
        <v>161</v>
      </c>
      <c r="K1082" s="73"/>
      <c r="L1082" s="73" t="s">
        <v>162</v>
      </c>
      <c r="M1082" s="73"/>
      <c r="N108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</v>
      </c>
      <c r="O1082" s="41" t="str">
        <f>CONCATENATE("F","$",Таблица_основная[[#This Row],[Первая строка массива]])</f>
        <v>F$1047</v>
      </c>
      <c r="P1082" s="41" t="str">
        <f>CONCATENATE("F","$",Таблица_основная[[#This Row],[Первая строка массива]],":","F","$",Таблица_основная[[#This Row],[Последняя строка моссива]])</f>
        <v>F$1047:F$1101</v>
      </c>
      <c r="Q1082" s="70">
        <f t="shared" si="19"/>
        <v>1047</v>
      </c>
      <c r="R1082" s="70">
        <f>Таблица_основная[[#This Row],[Первая строка массива]]+54</f>
        <v>1101</v>
      </c>
      <c r="S1082"/>
      <c r="T1082" s="86"/>
      <c r="AA1082" t="s">
        <v>135</v>
      </c>
      <c r="AB1082" t="s">
        <v>2214</v>
      </c>
      <c r="AC1082" t="s">
        <v>2052</v>
      </c>
      <c r="AD1082" t="s">
        <v>2215</v>
      </c>
    </row>
    <row r="1083" spans="1:30" ht="12.75" customHeight="1" x14ac:dyDescent="0.2">
      <c r="A1083" s="70"/>
      <c r="B1083" s="70"/>
      <c r="C1083" s="100" t="s">
        <v>128</v>
      </c>
      <c r="D1083" s="101" t="s">
        <v>9</v>
      </c>
      <c r="E1083" s="102">
        <v>45383</v>
      </c>
      <c r="F1083" s="71">
        <v>1</v>
      </c>
      <c r="G1083" s="72">
        <f ca="1">Таблица_основная[[#This Row],[Рейтинг расчет]]</f>
        <v>14</v>
      </c>
      <c r="H1083" s="41" t="s">
        <v>160</v>
      </c>
      <c r="I1083" s="71">
        <v>6.4545454545454541</v>
      </c>
      <c r="J1083" s="41" t="s">
        <v>161</v>
      </c>
      <c r="K1083" s="73"/>
      <c r="L1083" s="73" t="s">
        <v>162</v>
      </c>
      <c r="M1083" s="73"/>
      <c r="N108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O1083" s="41" t="str">
        <f>CONCATENATE("F","$",Таблица_основная[[#This Row],[Первая строка массива]])</f>
        <v>F$1047</v>
      </c>
      <c r="P1083" s="41" t="str">
        <f>CONCATENATE("F","$",Таблица_основная[[#This Row],[Первая строка массива]],":","F","$",Таблица_основная[[#This Row],[Последняя строка моссива]])</f>
        <v>F$1047:F$1101</v>
      </c>
      <c r="Q1083" s="70">
        <f t="shared" si="19"/>
        <v>1047</v>
      </c>
      <c r="R1083" s="70">
        <f>Таблица_основная[[#This Row],[Первая строка массива]]+54</f>
        <v>1101</v>
      </c>
      <c r="S1083"/>
      <c r="T1083" s="86"/>
      <c r="AA1083" t="s">
        <v>135</v>
      </c>
      <c r="AB1083" t="s">
        <v>2216</v>
      </c>
      <c r="AC1083" t="s">
        <v>2052</v>
      </c>
      <c r="AD1083" t="s">
        <v>2217</v>
      </c>
    </row>
    <row r="1084" spans="1:30" ht="12.75" customHeight="1" x14ac:dyDescent="0.2">
      <c r="A1084" s="70"/>
      <c r="B1084" s="70"/>
      <c r="C1084" s="100" t="s">
        <v>117</v>
      </c>
      <c r="D1084" s="101" t="s">
        <v>9</v>
      </c>
      <c r="E1084" s="102">
        <v>45383</v>
      </c>
      <c r="F1084" s="71">
        <v>1</v>
      </c>
      <c r="G1084" s="72">
        <f ca="1">Таблица_основная[[#This Row],[Рейтинг расчет]]</f>
        <v>14</v>
      </c>
      <c r="H1084" s="41" t="s">
        <v>160</v>
      </c>
      <c r="I1084" s="71">
        <v>6.4545454545454541</v>
      </c>
      <c r="J1084" s="41" t="s">
        <v>161</v>
      </c>
      <c r="K1084" s="73"/>
      <c r="L1084" s="73" t="s">
        <v>162</v>
      </c>
      <c r="M1084" s="73"/>
      <c r="N108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O1084" s="41" t="str">
        <f>CONCATENATE("F","$",Таблица_основная[[#This Row],[Первая строка массива]])</f>
        <v>F$1047</v>
      </c>
      <c r="P1084" s="41" t="str">
        <f>CONCATENATE("F","$",Таблица_основная[[#This Row],[Первая строка массива]],":","F","$",Таблица_основная[[#This Row],[Последняя строка моссива]])</f>
        <v>F$1047:F$1101</v>
      </c>
      <c r="Q1084" s="70">
        <f t="shared" si="19"/>
        <v>1047</v>
      </c>
      <c r="R1084" s="70">
        <f>Таблица_основная[[#This Row],[Первая строка массива]]+54</f>
        <v>1101</v>
      </c>
      <c r="S1084"/>
      <c r="T1084" s="86"/>
      <c r="AA1084" t="s">
        <v>135</v>
      </c>
      <c r="AB1084" t="s">
        <v>2218</v>
      </c>
      <c r="AC1084" t="s">
        <v>2052</v>
      </c>
      <c r="AD1084" t="s">
        <v>2219</v>
      </c>
    </row>
    <row r="1085" spans="1:30" ht="12.75" customHeight="1" x14ac:dyDescent="0.2">
      <c r="A1085" s="70"/>
      <c r="B1085" s="70"/>
      <c r="C1085" s="100" t="s">
        <v>118</v>
      </c>
      <c r="D1085" s="101" t="s">
        <v>9</v>
      </c>
      <c r="E1085" s="102">
        <v>45383</v>
      </c>
      <c r="F1085" s="71">
        <v>3</v>
      </c>
      <c r="G1085" s="72">
        <f ca="1">Таблица_основная[[#This Row],[Рейтинг расчет]]</f>
        <v>12</v>
      </c>
      <c r="H1085" s="41" t="s">
        <v>160</v>
      </c>
      <c r="I1085" s="71">
        <v>6.4545454545454541</v>
      </c>
      <c r="J1085" s="41" t="s">
        <v>161</v>
      </c>
      <c r="K1085" s="73"/>
      <c r="L1085" s="73" t="s">
        <v>162</v>
      </c>
      <c r="M1085" s="73"/>
      <c r="N108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O1085" s="41" t="str">
        <f>CONCATENATE("F","$",Таблица_основная[[#This Row],[Первая строка массива]])</f>
        <v>F$1047</v>
      </c>
      <c r="P1085" s="41" t="str">
        <f>CONCATENATE("F","$",Таблица_основная[[#This Row],[Первая строка массива]],":","F","$",Таблица_основная[[#This Row],[Последняя строка моссива]])</f>
        <v>F$1047:F$1101</v>
      </c>
      <c r="Q1085" s="70">
        <f t="shared" si="19"/>
        <v>1047</v>
      </c>
      <c r="R1085" s="70">
        <f>Таблица_основная[[#This Row],[Первая строка массива]]+54</f>
        <v>1101</v>
      </c>
      <c r="S1085"/>
      <c r="T1085" s="86"/>
      <c r="AA1085" t="s">
        <v>136</v>
      </c>
      <c r="AB1085" t="s">
        <v>2220</v>
      </c>
      <c r="AC1085" t="s">
        <v>2052</v>
      </c>
      <c r="AD1085" t="s">
        <v>2221</v>
      </c>
    </row>
    <row r="1086" spans="1:30" ht="12.75" customHeight="1" x14ac:dyDescent="0.2">
      <c r="A1086" s="70"/>
      <c r="B1086" s="70"/>
      <c r="C1086" s="100" t="s">
        <v>105</v>
      </c>
      <c r="D1086" s="101" t="s">
        <v>9</v>
      </c>
      <c r="E1086" s="102">
        <v>45383</v>
      </c>
      <c r="F1086" s="71">
        <v>1</v>
      </c>
      <c r="G1086" s="72">
        <f ca="1">Таблица_основная[[#This Row],[Рейтинг расчет]]</f>
        <v>14</v>
      </c>
      <c r="H1086" s="41" t="s">
        <v>160</v>
      </c>
      <c r="I1086" s="71">
        <v>6.4545454545454541</v>
      </c>
      <c r="J1086" s="41" t="s">
        <v>161</v>
      </c>
      <c r="K1086" s="73"/>
      <c r="L1086" s="73" t="s">
        <v>162</v>
      </c>
      <c r="M1086" s="73"/>
      <c r="N108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O1086" s="41" t="str">
        <f>CONCATENATE("F","$",Таблица_основная[[#This Row],[Первая строка массива]])</f>
        <v>F$1047</v>
      </c>
      <c r="P1086" s="41" t="str">
        <f>CONCATENATE("F","$",Таблица_основная[[#This Row],[Первая строка массива]],":","F","$",Таблица_основная[[#This Row],[Последняя строка моссива]])</f>
        <v>F$1047:F$1101</v>
      </c>
      <c r="Q1086" s="70">
        <f t="shared" si="19"/>
        <v>1047</v>
      </c>
      <c r="R1086" s="70">
        <f>Таблица_основная[[#This Row],[Первая строка массива]]+54</f>
        <v>1101</v>
      </c>
      <c r="S1086"/>
      <c r="T1086" s="86"/>
      <c r="AA1086" t="s">
        <v>136</v>
      </c>
      <c r="AB1086" t="s">
        <v>2222</v>
      </c>
      <c r="AC1086" t="s">
        <v>2052</v>
      </c>
      <c r="AD1086" t="s">
        <v>2223</v>
      </c>
    </row>
    <row r="1087" spans="1:30" ht="12.75" customHeight="1" x14ac:dyDescent="0.2">
      <c r="A1087" s="70"/>
      <c r="B1087" s="70"/>
      <c r="C1087" s="100" t="s">
        <v>119</v>
      </c>
      <c r="D1087" s="101" t="s">
        <v>9</v>
      </c>
      <c r="E1087" s="102">
        <v>45383</v>
      </c>
      <c r="F1087" s="71">
        <v>4</v>
      </c>
      <c r="G1087" s="72">
        <f ca="1">Таблица_основная[[#This Row],[Рейтинг расчет]]</f>
        <v>11</v>
      </c>
      <c r="H1087" s="41" t="s">
        <v>160</v>
      </c>
      <c r="I1087" s="71">
        <v>6.4545454545454541</v>
      </c>
      <c r="J1087" s="41" t="s">
        <v>161</v>
      </c>
      <c r="K1087" s="73"/>
      <c r="L1087" s="73" t="s">
        <v>162</v>
      </c>
      <c r="M1087" s="73"/>
      <c r="N108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O1087" s="41" t="str">
        <f>CONCATENATE("F","$",Таблица_основная[[#This Row],[Первая строка массива]])</f>
        <v>F$1047</v>
      </c>
      <c r="P1087" s="41" t="str">
        <f>CONCATENATE("F","$",Таблица_основная[[#This Row],[Первая строка массива]],":","F","$",Таблица_основная[[#This Row],[Последняя строка моссива]])</f>
        <v>F$1047:F$1101</v>
      </c>
      <c r="Q1087" s="70">
        <f t="shared" si="19"/>
        <v>1047</v>
      </c>
      <c r="R1087" s="70">
        <f>Таблица_основная[[#This Row],[Первая строка массива]]+54</f>
        <v>1101</v>
      </c>
      <c r="S1087"/>
      <c r="T1087" s="86"/>
      <c r="AA1087" t="s">
        <v>136</v>
      </c>
      <c r="AB1087" t="s">
        <v>2224</v>
      </c>
      <c r="AC1087" t="s">
        <v>2052</v>
      </c>
      <c r="AD1087" t="s">
        <v>2225</v>
      </c>
    </row>
    <row r="1088" spans="1:30" ht="12.75" customHeight="1" x14ac:dyDescent="0.2">
      <c r="A1088" s="70"/>
      <c r="B1088" s="70"/>
      <c r="C1088" s="100" t="s">
        <v>106</v>
      </c>
      <c r="D1088" s="101" t="s">
        <v>9</v>
      </c>
      <c r="E1088" s="102">
        <v>45383</v>
      </c>
      <c r="F1088" s="71">
        <v>5</v>
      </c>
      <c r="G1088" s="72">
        <f ca="1">Таблица_основная[[#This Row],[Рейтинг расчет]]</f>
        <v>10</v>
      </c>
      <c r="H1088" s="41" t="s">
        <v>160</v>
      </c>
      <c r="I1088" s="71">
        <v>6.4545454545454541</v>
      </c>
      <c r="J1088" s="41" t="s">
        <v>161</v>
      </c>
      <c r="K1088" s="73"/>
      <c r="L1088" s="73" t="s">
        <v>162</v>
      </c>
      <c r="M1088" s="73"/>
      <c r="N108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10</v>
      </c>
      <c r="O1088" s="41" t="str">
        <f>CONCATENATE("F","$",Таблица_основная[[#This Row],[Первая строка массива]])</f>
        <v>F$1047</v>
      </c>
      <c r="P1088" s="41" t="str">
        <f>CONCATENATE("F","$",Таблица_основная[[#This Row],[Первая строка массива]],":","F","$",Таблица_основная[[#This Row],[Последняя строка моссива]])</f>
        <v>F$1047:F$1101</v>
      </c>
      <c r="Q1088" s="70">
        <f t="shared" si="19"/>
        <v>1047</v>
      </c>
      <c r="R1088" s="70">
        <f>Таблица_основная[[#This Row],[Первая строка массива]]+54</f>
        <v>1101</v>
      </c>
      <c r="S1088"/>
      <c r="T1088" s="86"/>
      <c r="AA1088" t="s">
        <v>136</v>
      </c>
      <c r="AB1088" t="s">
        <v>2226</v>
      </c>
      <c r="AC1088" t="s">
        <v>2052</v>
      </c>
      <c r="AD1088" t="s">
        <v>2227</v>
      </c>
    </row>
    <row r="1089" spans="1:30" ht="12.75" customHeight="1" x14ac:dyDescent="0.2">
      <c r="A1089" s="70"/>
      <c r="B1089" s="70"/>
      <c r="C1089" s="100" t="s">
        <v>107</v>
      </c>
      <c r="D1089" s="101" t="s">
        <v>9</v>
      </c>
      <c r="E1089" s="102">
        <v>45383</v>
      </c>
      <c r="F1089" s="71">
        <v>5</v>
      </c>
      <c r="G1089" s="72">
        <f ca="1">Таблица_основная[[#This Row],[Рейтинг расчет]]</f>
        <v>10</v>
      </c>
      <c r="H1089" s="41" t="s">
        <v>160</v>
      </c>
      <c r="I1089" s="71">
        <v>6.4545454545454541</v>
      </c>
      <c r="J1089" s="41" t="s">
        <v>161</v>
      </c>
      <c r="K1089" s="73"/>
      <c r="L1089" s="73" t="s">
        <v>162</v>
      </c>
      <c r="M1089" s="73"/>
      <c r="N108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10</v>
      </c>
      <c r="O1089" s="41" t="str">
        <f>CONCATENATE("F","$",Таблица_основная[[#This Row],[Первая строка массива]])</f>
        <v>F$1047</v>
      </c>
      <c r="P1089" s="41" t="str">
        <f>CONCATENATE("F","$",Таблица_основная[[#This Row],[Первая строка массива]],":","F","$",Таблица_основная[[#This Row],[Последняя строка моссива]])</f>
        <v>F$1047:F$1101</v>
      </c>
      <c r="Q1089" s="70">
        <f t="shared" si="19"/>
        <v>1047</v>
      </c>
      <c r="R1089" s="70">
        <f>Таблица_основная[[#This Row],[Первая строка массива]]+54</f>
        <v>1101</v>
      </c>
      <c r="S1089"/>
      <c r="T1089" s="86"/>
      <c r="AA1089" t="s">
        <v>136</v>
      </c>
      <c r="AB1089" t="s">
        <v>2228</v>
      </c>
      <c r="AC1089" t="s">
        <v>2052</v>
      </c>
      <c r="AD1089" t="s">
        <v>2227</v>
      </c>
    </row>
    <row r="1090" spans="1:30" ht="12.75" customHeight="1" x14ac:dyDescent="0.2">
      <c r="A1090" s="70"/>
      <c r="B1090" s="70"/>
      <c r="C1090" s="100" t="s">
        <v>120</v>
      </c>
      <c r="D1090" s="101" t="s">
        <v>9</v>
      </c>
      <c r="E1090" s="102">
        <v>45383</v>
      </c>
      <c r="F1090" s="71">
        <v>1</v>
      </c>
      <c r="G1090" s="72">
        <f ca="1">Таблица_основная[[#This Row],[Рейтинг расчет]]</f>
        <v>14</v>
      </c>
      <c r="H1090" s="41" t="s">
        <v>160</v>
      </c>
      <c r="I1090" s="71">
        <v>6.4545454545454541</v>
      </c>
      <c r="J1090" s="41" t="s">
        <v>161</v>
      </c>
      <c r="K1090" s="73"/>
      <c r="L1090" s="73" t="s">
        <v>162</v>
      </c>
      <c r="M1090" s="73"/>
      <c r="N109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O1090" s="41" t="str">
        <f>CONCATENATE("F","$",Таблица_основная[[#This Row],[Первая строка массива]])</f>
        <v>F$1047</v>
      </c>
      <c r="P1090" s="41" t="str">
        <f>CONCATENATE("F","$",Таблица_основная[[#This Row],[Первая строка массива]],":","F","$",Таблица_основная[[#This Row],[Последняя строка моссива]])</f>
        <v>F$1047:F$1101</v>
      </c>
      <c r="Q1090" s="70">
        <f t="shared" si="19"/>
        <v>1047</v>
      </c>
      <c r="R1090" s="70">
        <f>Таблица_основная[[#This Row],[Первая строка массива]]+54</f>
        <v>1101</v>
      </c>
      <c r="S1090"/>
      <c r="T1090" s="86"/>
      <c r="AA1090" t="s">
        <v>136</v>
      </c>
      <c r="AB1090" t="s">
        <v>2229</v>
      </c>
      <c r="AC1090" t="s">
        <v>2052</v>
      </c>
      <c r="AD1090" t="s">
        <v>2230</v>
      </c>
    </row>
    <row r="1091" spans="1:30" ht="12.75" customHeight="1" x14ac:dyDescent="0.2">
      <c r="A1091" s="70"/>
      <c r="B1091" s="70"/>
      <c r="C1091" s="100" t="s">
        <v>126</v>
      </c>
      <c r="D1091" s="101" t="s">
        <v>9</v>
      </c>
      <c r="E1091" s="102">
        <v>45383</v>
      </c>
      <c r="F1091" s="71">
        <v>0</v>
      </c>
      <c r="G1091" s="72">
        <f ca="1">Таблица_основная[[#This Row],[Рейтинг расчет]]</f>
        <v>15</v>
      </c>
      <c r="H1091" s="41" t="s">
        <v>160</v>
      </c>
      <c r="I1091" s="71">
        <v>6.4545454545454541</v>
      </c>
      <c r="J1091" s="41" t="s">
        <v>161</v>
      </c>
      <c r="K1091" s="73"/>
      <c r="L1091" s="73" t="s">
        <v>162</v>
      </c>
      <c r="M1091" s="73"/>
      <c r="N109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O1091" s="41" t="str">
        <f>CONCATENATE("F","$",Таблица_основная[[#This Row],[Первая строка массива]])</f>
        <v>F$1047</v>
      </c>
      <c r="P1091" s="41" t="str">
        <f>CONCATENATE("F","$",Таблица_основная[[#This Row],[Первая строка массива]],":","F","$",Таблица_основная[[#This Row],[Последняя строка моссива]])</f>
        <v>F$1047:F$1101</v>
      </c>
      <c r="Q1091" s="70">
        <f t="shared" si="19"/>
        <v>1047</v>
      </c>
      <c r="R1091" s="70">
        <f>Таблица_основная[[#This Row],[Первая строка массива]]+54</f>
        <v>1101</v>
      </c>
      <c r="S1091"/>
      <c r="T1091" s="86"/>
      <c r="AA1091" t="s">
        <v>136</v>
      </c>
      <c r="AB1091" t="s">
        <v>2231</v>
      </c>
      <c r="AC1091" t="s">
        <v>2052</v>
      </c>
      <c r="AD1091" t="s">
        <v>2232</v>
      </c>
    </row>
    <row r="1092" spans="1:30" ht="12.75" customHeight="1" x14ac:dyDescent="0.2">
      <c r="A1092" s="70"/>
      <c r="B1092" s="70"/>
      <c r="C1092" s="100" t="s">
        <v>108</v>
      </c>
      <c r="D1092" s="101" t="s">
        <v>9</v>
      </c>
      <c r="E1092" s="102">
        <v>45383</v>
      </c>
      <c r="F1092" s="71">
        <v>7</v>
      </c>
      <c r="G1092" s="72">
        <f ca="1">Таблица_основная[[#This Row],[Рейтинг расчет]]</f>
        <v>8</v>
      </c>
      <c r="H1092" s="41" t="s">
        <v>160</v>
      </c>
      <c r="I1092" s="71">
        <v>6.4545454545454541</v>
      </c>
      <c r="J1092" s="41" t="s">
        <v>161</v>
      </c>
      <c r="K1092" s="73"/>
      <c r="L1092" s="73" t="s">
        <v>162</v>
      </c>
      <c r="M1092" s="73"/>
      <c r="N109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O1092" s="41" t="str">
        <f>CONCATENATE("F","$",Таблица_основная[[#This Row],[Первая строка массива]])</f>
        <v>F$1047</v>
      </c>
      <c r="P1092" s="41" t="str">
        <f>CONCATENATE("F","$",Таблица_основная[[#This Row],[Первая строка массива]],":","F","$",Таблица_основная[[#This Row],[Последняя строка моссива]])</f>
        <v>F$1047:F$1101</v>
      </c>
      <c r="Q1092" s="70">
        <f t="shared" si="19"/>
        <v>1047</v>
      </c>
      <c r="R1092" s="70">
        <f>Таблица_основная[[#This Row],[Первая строка массива]]+54</f>
        <v>1101</v>
      </c>
      <c r="S1092"/>
      <c r="T1092" s="86"/>
      <c r="AA1092" t="s">
        <v>137</v>
      </c>
      <c r="AB1092" t="s">
        <v>2233</v>
      </c>
      <c r="AC1092" t="s">
        <v>2052</v>
      </c>
      <c r="AD1092" t="s">
        <v>2234</v>
      </c>
    </row>
    <row r="1093" spans="1:30" ht="12.75" customHeight="1" x14ac:dyDescent="0.2">
      <c r="A1093" s="70"/>
      <c r="B1093" s="70"/>
      <c r="C1093" s="100" t="s">
        <v>121</v>
      </c>
      <c r="D1093" s="101" t="s">
        <v>9</v>
      </c>
      <c r="E1093" s="102">
        <v>45383</v>
      </c>
      <c r="F1093" s="71">
        <v>4</v>
      </c>
      <c r="G1093" s="72">
        <f ca="1">Таблица_основная[[#This Row],[Рейтинг расчет]]</f>
        <v>11</v>
      </c>
      <c r="H1093" s="41" t="s">
        <v>160</v>
      </c>
      <c r="I1093" s="71">
        <v>6.4545454545454541</v>
      </c>
      <c r="J1093" s="41" t="s">
        <v>161</v>
      </c>
      <c r="K1093" s="73"/>
      <c r="L1093" s="73" t="s">
        <v>162</v>
      </c>
      <c r="M1093" s="73"/>
      <c r="N109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O1093" s="41" t="str">
        <f>CONCATENATE("F","$",Таблица_основная[[#This Row],[Первая строка массива]])</f>
        <v>F$1047</v>
      </c>
      <c r="P1093" s="41" t="str">
        <f>CONCATENATE("F","$",Таблица_основная[[#This Row],[Первая строка массива]],":","F","$",Таблица_основная[[#This Row],[Последняя строка моссива]])</f>
        <v>F$1047:F$1101</v>
      </c>
      <c r="Q1093" s="70">
        <f t="shared" si="19"/>
        <v>1047</v>
      </c>
      <c r="R1093" s="70">
        <f>Таблица_основная[[#This Row],[Первая строка массива]]+54</f>
        <v>1101</v>
      </c>
      <c r="S1093"/>
      <c r="T1093" s="86"/>
      <c r="AA1093" t="s">
        <v>137</v>
      </c>
      <c r="AB1093" t="s">
        <v>2235</v>
      </c>
      <c r="AC1093" t="s">
        <v>2052</v>
      </c>
      <c r="AD1093" t="s">
        <v>2236</v>
      </c>
    </row>
    <row r="1094" spans="1:30" ht="12.75" customHeight="1" x14ac:dyDescent="0.2">
      <c r="A1094" s="70"/>
      <c r="B1094" s="70"/>
      <c r="C1094" s="100" t="s">
        <v>129</v>
      </c>
      <c r="D1094" s="101" t="s">
        <v>9</v>
      </c>
      <c r="E1094" s="102">
        <v>45383</v>
      </c>
      <c r="F1094" s="71">
        <v>0</v>
      </c>
      <c r="G1094" s="72">
        <f ca="1">Таблица_основная[[#This Row],[Рейтинг расчет]]</f>
        <v>15</v>
      </c>
      <c r="H1094" s="41" t="s">
        <v>160</v>
      </c>
      <c r="I1094" s="71">
        <v>6.4545454545454541</v>
      </c>
      <c r="J1094" s="41" t="s">
        <v>161</v>
      </c>
      <c r="K1094" s="73"/>
      <c r="L1094" s="73" t="s">
        <v>162</v>
      </c>
      <c r="M1094" s="73"/>
      <c r="N109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O1094" s="41" t="str">
        <f>CONCATENATE("F","$",Таблица_основная[[#This Row],[Первая строка массива]])</f>
        <v>F$1047</v>
      </c>
      <c r="P1094" s="41" t="str">
        <f>CONCATENATE("F","$",Таблица_основная[[#This Row],[Первая строка массива]],":","F","$",Таблица_основная[[#This Row],[Последняя строка моссива]])</f>
        <v>F$1047:F$1101</v>
      </c>
      <c r="Q1094" s="70">
        <f t="shared" si="19"/>
        <v>1047</v>
      </c>
      <c r="R1094" s="70">
        <f>Таблица_основная[[#This Row],[Первая строка массива]]+54</f>
        <v>1101</v>
      </c>
      <c r="S1094"/>
      <c r="T1094" s="86"/>
      <c r="AA1094" t="s">
        <v>138</v>
      </c>
      <c r="AB1094" t="s">
        <v>2237</v>
      </c>
      <c r="AC1094" t="s">
        <v>2052</v>
      </c>
      <c r="AD1094" t="s">
        <v>2238</v>
      </c>
    </row>
    <row r="1095" spans="1:30" ht="12.75" customHeight="1" x14ac:dyDescent="0.2">
      <c r="A1095" s="70"/>
      <c r="B1095" s="70"/>
      <c r="C1095" s="100" t="s">
        <v>122</v>
      </c>
      <c r="D1095" s="101" t="s">
        <v>9</v>
      </c>
      <c r="E1095" s="102">
        <v>45383</v>
      </c>
      <c r="F1095" s="71">
        <v>1</v>
      </c>
      <c r="G1095" s="72">
        <f ca="1">Таблица_основная[[#This Row],[Рейтинг расчет]]</f>
        <v>14</v>
      </c>
      <c r="H1095" s="41" t="s">
        <v>160</v>
      </c>
      <c r="I1095" s="71">
        <v>6.4545454545454541</v>
      </c>
      <c r="J1095" s="41" t="s">
        <v>161</v>
      </c>
      <c r="K1095" s="73"/>
      <c r="L1095" s="73" t="s">
        <v>162</v>
      </c>
      <c r="M1095" s="73"/>
      <c r="N109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O1095" s="41" t="str">
        <f>CONCATENATE("F","$",Таблица_основная[[#This Row],[Первая строка массива]])</f>
        <v>F$1047</v>
      </c>
      <c r="P1095" s="41" t="str">
        <f>CONCATENATE("F","$",Таблица_основная[[#This Row],[Первая строка массива]],":","F","$",Таблица_основная[[#This Row],[Последняя строка моссива]])</f>
        <v>F$1047:F$1101</v>
      </c>
      <c r="Q1095" s="70">
        <f t="shared" si="19"/>
        <v>1047</v>
      </c>
      <c r="R1095" s="70">
        <f>Таблица_основная[[#This Row],[Первая строка массива]]+54</f>
        <v>1101</v>
      </c>
      <c r="S1095"/>
      <c r="T1095" s="86"/>
      <c r="AA1095" t="s">
        <v>141</v>
      </c>
      <c r="AB1095" t="s">
        <v>2239</v>
      </c>
      <c r="AC1095" t="s">
        <v>2052</v>
      </c>
      <c r="AD1095" t="s">
        <v>2240</v>
      </c>
    </row>
    <row r="1096" spans="1:30" ht="12.75" customHeight="1" x14ac:dyDescent="0.2">
      <c r="A1096" s="70"/>
      <c r="B1096" s="70"/>
      <c r="C1096" s="100" t="s">
        <v>123</v>
      </c>
      <c r="D1096" s="101" t="s">
        <v>9</v>
      </c>
      <c r="E1096" s="102">
        <v>45383</v>
      </c>
      <c r="F1096" s="71">
        <v>0</v>
      </c>
      <c r="G1096" s="72">
        <f ca="1">Таблица_основная[[#This Row],[Рейтинг расчет]]</f>
        <v>15</v>
      </c>
      <c r="H1096" s="41" t="s">
        <v>160</v>
      </c>
      <c r="I1096" s="71">
        <v>6.4545454545454541</v>
      </c>
      <c r="J1096" s="41" t="s">
        <v>161</v>
      </c>
      <c r="K1096" s="73"/>
      <c r="L1096" s="73" t="s">
        <v>162</v>
      </c>
      <c r="M1096" s="73"/>
      <c r="N109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O1096" s="41" t="str">
        <f>CONCATENATE("F","$",Таблица_основная[[#This Row],[Первая строка массива]])</f>
        <v>F$1047</v>
      </c>
      <c r="P1096" s="41" t="str">
        <f>CONCATENATE("F","$",Таблица_основная[[#This Row],[Первая строка массива]],":","F","$",Таблица_основная[[#This Row],[Последняя строка моссива]])</f>
        <v>F$1047:F$1101</v>
      </c>
      <c r="Q1096" s="70">
        <f t="shared" si="19"/>
        <v>1047</v>
      </c>
      <c r="R1096" s="70">
        <f>Таблица_основная[[#This Row],[Первая строка массива]]+54</f>
        <v>1101</v>
      </c>
      <c r="S1096"/>
      <c r="T1096" s="86"/>
      <c r="AA1096" t="s">
        <v>141</v>
      </c>
      <c r="AB1096" t="s">
        <v>2241</v>
      </c>
      <c r="AC1096" t="s">
        <v>2052</v>
      </c>
      <c r="AD1096" t="s">
        <v>2240</v>
      </c>
    </row>
    <row r="1097" spans="1:30" ht="12.75" customHeight="1" x14ac:dyDescent="0.2">
      <c r="A1097" s="70"/>
      <c r="B1097" s="70"/>
      <c r="C1097" s="100" t="s">
        <v>124</v>
      </c>
      <c r="D1097" s="101" t="s">
        <v>9</v>
      </c>
      <c r="E1097" s="102">
        <v>45383</v>
      </c>
      <c r="F1097" s="71">
        <v>3</v>
      </c>
      <c r="G1097" s="72">
        <f ca="1">Таблица_основная[[#This Row],[Рейтинг расчет]]</f>
        <v>12</v>
      </c>
      <c r="H1097" s="41" t="s">
        <v>160</v>
      </c>
      <c r="I1097" s="71">
        <v>6.4545454545454541</v>
      </c>
      <c r="J1097" s="41" t="s">
        <v>161</v>
      </c>
      <c r="K1097" s="73"/>
      <c r="L1097" s="73" t="s">
        <v>162</v>
      </c>
      <c r="M1097" s="73"/>
      <c r="N109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O1097" s="41" t="str">
        <f>CONCATENATE("F","$",Таблица_основная[[#This Row],[Первая строка массива]])</f>
        <v>F$1047</v>
      </c>
      <c r="P1097" s="41" t="str">
        <f>CONCATENATE("F","$",Таблица_основная[[#This Row],[Первая строка массива]],":","F","$",Таблица_основная[[#This Row],[Последняя строка моссива]])</f>
        <v>F$1047:F$1101</v>
      </c>
      <c r="Q1097" s="70">
        <f t="shared" si="19"/>
        <v>1047</v>
      </c>
      <c r="R1097" s="70">
        <f>Таблица_основная[[#This Row],[Первая строка массива]]+54</f>
        <v>1101</v>
      </c>
      <c r="S1097"/>
      <c r="T1097" s="86"/>
      <c r="AA1097" t="s">
        <v>141</v>
      </c>
      <c r="AB1097" t="s">
        <v>2242</v>
      </c>
      <c r="AC1097" t="s">
        <v>2052</v>
      </c>
      <c r="AD1097" t="s">
        <v>2243</v>
      </c>
    </row>
    <row r="1098" spans="1:30" ht="12.75" customHeight="1" x14ac:dyDescent="0.2">
      <c r="A1098" s="70"/>
      <c r="B1098" s="70"/>
      <c r="C1098" s="100" t="s">
        <v>109</v>
      </c>
      <c r="D1098" s="101" t="s">
        <v>9</v>
      </c>
      <c r="E1098" s="102">
        <v>45383</v>
      </c>
      <c r="F1098" s="71">
        <v>3</v>
      </c>
      <c r="G1098" s="72">
        <f ca="1">Таблица_основная[[#This Row],[Рейтинг расчет]]</f>
        <v>12</v>
      </c>
      <c r="H1098" s="41" t="s">
        <v>160</v>
      </c>
      <c r="I1098" s="71">
        <v>6.4545454545454541</v>
      </c>
      <c r="J1098" s="41" t="s">
        <v>161</v>
      </c>
      <c r="K1098" s="73"/>
      <c r="L1098" s="73" t="s">
        <v>162</v>
      </c>
      <c r="M1098" s="73"/>
      <c r="N109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O1098" s="41" t="str">
        <f>CONCATENATE("F","$",Таблица_основная[[#This Row],[Первая строка массива]])</f>
        <v>F$1047</v>
      </c>
      <c r="P1098" s="41" t="str">
        <f>CONCATENATE("F","$",Таблица_основная[[#This Row],[Первая строка массива]],":","F","$",Таблица_основная[[#This Row],[Последняя строка моссива]])</f>
        <v>F$1047:F$1101</v>
      </c>
      <c r="Q1098" s="70">
        <f t="shared" si="19"/>
        <v>1047</v>
      </c>
      <c r="R1098" s="70">
        <f>Таблица_основная[[#This Row],[Первая строка массива]]+54</f>
        <v>1101</v>
      </c>
      <c r="S1098"/>
      <c r="T1098" s="86"/>
      <c r="AA1098" t="s">
        <v>142</v>
      </c>
      <c r="AB1098" t="s">
        <v>2244</v>
      </c>
      <c r="AC1098" t="s">
        <v>2052</v>
      </c>
      <c r="AD1098" t="s">
        <v>2245</v>
      </c>
    </row>
    <row r="1099" spans="1:30" ht="12.75" customHeight="1" x14ac:dyDescent="0.2">
      <c r="A1099" s="70"/>
      <c r="B1099" s="70"/>
      <c r="C1099" s="100" t="s">
        <v>110</v>
      </c>
      <c r="D1099" s="101" t="s">
        <v>9</v>
      </c>
      <c r="E1099" s="102">
        <v>45383</v>
      </c>
      <c r="F1099" s="71">
        <v>5</v>
      </c>
      <c r="G1099" s="72">
        <f ca="1">Таблица_основная[[#This Row],[Рейтинг расчет]]</f>
        <v>10</v>
      </c>
      <c r="H1099" s="41" t="s">
        <v>160</v>
      </c>
      <c r="I1099" s="71">
        <v>6.4545454545454541</v>
      </c>
      <c r="J1099" s="41" t="s">
        <v>161</v>
      </c>
      <c r="K1099" s="73"/>
      <c r="L1099" s="73" t="s">
        <v>162</v>
      </c>
      <c r="M1099" s="73"/>
      <c r="N109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10</v>
      </c>
      <c r="O1099" s="41" t="str">
        <f>CONCATENATE("F","$",Таблица_основная[[#This Row],[Первая строка массива]])</f>
        <v>F$1047</v>
      </c>
      <c r="P1099" s="41" t="str">
        <f>CONCATENATE("F","$",Таблица_основная[[#This Row],[Первая строка массива]],":","F","$",Таблица_основная[[#This Row],[Последняя строка моссива]])</f>
        <v>F$1047:F$1101</v>
      </c>
      <c r="Q1099" s="70">
        <f t="shared" si="19"/>
        <v>1047</v>
      </c>
      <c r="R1099" s="70">
        <f>Таблица_основная[[#This Row],[Первая строка массива]]+54</f>
        <v>1101</v>
      </c>
      <c r="S1099"/>
      <c r="T1099" s="86"/>
      <c r="AA1099" t="s">
        <v>142</v>
      </c>
      <c r="AB1099" t="s">
        <v>2246</v>
      </c>
      <c r="AC1099" t="s">
        <v>2052</v>
      </c>
      <c r="AD1099" t="s">
        <v>2247</v>
      </c>
    </row>
    <row r="1100" spans="1:30" ht="12.75" customHeight="1" x14ac:dyDescent="0.2">
      <c r="A1100" s="70"/>
      <c r="B1100" s="70"/>
      <c r="C1100" s="100" t="s">
        <v>111</v>
      </c>
      <c r="D1100" s="101" t="s">
        <v>9</v>
      </c>
      <c r="E1100" s="102">
        <v>45383</v>
      </c>
      <c r="F1100" s="71">
        <v>1</v>
      </c>
      <c r="G1100" s="72">
        <f ca="1">Таблица_основная[[#This Row],[Рейтинг расчет]]</f>
        <v>14</v>
      </c>
      <c r="H1100" s="41" t="s">
        <v>160</v>
      </c>
      <c r="I1100" s="71">
        <v>6.4545454545454541</v>
      </c>
      <c r="J1100" s="41" t="s">
        <v>161</v>
      </c>
      <c r="K1100" s="73"/>
      <c r="L1100" s="73" t="s">
        <v>162</v>
      </c>
      <c r="M1100" s="73"/>
      <c r="N110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O1100" s="41" t="str">
        <f>CONCATENATE("F","$",Таблица_основная[[#This Row],[Первая строка массива]])</f>
        <v>F$1047</v>
      </c>
      <c r="P1100" s="41" t="str">
        <f>CONCATENATE("F","$",Таблица_основная[[#This Row],[Первая строка массива]],":","F","$",Таблица_основная[[#This Row],[Последняя строка моссива]])</f>
        <v>F$1047:F$1101</v>
      </c>
      <c r="Q1100" s="70">
        <f t="shared" si="19"/>
        <v>1047</v>
      </c>
      <c r="R1100" s="70">
        <f>Таблица_основная[[#This Row],[Первая строка массива]]+54</f>
        <v>1101</v>
      </c>
      <c r="S1100"/>
      <c r="T1100" s="86"/>
      <c r="AA1100" t="s">
        <v>142</v>
      </c>
      <c r="AB1100" t="s">
        <v>2248</v>
      </c>
      <c r="AC1100" t="s">
        <v>2052</v>
      </c>
      <c r="AD1100" t="s">
        <v>2249</v>
      </c>
    </row>
    <row r="1101" spans="1:30" ht="12.75" customHeight="1" x14ac:dyDescent="0.2">
      <c r="A1101" s="70"/>
      <c r="B1101" s="70"/>
      <c r="C1101" s="100" t="s">
        <v>125</v>
      </c>
      <c r="D1101" s="101" t="s">
        <v>9</v>
      </c>
      <c r="E1101" s="102">
        <v>45383</v>
      </c>
      <c r="F1101" s="71">
        <v>0</v>
      </c>
      <c r="G1101" s="72">
        <f ca="1">Таблица_основная[[#This Row],[Рейтинг расчет]]</f>
        <v>15</v>
      </c>
      <c r="H1101" s="41" t="s">
        <v>160</v>
      </c>
      <c r="I1101" s="71">
        <v>6.4545454545454541</v>
      </c>
      <c r="J1101" s="41" t="s">
        <v>161</v>
      </c>
      <c r="K1101" s="73"/>
      <c r="L1101" s="73" t="s">
        <v>162</v>
      </c>
      <c r="M1101" s="73"/>
      <c r="N110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O1101" s="41" t="str">
        <f>CONCATENATE("F","$",Таблица_основная[[#This Row],[Первая строка массива]])</f>
        <v>F$1047</v>
      </c>
      <c r="P1101" s="41" t="str">
        <f>CONCATENATE("F","$",Таблица_основная[[#This Row],[Первая строка массива]],":","F","$",Таблица_основная[[#This Row],[Последняя строка моссива]])</f>
        <v>F$1047:F$1101</v>
      </c>
      <c r="Q1101" s="70">
        <f t="shared" si="19"/>
        <v>1047</v>
      </c>
      <c r="R1101" s="70">
        <f>Таблица_основная[[#This Row],[Первая строка массива]]+54</f>
        <v>1101</v>
      </c>
      <c r="S1101"/>
      <c r="T1101" s="86"/>
      <c r="AA1101" t="s">
        <v>142</v>
      </c>
      <c r="AB1101" t="s">
        <v>2250</v>
      </c>
      <c r="AC1101" t="s">
        <v>2052</v>
      </c>
      <c r="AD1101" t="s">
        <v>2251</v>
      </c>
    </row>
    <row r="1102" spans="1:30" ht="12.75" customHeight="1" x14ac:dyDescent="0.2">
      <c r="A1102" s="70"/>
      <c r="B1102" s="70"/>
      <c r="C1102" s="100" t="s">
        <v>87</v>
      </c>
      <c r="D1102" s="101" t="s">
        <v>8</v>
      </c>
      <c r="E1102" s="102">
        <v>45017</v>
      </c>
      <c r="F1102" s="71">
        <v>1</v>
      </c>
      <c r="G1102" s="72">
        <f ca="1">Таблица_основная[[#This Row],[Рейтинг расчет]]</f>
        <v>8</v>
      </c>
      <c r="H1102" s="41" t="s">
        <v>156</v>
      </c>
      <c r="I1102" s="71">
        <v>3.7454545454545456</v>
      </c>
      <c r="J1102" s="41" t="s">
        <v>157</v>
      </c>
      <c r="K1102" s="73"/>
      <c r="L1102" s="73" t="s">
        <v>158</v>
      </c>
      <c r="M1102" s="73"/>
      <c r="N110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O1102" s="41" t="str">
        <f>CONCATENATE("F","$",Таблица_основная[[#This Row],[Первая строка массива]])</f>
        <v>F$1102</v>
      </c>
      <c r="P1102" s="41" t="str">
        <f>CONCATENATE("F","$",Таблица_основная[[#This Row],[Первая строка массива]],":","F","$",Таблица_основная[[#This Row],[Последняя строка моссива]])</f>
        <v>F$1102:F$1156</v>
      </c>
      <c r="Q1102" s="70">
        <f>ROW()</f>
        <v>1102</v>
      </c>
      <c r="R1102" s="70">
        <f>Таблица_основная[[#This Row],[Первая строка массива]]+54</f>
        <v>1156</v>
      </c>
      <c r="S1102"/>
      <c r="T1102" s="86"/>
      <c r="AA1102" t="s">
        <v>143</v>
      </c>
      <c r="AB1102" t="s">
        <v>2252</v>
      </c>
      <c r="AC1102" t="s">
        <v>2052</v>
      </c>
      <c r="AD1102" t="s">
        <v>2253</v>
      </c>
    </row>
    <row r="1103" spans="1:30" ht="12.75" customHeight="1" x14ac:dyDescent="0.2">
      <c r="A1103" s="70"/>
      <c r="B1103" s="70"/>
      <c r="C1103" s="100" t="s">
        <v>88</v>
      </c>
      <c r="D1103" s="101" t="s">
        <v>8</v>
      </c>
      <c r="E1103" s="102">
        <v>45017</v>
      </c>
      <c r="F1103" s="71">
        <v>4</v>
      </c>
      <c r="G1103" s="72">
        <f ca="1">Таблица_основная[[#This Row],[Рейтинг расчет]]</f>
        <v>5</v>
      </c>
      <c r="H1103" s="41" t="s">
        <v>156</v>
      </c>
      <c r="I1103" s="71">
        <v>3.7454545454545456</v>
      </c>
      <c r="J1103" s="41" t="s">
        <v>157</v>
      </c>
      <c r="K1103" s="73"/>
      <c r="L1103" s="73" t="s">
        <v>158</v>
      </c>
      <c r="M1103" s="73"/>
      <c r="N110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</v>
      </c>
      <c r="O1103" s="41" t="str">
        <f>CONCATENATE("F","$",Таблица_основная[[#This Row],[Первая строка массива]])</f>
        <v>F$1102</v>
      </c>
      <c r="P1103" s="41" t="str">
        <f>CONCATENATE("F","$",Таблица_основная[[#This Row],[Первая строка массива]],":","F","$",Таблица_основная[[#This Row],[Последняя строка моссива]])</f>
        <v>F$1102:F$1156</v>
      </c>
      <c r="Q1103" s="70">
        <f>Q1102</f>
        <v>1102</v>
      </c>
      <c r="R1103" s="70">
        <f>Таблица_основная[[#This Row],[Первая строка массива]]+54</f>
        <v>1156</v>
      </c>
      <c r="S1103"/>
      <c r="T1103" s="86"/>
      <c r="AA1103" t="s">
        <v>145</v>
      </c>
      <c r="AB1103" t="s">
        <v>2254</v>
      </c>
      <c r="AC1103" t="s">
        <v>2052</v>
      </c>
      <c r="AD1103" t="s">
        <v>2255</v>
      </c>
    </row>
    <row r="1104" spans="1:30" ht="12.75" customHeight="1" x14ac:dyDescent="0.2">
      <c r="A1104" s="70"/>
      <c r="B1104" s="70"/>
      <c r="C1104" s="100" t="s">
        <v>89</v>
      </c>
      <c r="D1104" s="101" t="s">
        <v>8</v>
      </c>
      <c r="E1104" s="102">
        <v>45017</v>
      </c>
      <c r="F1104" s="71">
        <v>2</v>
      </c>
      <c r="G1104" s="72">
        <f ca="1">Таблица_основная[[#This Row],[Рейтинг расчет]]</f>
        <v>7</v>
      </c>
      <c r="H1104" s="41" t="s">
        <v>156</v>
      </c>
      <c r="I1104" s="71">
        <v>3.7454545454545456</v>
      </c>
      <c r="J1104" s="41" t="s">
        <v>157</v>
      </c>
      <c r="K1104" s="73"/>
      <c r="L1104" s="73" t="s">
        <v>158</v>
      </c>
      <c r="M1104" s="73"/>
      <c r="N110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O1104" s="41" t="str">
        <f>CONCATENATE("F","$",Таблица_основная[[#This Row],[Первая строка массива]])</f>
        <v>F$1102</v>
      </c>
      <c r="P1104" s="41" t="str">
        <f>CONCATENATE("F","$",Таблица_основная[[#This Row],[Первая строка массива]],":","F","$",Таблица_основная[[#This Row],[Последняя строка моссива]])</f>
        <v>F$1102:F$1156</v>
      </c>
      <c r="Q1104" s="70">
        <f t="shared" ref="Q1104:Q1156" si="20">Q1103</f>
        <v>1102</v>
      </c>
      <c r="R1104" s="70">
        <f>Таблица_основная[[#This Row],[Первая строка массива]]+54</f>
        <v>1156</v>
      </c>
      <c r="S1104"/>
      <c r="T1104" s="86"/>
      <c r="AA1104" t="s">
        <v>145</v>
      </c>
      <c r="AB1104" t="s">
        <v>2256</v>
      </c>
      <c r="AC1104" t="s">
        <v>2052</v>
      </c>
      <c r="AD1104" t="s">
        <v>2257</v>
      </c>
    </row>
    <row r="1105" spans="1:30" ht="12.75" customHeight="1" x14ac:dyDescent="0.2">
      <c r="A1105" s="70"/>
      <c r="B1105" s="70"/>
      <c r="C1105" s="100" t="s">
        <v>90</v>
      </c>
      <c r="D1105" s="101" t="s">
        <v>8</v>
      </c>
      <c r="E1105" s="102">
        <v>45017</v>
      </c>
      <c r="F1105" s="71">
        <v>2</v>
      </c>
      <c r="G1105" s="72">
        <f ca="1">Таблица_основная[[#This Row],[Рейтинг расчет]]</f>
        <v>7</v>
      </c>
      <c r="H1105" s="41" t="s">
        <v>156</v>
      </c>
      <c r="I1105" s="71">
        <v>3.7454545454545456</v>
      </c>
      <c r="J1105" s="41" t="s">
        <v>157</v>
      </c>
      <c r="K1105" s="73"/>
      <c r="L1105" s="73" t="s">
        <v>158</v>
      </c>
      <c r="M1105" s="73"/>
      <c r="N110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O1105" s="41" t="str">
        <f>CONCATENATE("F","$",Таблица_основная[[#This Row],[Первая строка массива]])</f>
        <v>F$1102</v>
      </c>
      <c r="P1105" s="41" t="str">
        <f>CONCATENATE("F","$",Таблица_основная[[#This Row],[Первая строка массива]],":","F","$",Таблица_основная[[#This Row],[Последняя строка моссива]])</f>
        <v>F$1102:F$1156</v>
      </c>
      <c r="Q1105" s="70">
        <f t="shared" si="20"/>
        <v>1102</v>
      </c>
      <c r="R1105" s="70">
        <f>Таблица_основная[[#This Row],[Первая строка массива]]+54</f>
        <v>1156</v>
      </c>
      <c r="S1105"/>
      <c r="T1105" s="86"/>
      <c r="AA1105" t="s">
        <v>146</v>
      </c>
      <c r="AB1105" t="s">
        <v>2258</v>
      </c>
      <c r="AC1105" t="s">
        <v>2052</v>
      </c>
      <c r="AD1105" t="s">
        <v>2259</v>
      </c>
    </row>
    <row r="1106" spans="1:30" ht="12.75" customHeight="1" x14ac:dyDescent="0.2">
      <c r="A1106" s="70"/>
      <c r="B1106" s="70"/>
      <c r="C1106" s="100" t="s">
        <v>112</v>
      </c>
      <c r="D1106" s="101" t="s">
        <v>8</v>
      </c>
      <c r="E1106" s="102">
        <v>45017</v>
      </c>
      <c r="F1106" s="71">
        <v>2</v>
      </c>
      <c r="G1106" s="72">
        <f ca="1">Таблица_основная[[#This Row],[Рейтинг расчет]]</f>
        <v>7</v>
      </c>
      <c r="H1106" s="41" t="s">
        <v>156</v>
      </c>
      <c r="I1106" s="71">
        <v>3.7454545454545456</v>
      </c>
      <c r="J1106" s="41" t="s">
        <v>157</v>
      </c>
      <c r="K1106" s="73"/>
      <c r="L1106" s="73" t="s">
        <v>158</v>
      </c>
      <c r="M1106" s="73"/>
      <c r="N110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O1106" s="41" t="str">
        <f>CONCATENATE("F","$",Таблица_основная[[#This Row],[Первая строка массива]])</f>
        <v>F$1102</v>
      </c>
      <c r="P1106" s="41" t="str">
        <f>CONCATENATE("F","$",Таблица_основная[[#This Row],[Первая строка массива]],":","F","$",Таблица_основная[[#This Row],[Последняя строка моссива]])</f>
        <v>F$1102:F$1156</v>
      </c>
      <c r="Q1106" s="70">
        <f t="shared" si="20"/>
        <v>1102</v>
      </c>
      <c r="R1106" s="70">
        <f>Таблица_основная[[#This Row],[Первая строка массива]]+54</f>
        <v>1156</v>
      </c>
      <c r="S1106"/>
      <c r="T1106" s="86"/>
    </row>
    <row r="1107" spans="1:30" ht="12.75" customHeight="1" x14ac:dyDescent="0.2">
      <c r="A1107" s="70"/>
      <c r="B1107" s="70"/>
      <c r="C1107" s="100" t="s">
        <v>91</v>
      </c>
      <c r="D1107" s="101" t="s">
        <v>8</v>
      </c>
      <c r="E1107" s="102">
        <v>45017</v>
      </c>
      <c r="F1107" s="71">
        <v>1</v>
      </c>
      <c r="G1107" s="72">
        <f ca="1">Таблица_основная[[#This Row],[Рейтинг расчет]]</f>
        <v>8</v>
      </c>
      <c r="H1107" s="41" t="s">
        <v>156</v>
      </c>
      <c r="I1107" s="71">
        <v>3.7454545454545456</v>
      </c>
      <c r="J1107" s="41" t="s">
        <v>157</v>
      </c>
      <c r="K1107" s="73"/>
      <c r="L1107" s="73" t="s">
        <v>158</v>
      </c>
      <c r="M1107" s="73"/>
      <c r="N110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O1107" s="41" t="str">
        <f>CONCATENATE("F","$",Таблица_основная[[#This Row],[Первая строка массива]])</f>
        <v>F$1102</v>
      </c>
      <c r="P1107" s="41" t="str">
        <f>CONCATENATE("F","$",Таблица_основная[[#This Row],[Первая строка массива]],":","F","$",Таблица_основная[[#This Row],[Последняя строка моссива]])</f>
        <v>F$1102:F$1156</v>
      </c>
      <c r="Q1107" s="70">
        <f t="shared" si="20"/>
        <v>1102</v>
      </c>
      <c r="R1107" s="70">
        <f>Таблица_основная[[#This Row],[Первая строка массива]]+54</f>
        <v>1156</v>
      </c>
      <c r="S1107"/>
      <c r="T1107" s="86"/>
    </row>
    <row r="1108" spans="1:30" ht="12.75" customHeight="1" x14ac:dyDescent="0.2">
      <c r="A1108" s="70"/>
      <c r="B1108" s="70"/>
      <c r="C1108" s="100" t="s">
        <v>92</v>
      </c>
      <c r="D1108" s="101" t="s">
        <v>8</v>
      </c>
      <c r="E1108" s="102">
        <v>45017</v>
      </c>
      <c r="F1108" s="71">
        <v>1</v>
      </c>
      <c r="G1108" s="72">
        <f ca="1">Таблица_основная[[#This Row],[Рейтинг расчет]]</f>
        <v>8</v>
      </c>
      <c r="H1108" s="41" t="s">
        <v>156</v>
      </c>
      <c r="I1108" s="71">
        <v>3.7454545454545456</v>
      </c>
      <c r="J1108" s="41" t="s">
        <v>157</v>
      </c>
      <c r="K1108" s="73"/>
      <c r="L1108" s="73" t="s">
        <v>158</v>
      </c>
      <c r="M1108" s="73"/>
      <c r="N110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O1108" s="41" t="str">
        <f>CONCATENATE("F","$",Таблица_основная[[#This Row],[Первая строка массива]])</f>
        <v>F$1102</v>
      </c>
      <c r="P1108" s="41" t="str">
        <f>CONCATENATE("F","$",Таблица_основная[[#This Row],[Первая строка массива]],":","F","$",Таблица_основная[[#This Row],[Последняя строка моссива]])</f>
        <v>F$1102:F$1156</v>
      </c>
      <c r="Q1108" s="70">
        <f t="shared" si="20"/>
        <v>1102</v>
      </c>
      <c r="R1108" s="70">
        <f>Таблица_основная[[#This Row],[Первая строка массива]]+54</f>
        <v>1156</v>
      </c>
      <c r="S1108"/>
      <c r="T1108" s="86"/>
    </row>
    <row r="1109" spans="1:30" ht="12.75" customHeight="1" x14ac:dyDescent="0.2">
      <c r="A1109" s="70"/>
      <c r="B1109" s="70"/>
      <c r="C1109" s="100" t="s">
        <v>113</v>
      </c>
      <c r="D1109" s="101" t="s">
        <v>8</v>
      </c>
      <c r="E1109" s="102">
        <v>45017</v>
      </c>
      <c r="F1109" s="71">
        <v>1</v>
      </c>
      <c r="G1109" s="72">
        <f ca="1">Таблица_основная[[#This Row],[Рейтинг расчет]]</f>
        <v>8</v>
      </c>
      <c r="H1109" s="41" t="s">
        <v>156</v>
      </c>
      <c r="I1109" s="71">
        <v>3.7454545454545456</v>
      </c>
      <c r="J1109" s="41" t="s">
        <v>157</v>
      </c>
      <c r="K1109" s="73"/>
      <c r="L1109" s="73" t="s">
        <v>158</v>
      </c>
      <c r="M1109" s="73"/>
      <c r="N110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O1109" s="41" t="str">
        <f>CONCATENATE("F","$",Таблица_основная[[#This Row],[Первая строка массива]])</f>
        <v>F$1102</v>
      </c>
      <c r="P1109" s="41" t="str">
        <f>CONCATENATE("F","$",Таблица_основная[[#This Row],[Первая строка массива]],":","F","$",Таблица_основная[[#This Row],[Последняя строка моссива]])</f>
        <v>F$1102:F$1156</v>
      </c>
      <c r="Q1109" s="70">
        <f t="shared" si="20"/>
        <v>1102</v>
      </c>
      <c r="R1109" s="70">
        <f>Таблица_основная[[#This Row],[Первая строка массива]]+54</f>
        <v>1156</v>
      </c>
      <c r="S1109"/>
      <c r="T1109" s="86"/>
    </row>
    <row r="1110" spans="1:30" ht="12.75" customHeight="1" x14ac:dyDescent="0.2">
      <c r="A1110" s="70"/>
      <c r="B1110" s="70"/>
      <c r="C1110" s="100" t="s">
        <v>135</v>
      </c>
      <c r="D1110" s="101" t="s">
        <v>8</v>
      </c>
      <c r="E1110" s="102">
        <v>45017</v>
      </c>
      <c r="F1110" s="71">
        <v>4</v>
      </c>
      <c r="G1110" s="72">
        <f ca="1">Таблица_основная[[#This Row],[Рейтинг расчет]]</f>
        <v>5</v>
      </c>
      <c r="H1110" s="41" t="s">
        <v>156</v>
      </c>
      <c r="I1110" s="71">
        <v>3.7454545454545456</v>
      </c>
      <c r="J1110" s="41" t="s">
        <v>157</v>
      </c>
      <c r="K1110" s="73"/>
      <c r="L1110" s="73" t="s">
        <v>158</v>
      </c>
      <c r="M1110" s="73"/>
      <c r="N111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</v>
      </c>
      <c r="O1110" s="41" t="str">
        <f>CONCATENATE("F","$",Таблица_основная[[#This Row],[Первая строка массива]])</f>
        <v>F$1102</v>
      </c>
      <c r="P1110" s="41" t="str">
        <f>CONCATENATE("F","$",Таблица_основная[[#This Row],[Первая строка массива]],":","F","$",Таблица_основная[[#This Row],[Последняя строка моссива]])</f>
        <v>F$1102:F$1156</v>
      </c>
      <c r="Q1110" s="70">
        <f t="shared" si="20"/>
        <v>1102</v>
      </c>
      <c r="R1110" s="70">
        <f>Таблица_основная[[#This Row],[Первая строка массива]]+54</f>
        <v>1156</v>
      </c>
      <c r="S1110"/>
      <c r="T1110" s="86"/>
    </row>
    <row r="1111" spans="1:30" ht="12.75" customHeight="1" x14ac:dyDescent="0.2">
      <c r="A1111" s="70"/>
      <c r="B1111" s="70"/>
      <c r="C1111" s="100" t="s">
        <v>136</v>
      </c>
      <c r="D1111" s="101" t="s">
        <v>8</v>
      </c>
      <c r="E1111" s="102">
        <v>45017</v>
      </c>
      <c r="F1111" s="71">
        <v>3</v>
      </c>
      <c r="G1111" s="72">
        <f ca="1">Таблица_основная[[#This Row],[Рейтинг расчет]]</f>
        <v>6</v>
      </c>
      <c r="H1111" s="41" t="s">
        <v>156</v>
      </c>
      <c r="I1111" s="71">
        <v>3.7454545454545456</v>
      </c>
      <c r="J1111" s="41" t="s">
        <v>157</v>
      </c>
      <c r="K1111" s="73"/>
      <c r="L1111" s="73" t="s">
        <v>158</v>
      </c>
      <c r="M1111" s="73"/>
      <c r="N111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6</v>
      </c>
      <c r="O1111" s="41" t="str">
        <f>CONCATENATE("F","$",Таблица_основная[[#This Row],[Первая строка массива]])</f>
        <v>F$1102</v>
      </c>
      <c r="P1111" s="41" t="str">
        <f>CONCATENATE("F","$",Таблица_основная[[#This Row],[Первая строка массива]],":","F","$",Таблица_основная[[#This Row],[Последняя строка моссива]])</f>
        <v>F$1102:F$1156</v>
      </c>
      <c r="Q1111" s="70">
        <f t="shared" si="20"/>
        <v>1102</v>
      </c>
      <c r="R1111" s="70">
        <f>Таблица_основная[[#This Row],[Первая строка массива]]+54</f>
        <v>1156</v>
      </c>
      <c r="S1111"/>
      <c r="T1111" s="86"/>
    </row>
    <row r="1112" spans="1:30" ht="12.75" customHeight="1" x14ac:dyDescent="0.2">
      <c r="A1112" s="70"/>
      <c r="B1112" s="70"/>
      <c r="C1112" s="100" t="s">
        <v>137</v>
      </c>
      <c r="D1112" s="101" t="s">
        <v>8</v>
      </c>
      <c r="E1112" s="102">
        <v>45017</v>
      </c>
      <c r="F1112" s="71">
        <v>8</v>
      </c>
      <c r="G1112" s="72">
        <f ca="1">Таблица_основная[[#This Row],[Рейтинг расчет]]</f>
        <v>3</v>
      </c>
      <c r="H1112" s="41" t="s">
        <v>156</v>
      </c>
      <c r="I1112" s="71">
        <v>3.7454545454545456</v>
      </c>
      <c r="J1112" s="41" t="s">
        <v>157</v>
      </c>
      <c r="K1112" s="73"/>
      <c r="L1112" s="73" t="s">
        <v>158</v>
      </c>
      <c r="M1112" s="73"/>
      <c r="N111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</v>
      </c>
      <c r="O1112" s="41" t="str">
        <f>CONCATENATE("F","$",Таблица_основная[[#This Row],[Первая строка массива]])</f>
        <v>F$1102</v>
      </c>
      <c r="P1112" s="41" t="str">
        <f>CONCATENATE("F","$",Таблица_основная[[#This Row],[Первая строка массива]],":","F","$",Таблица_основная[[#This Row],[Последняя строка моссива]])</f>
        <v>F$1102:F$1156</v>
      </c>
      <c r="Q1112" s="70">
        <f t="shared" si="20"/>
        <v>1102</v>
      </c>
      <c r="R1112" s="70">
        <f>Таблица_основная[[#This Row],[Первая строка массива]]+54</f>
        <v>1156</v>
      </c>
      <c r="S1112"/>
      <c r="T1112" s="86"/>
    </row>
    <row r="1113" spans="1:30" ht="12.75" customHeight="1" x14ac:dyDescent="0.2">
      <c r="A1113" s="70"/>
      <c r="B1113" s="70"/>
      <c r="C1113" s="100" t="s">
        <v>138</v>
      </c>
      <c r="D1113" s="101" t="s">
        <v>8</v>
      </c>
      <c r="E1113" s="102">
        <v>45017</v>
      </c>
      <c r="F1113" s="71">
        <v>3</v>
      </c>
      <c r="G1113" s="72">
        <f ca="1">Таблица_основная[[#This Row],[Рейтинг расчет]]</f>
        <v>6</v>
      </c>
      <c r="H1113" s="41" t="s">
        <v>156</v>
      </c>
      <c r="I1113" s="71">
        <v>3.7454545454545456</v>
      </c>
      <c r="J1113" s="41" t="s">
        <v>157</v>
      </c>
      <c r="K1113" s="73"/>
      <c r="L1113" s="73" t="s">
        <v>158</v>
      </c>
      <c r="M1113" s="73"/>
      <c r="N111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6</v>
      </c>
      <c r="O1113" s="41" t="str">
        <f>CONCATENATE("F","$",Таблица_основная[[#This Row],[Первая строка массива]])</f>
        <v>F$1102</v>
      </c>
      <c r="P1113" s="41" t="str">
        <f>CONCATENATE("F","$",Таблица_основная[[#This Row],[Первая строка массива]],":","F","$",Таблица_основная[[#This Row],[Последняя строка моссива]])</f>
        <v>F$1102:F$1156</v>
      </c>
      <c r="Q1113" s="70">
        <f t="shared" si="20"/>
        <v>1102</v>
      </c>
      <c r="R1113" s="70">
        <f>Таблица_основная[[#This Row],[Первая строка массива]]+54</f>
        <v>1156</v>
      </c>
      <c r="S1113"/>
      <c r="T1113" s="86"/>
    </row>
    <row r="1114" spans="1:30" ht="12.75" customHeight="1" x14ac:dyDescent="0.2">
      <c r="A1114" s="70"/>
      <c r="B1114" s="70"/>
      <c r="C1114" s="100" t="s">
        <v>139</v>
      </c>
      <c r="D1114" s="101" t="s">
        <v>8</v>
      </c>
      <c r="E1114" s="102">
        <v>45017</v>
      </c>
      <c r="F1114" s="71">
        <v>3</v>
      </c>
      <c r="G1114" s="72">
        <f ca="1">Таблица_основная[[#This Row],[Рейтинг расчет]]</f>
        <v>6</v>
      </c>
      <c r="H1114" s="41" t="s">
        <v>156</v>
      </c>
      <c r="I1114" s="71">
        <v>3.7454545454545456</v>
      </c>
      <c r="J1114" s="41" t="s">
        <v>157</v>
      </c>
      <c r="K1114" s="73"/>
      <c r="L1114" s="73" t="s">
        <v>158</v>
      </c>
      <c r="M1114" s="73"/>
      <c r="N111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6</v>
      </c>
      <c r="O1114" s="41" t="str">
        <f>CONCATENATE("F","$",Таблица_основная[[#This Row],[Первая строка массива]])</f>
        <v>F$1102</v>
      </c>
      <c r="P1114" s="41" t="str">
        <f>CONCATENATE("F","$",Таблица_основная[[#This Row],[Первая строка массива]],":","F","$",Таблица_основная[[#This Row],[Последняя строка моссива]])</f>
        <v>F$1102:F$1156</v>
      </c>
      <c r="Q1114" s="70">
        <f t="shared" si="20"/>
        <v>1102</v>
      </c>
      <c r="R1114" s="70">
        <f>Таблица_основная[[#This Row],[Первая строка массива]]+54</f>
        <v>1156</v>
      </c>
      <c r="S1114"/>
      <c r="T1114" s="86"/>
    </row>
    <row r="1115" spans="1:30" ht="12.75" customHeight="1" x14ac:dyDescent="0.2">
      <c r="A1115" s="70"/>
      <c r="B1115" s="70"/>
      <c r="C1115" s="100" t="s">
        <v>140</v>
      </c>
      <c r="D1115" s="101" t="s">
        <v>8</v>
      </c>
      <c r="E1115" s="102">
        <v>45017</v>
      </c>
      <c r="F1115" s="71">
        <v>2</v>
      </c>
      <c r="G1115" s="72">
        <f ca="1">Таблица_основная[[#This Row],[Рейтинг расчет]]</f>
        <v>7</v>
      </c>
      <c r="H1115" s="41" t="s">
        <v>156</v>
      </c>
      <c r="I1115" s="71">
        <v>3.7454545454545456</v>
      </c>
      <c r="J1115" s="41" t="s">
        <v>157</v>
      </c>
      <c r="K1115" s="73"/>
      <c r="L1115" s="73" t="s">
        <v>158</v>
      </c>
      <c r="M1115" s="73"/>
      <c r="N111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O1115" s="41" t="str">
        <f>CONCATENATE("F","$",Таблица_основная[[#This Row],[Первая строка массива]])</f>
        <v>F$1102</v>
      </c>
      <c r="P1115" s="41" t="str">
        <f>CONCATENATE("F","$",Таблица_основная[[#This Row],[Первая строка массива]],":","F","$",Таблица_основная[[#This Row],[Последняя строка моссива]])</f>
        <v>F$1102:F$1156</v>
      </c>
      <c r="Q1115" s="70">
        <f t="shared" si="20"/>
        <v>1102</v>
      </c>
      <c r="R1115" s="70">
        <f>Таблица_основная[[#This Row],[Первая строка массива]]+54</f>
        <v>1156</v>
      </c>
      <c r="S1115"/>
      <c r="T1115" s="86"/>
    </row>
    <row r="1116" spans="1:30" ht="12.75" customHeight="1" x14ac:dyDescent="0.2">
      <c r="A1116" s="70"/>
      <c r="B1116" s="70"/>
      <c r="C1116" s="100" t="s">
        <v>141</v>
      </c>
      <c r="D1116" s="101" t="s">
        <v>8</v>
      </c>
      <c r="E1116" s="102">
        <v>45017</v>
      </c>
      <c r="F1116" s="71">
        <v>5</v>
      </c>
      <c r="G1116" s="72">
        <f ca="1">Таблица_основная[[#This Row],[Рейтинг расчет]]</f>
        <v>4</v>
      </c>
      <c r="H1116" s="41" t="s">
        <v>156</v>
      </c>
      <c r="I1116" s="71">
        <v>3.7454545454545456</v>
      </c>
      <c r="J1116" s="41" t="s">
        <v>157</v>
      </c>
      <c r="K1116" s="73"/>
      <c r="L1116" s="73" t="s">
        <v>158</v>
      </c>
      <c r="M1116" s="73"/>
      <c r="N111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</v>
      </c>
      <c r="O1116" s="41" t="str">
        <f>CONCATENATE("F","$",Таблица_основная[[#This Row],[Первая строка массива]])</f>
        <v>F$1102</v>
      </c>
      <c r="P1116" s="41" t="str">
        <f>CONCATENATE("F","$",Таблица_основная[[#This Row],[Первая строка массива]],":","F","$",Таблица_основная[[#This Row],[Последняя строка моссива]])</f>
        <v>F$1102:F$1156</v>
      </c>
      <c r="Q1116" s="70">
        <f t="shared" si="20"/>
        <v>1102</v>
      </c>
      <c r="R1116" s="70">
        <f>Таблица_основная[[#This Row],[Первая строка массива]]+54</f>
        <v>1156</v>
      </c>
      <c r="S1116"/>
      <c r="T1116" s="86"/>
    </row>
    <row r="1117" spans="1:30" ht="12.75" customHeight="1" x14ac:dyDescent="0.2">
      <c r="A1117" s="70"/>
      <c r="B1117" s="70"/>
      <c r="C1117" s="100" t="s">
        <v>142</v>
      </c>
      <c r="D1117" s="101" t="s">
        <v>8</v>
      </c>
      <c r="E1117" s="102">
        <v>45017</v>
      </c>
      <c r="F1117" s="71">
        <v>4</v>
      </c>
      <c r="G1117" s="72">
        <f ca="1">Таблица_основная[[#This Row],[Рейтинг расчет]]</f>
        <v>5</v>
      </c>
      <c r="H1117" s="41" t="s">
        <v>156</v>
      </c>
      <c r="I1117" s="71">
        <v>3.7454545454545456</v>
      </c>
      <c r="J1117" s="41" t="s">
        <v>157</v>
      </c>
      <c r="K1117" s="73"/>
      <c r="L1117" s="73" t="s">
        <v>158</v>
      </c>
      <c r="M1117" s="73"/>
      <c r="N111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</v>
      </c>
      <c r="O1117" s="41" t="str">
        <f>CONCATENATE("F","$",Таблица_основная[[#This Row],[Первая строка массива]])</f>
        <v>F$1102</v>
      </c>
      <c r="P1117" s="41" t="str">
        <f>CONCATENATE("F","$",Таблица_основная[[#This Row],[Первая строка массива]],":","F","$",Таблица_основная[[#This Row],[Последняя строка моссива]])</f>
        <v>F$1102:F$1156</v>
      </c>
      <c r="Q1117" s="70">
        <f t="shared" si="20"/>
        <v>1102</v>
      </c>
      <c r="R1117" s="70">
        <f>Таблица_основная[[#This Row],[Первая строка массива]]+54</f>
        <v>1156</v>
      </c>
      <c r="S1117"/>
      <c r="T1117" s="86"/>
    </row>
    <row r="1118" spans="1:30" ht="12.75" customHeight="1" x14ac:dyDescent="0.2">
      <c r="A1118" s="70"/>
      <c r="B1118" s="70"/>
      <c r="C1118" s="100" t="s">
        <v>143</v>
      </c>
      <c r="D1118" s="101" t="s">
        <v>8</v>
      </c>
      <c r="E1118" s="102">
        <v>45017</v>
      </c>
      <c r="F1118" s="71">
        <v>3</v>
      </c>
      <c r="G1118" s="72">
        <f ca="1">Таблица_основная[[#This Row],[Рейтинг расчет]]</f>
        <v>6</v>
      </c>
      <c r="H1118" s="41" t="s">
        <v>156</v>
      </c>
      <c r="I1118" s="71">
        <v>3.7454545454545456</v>
      </c>
      <c r="J1118" s="41" t="s">
        <v>157</v>
      </c>
      <c r="K1118" s="73"/>
      <c r="L1118" s="73" t="s">
        <v>158</v>
      </c>
      <c r="M1118" s="73"/>
      <c r="N111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6</v>
      </c>
      <c r="O1118" s="41" t="str">
        <f>CONCATENATE("F","$",Таблица_основная[[#This Row],[Первая строка массива]])</f>
        <v>F$1102</v>
      </c>
      <c r="P1118" s="41" t="str">
        <f>CONCATENATE("F","$",Таблица_основная[[#This Row],[Первая строка массива]],":","F","$",Таблица_основная[[#This Row],[Последняя строка моссива]])</f>
        <v>F$1102:F$1156</v>
      </c>
      <c r="Q1118" s="70">
        <f t="shared" si="20"/>
        <v>1102</v>
      </c>
      <c r="R1118" s="70">
        <f>Таблица_основная[[#This Row],[Первая строка массива]]+54</f>
        <v>1156</v>
      </c>
      <c r="S1118"/>
      <c r="T1118" s="86"/>
    </row>
    <row r="1119" spans="1:30" ht="12.75" customHeight="1" x14ac:dyDescent="0.2">
      <c r="A1119" s="70"/>
      <c r="B1119" s="70"/>
      <c r="C1119" s="100" t="s">
        <v>144</v>
      </c>
      <c r="D1119" s="101" t="s">
        <v>8</v>
      </c>
      <c r="E1119" s="102">
        <v>45017</v>
      </c>
      <c r="F1119" s="71">
        <v>79</v>
      </c>
      <c r="G1119" s="72">
        <f ca="1">Таблица_основная[[#This Row],[Рейтинг расчет]]</f>
        <v>1</v>
      </c>
      <c r="H1119" s="41" t="s">
        <v>156</v>
      </c>
      <c r="I1119" s="71">
        <v>3.7454545454545456</v>
      </c>
      <c r="J1119" s="41" t="s">
        <v>157</v>
      </c>
      <c r="K1119" s="73"/>
      <c r="L1119" s="73" t="s">
        <v>158</v>
      </c>
      <c r="M1119" s="73"/>
      <c r="N111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1119" s="41" t="str">
        <f>CONCATENATE("F","$",Таблица_основная[[#This Row],[Первая строка массива]])</f>
        <v>F$1102</v>
      </c>
      <c r="P1119" s="41" t="str">
        <f>CONCATENATE("F","$",Таблица_основная[[#This Row],[Первая строка массива]],":","F","$",Таблица_основная[[#This Row],[Последняя строка моссива]])</f>
        <v>F$1102:F$1156</v>
      </c>
      <c r="Q1119" s="70">
        <f t="shared" si="20"/>
        <v>1102</v>
      </c>
      <c r="R1119" s="70">
        <f>Таблица_основная[[#This Row],[Первая строка массива]]+54</f>
        <v>1156</v>
      </c>
      <c r="S1119"/>
      <c r="T1119" s="86"/>
    </row>
    <row r="1120" spans="1:30" ht="12.75" customHeight="1" x14ac:dyDescent="0.2">
      <c r="A1120" s="70"/>
      <c r="B1120" s="70"/>
      <c r="C1120" s="100" t="s">
        <v>145</v>
      </c>
      <c r="D1120" s="101" t="s">
        <v>8</v>
      </c>
      <c r="E1120" s="102">
        <v>45017</v>
      </c>
      <c r="F1120" s="71">
        <v>14</v>
      </c>
      <c r="G1120" s="72">
        <f ca="1">Таблица_основная[[#This Row],[Рейтинг расчет]]</f>
        <v>2</v>
      </c>
      <c r="H1120" s="41" t="s">
        <v>156</v>
      </c>
      <c r="I1120" s="71">
        <v>3.7454545454545456</v>
      </c>
      <c r="J1120" s="41" t="s">
        <v>157</v>
      </c>
      <c r="K1120" s="73"/>
      <c r="L1120" s="73" t="s">
        <v>158</v>
      </c>
      <c r="M1120" s="73"/>
      <c r="N112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</v>
      </c>
      <c r="O1120" s="41" t="str">
        <f>CONCATENATE("F","$",Таблица_основная[[#This Row],[Первая строка массива]])</f>
        <v>F$1102</v>
      </c>
      <c r="P1120" s="41" t="str">
        <f>CONCATENATE("F","$",Таблица_основная[[#This Row],[Первая строка массива]],":","F","$",Таблица_основная[[#This Row],[Последняя строка моссива]])</f>
        <v>F$1102:F$1156</v>
      </c>
      <c r="Q1120" s="70">
        <f t="shared" si="20"/>
        <v>1102</v>
      </c>
      <c r="R1120" s="70">
        <f>Таблица_основная[[#This Row],[Первая строка массива]]+54</f>
        <v>1156</v>
      </c>
      <c r="S1120"/>
      <c r="T1120" s="86"/>
    </row>
    <row r="1121" spans="1:20" ht="12.75" customHeight="1" x14ac:dyDescent="0.2">
      <c r="A1121" s="70"/>
      <c r="B1121" s="70"/>
      <c r="C1121" s="100" t="s">
        <v>146</v>
      </c>
      <c r="D1121" s="101" t="s">
        <v>8</v>
      </c>
      <c r="E1121" s="102">
        <v>45017</v>
      </c>
      <c r="F1121" s="71">
        <v>8</v>
      </c>
      <c r="G1121" s="72">
        <f ca="1">Таблица_основная[[#This Row],[Рейтинг расчет]]</f>
        <v>3</v>
      </c>
      <c r="H1121" s="41" t="s">
        <v>156</v>
      </c>
      <c r="I1121" s="71">
        <v>3.7454545454545456</v>
      </c>
      <c r="J1121" s="41" t="s">
        <v>157</v>
      </c>
      <c r="K1121" s="73"/>
      <c r="L1121" s="73" t="s">
        <v>158</v>
      </c>
      <c r="M1121" s="73"/>
      <c r="N112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</v>
      </c>
      <c r="O1121" s="41" t="str">
        <f>CONCATENATE("F","$",Таблица_основная[[#This Row],[Первая строка массива]])</f>
        <v>F$1102</v>
      </c>
      <c r="P1121" s="41" t="str">
        <f>CONCATENATE("F","$",Таблица_основная[[#This Row],[Первая строка массива]],":","F","$",Таблица_основная[[#This Row],[Последняя строка моссива]])</f>
        <v>F$1102:F$1156</v>
      </c>
      <c r="Q1121" s="70">
        <f t="shared" si="20"/>
        <v>1102</v>
      </c>
      <c r="R1121" s="70">
        <f>Таблица_основная[[#This Row],[Первая строка массива]]+54</f>
        <v>1156</v>
      </c>
      <c r="S1121"/>
      <c r="T1121" s="86"/>
    </row>
    <row r="1122" spans="1:20" ht="12.75" customHeight="1" x14ac:dyDescent="0.2">
      <c r="A1122" s="70"/>
      <c r="B1122" s="70"/>
      <c r="C1122" s="100" t="s">
        <v>93</v>
      </c>
      <c r="D1122" s="101" t="s">
        <v>8</v>
      </c>
      <c r="E1122" s="102">
        <v>45017</v>
      </c>
      <c r="F1122" s="71">
        <v>1</v>
      </c>
      <c r="G1122" s="72">
        <f ca="1">Таблица_основная[[#This Row],[Рейтинг расчет]]</f>
        <v>8</v>
      </c>
      <c r="H1122" s="41" t="s">
        <v>156</v>
      </c>
      <c r="I1122" s="71">
        <v>3.7454545454545456</v>
      </c>
      <c r="J1122" s="41" t="s">
        <v>157</v>
      </c>
      <c r="K1122" s="73"/>
      <c r="L1122" s="73" t="s">
        <v>158</v>
      </c>
      <c r="M1122" s="73"/>
      <c r="N112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O1122" s="41" t="str">
        <f>CONCATENATE("F","$",Таблица_основная[[#This Row],[Первая строка массива]])</f>
        <v>F$1102</v>
      </c>
      <c r="P1122" s="41" t="str">
        <f>CONCATENATE("F","$",Таблица_основная[[#This Row],[Первая строка массива]],":","F","$",Таблица_основная[[#This Row],[Последняя строка моссива]])</f>
        <v>F$1102:F$1156</v>
      </c>
      <c r="Q1122" s="70">
        <f t="shared" si="20"/>
        <v>1102</v>
      </c>
      <c r="R1122" s="70">
        <f>Таблица_основная[[#This Row],[Первая строка массива]]+54</f>
        <v>1156</v>
      </c>
      <c r="S1122"/>
      <c r="T1122" s="86"/>
    </row>
    <row r="1123" spans="1:20" ht="12.75" customHeight="1" x14ac:dyDescent="0.2">
      <c r="A1123" s="70"/>
      <c r="B1123" s="70"/>
      <c r="C1123" s="100" t="s">
        <v>127</v>
      </c>
      <c r="D1123" s="101" t="s">
        <v>8</v>
      </c>
      <c r="E1123" s="102">
        <v>45017</v>
      </c>
      <c r="F1123" s="71">
        <v>2</v>
      </c>
      <c r="G1123" s="72">
        <f ca="1">Таблица_основная[[#This Row],[Рейтинг расчет]]</f>
        <v>7</v>
      </c>
      <c r="H1123" s="41" t="s">
        <v>156</v>
      </c>
      <c r="I1123" s="71">
        <v>3.7454545454545456</v>
      </c>
      <c r="J1123" s="41" t="s">
        <v>157</v>
      </c>
      <c r="K1123" s="73"/>
      <c r="L1123" s="73" t="s">
        <v>158</v>
      </c>
      <c r="M1123" s="73"/>
      <c r="N112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O1123" s="41" t="str">
        <f>CONCATENATE("F","$",Таблица_основная[[#This Row],[Первая строка массива]])</f>
        <v>F$1102</v>
      </c>
      <c r="P1123" s="41" t="str">
        <f>CONCATENATE("F","$",Таблица_основная[[#This Row],[Первая строка массива]],":","F","$",Таблица_основная[[#This Row],[Последняя строка моссива]])</f>
        <v>F$1102:F$1156</v>
      </c>
      <c r="Q1123" s="70">
        <f t="shared" si="20"/>
        <v>1102</v>
      </c>
      <c r="R1123" s="70">
        <f>Таблица_основная[[#This Row],[Первая строка массива]]+54</f>
        <v>1156</v>
      </c>
      <c r="S1123"/>
      <c r="T1123" s="86"/>
    </row>
    <row r="1124" spans="1:20" ht="12.75" customHeight="1" x14ac:dyDescent="0.2">
      <c r="A1124" s="70"/>
      <c r="B1124" s="70"/>
      <c r="C1124" s="100" t="s">
        <v>114</v>
      </c>
      <c r="D1124" s="101" t="s">
        <v>8</v>
      </c>
      <c r="E1124" s="102">
        <v>45017</v>
      </c>
      <c r="F1124" s="71">
        <v>1</v>
      </c>
      <c r="G1124" s="72">
        <f ca="1">Таблица_основная[[#This Row],[Рейтинг расчет]]</f>
        <v>8</v>
      </c>
      <c r="H1124" s="41" t="s">
        <v>156</v>
      </c>
      <c r="I1124" s="71">
        <v>3.7454545454545456</v>
      </c>
      <c r="J1124" s="41" t="s">
        <v>157</v>
      </c>
      <c r="K1124" s="73"/>
      <c r="L1124" s="73" t="s">
        <v>158</v>
      </c>
      <c r="M1124" s="73"/>
      <c r="N112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O1124" s="41" t="str">
        <f>CONCATENATE("F","$",Таблица_основная[[#This Row],[Первая строка массива]])</f>
        <v>F$1102</v>
      </c>
      <c r="P1124" s="41" t="str">
        <f>CONCATENATE("F","$",Таблица_основная[[#This Row],[Первая строка массива]],":","F","$",Таблица_основная[[#This Row],[Последняя строка моссива]])</f>
        <v>F$1102:F$1156</v>
      </c>
      <c r="Q1124" s="70">
        <f t="shared" si="20"/>
        <v>1102</v>
      </c>
      <c r="R1124" s="70">
        <f>Таблица_основная[[#This Row],[Первая строка массива]]+54</f>
        <v>1156</v>
      </c>
      <c r="S1124"/>
      <c r="T1124" s="86"/>
    </row>
    <row r="1125" spans="1:20" ht="12.75" customHeight="1" x14ac:dyDescent="0.2">
      <c r="A1125" s="70"/>
      <c r="B1125" s="70"/>
      <c r="C1125" s="100" t="s">
        <v>94</v>
      </c>
      <c r="D1125" s="101" t="s">
        <v>8</v>
      </c>
      <c r="E1125" s="102">
        <v>45017</v>
      </c>
      <c r="F1125" s="71">
        <v>3</v>
      </c>
      <c r="G1125" s="72">
        <f ca="1">Таблица_основная[[#This Row],[Рейтинг расчет]]</f>
        <v>6</v>
      </c>
      <c r="H1125" s="41" t="s">
        <v>156</v>
      </c>
      <c r="I1125" s="71">
        <v>3.7454545454545456</v>
      </c>
      <c r="J1125" s="41" t="s">
        <v>157</v>
      </c>
      <c r="K1125" s="73"/>
      <c r="L1125" s="73" t="s">
        <v>158</v>
      </c>
      <c r="M1125" s="73"/>
      <c r="N112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6</v>
      </c>
      <c r="O1125" s="41" t="str">
        <f>CONCATENATE("F","$",Таблица_основная[[#This Row],[Первая строка массива]])</f>
        <v>F$1102</v>
      </c>
      <c r="P1125" s="41" t="str">
        <f>CONCATENATE("F","$",Таблица_основная[[#This Row],[Первая строка массива]],":","F","$",Таблица_основная[[#This Row],[Последняя строка моссива]])</f>
        <v>F$1102:F$1156</v>
      </c>
      <c r="Q1125" s="70">
        <f t="shared" si="20"/>
        <v>1102</v>
      </c>
      <c r="R1125" s="70">
        <f>Таблица_основная[[#This Row],[Первая строка массива]]+54</f>
        <v>1156</v>
      </c>
      <c r="S1125"/>
      <c r="T1125" s="86"/>
    </row>
    <row r="1126" spans="1:20" ht="12.75" customHeight="1" x14ac:dyDescent="0.2">
      <c r="A1126" s="70"/>
      <c r="B1126" s="70"/>
      <c r="C1126" s="100" t="s">
        <v>95</v>
      </c>
      <c r="D1126" s="101" t="s">
        <v>8</v>
      </c>
      <c r="E1126" s="102">
        <v>45017</v>
      </c>
      <c r="F1126" s="71">
        <v>2</v>
      </c>
      <c r="G1126" s="72">
        <f ca="1">Таблица_основная[[#This Row],[Рейтинг расчет]]</f>
        <v>7</v>
      </c>
      <c r="H1126" s="41" t="s">
        <v>156</v>
      </c>
      <c r="I1126" s="71">
        <v>3.7454545454545456</v>
      </c>
      <c r="J1126" s="41" t="s">
        <v>157</v>
      </c>
      <c r="K1126" s="73"/>
      <c r="L1126" s="73" t="s">
        <v>158</v>
      </c>
      <c r="M1126" s="73"/>
      <c r="N112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O1126" s="41" t="str">
        <f>CONCATENATE("F","$",Таблица_основная[[#This Row],[Первая строка массива]])</f>
        <v>F$1102</v>
      </c>
      <c r="P1126" s="41" t="str">
        <f>CONCATENATE("F","$",Таблица_основная[[#This Row],[Первая строка массива]],":","F","$",Таблица_основная[[#This Row],[Последняя строка моссива]])</f>
        <v>F$1102:F$1156</v>
      </c>
      <c r="Q1126" s="70">
        <f t="shared" si="20"/>
        <v>1102</v>
      </c>
      <c r="R1126" s="70">
        <f>Таблица_основная[[#This Row],[Первая строка массива]]+54</f>
        <v>1156</v>
      </c>
      <c r="S1126"/>
      <c r="T1126" s="86"/>
    </row>
    <row r="1127" spans="1:20" ht="12.75" customHeight="1" x14ac:dyDescent="0.2">
      <c r="A1127" s="70"/>
      <c r="B1127" s="70"/>
      <c r="C1127" s="100" t="s">
        <v>96</v>
      </c>
      <c r="D1127" s="101" t="s">
        <v>8</v>
      </c>
      <c r="E1127" s="102">
        <v>45017</v>
      </c>
      <c r="F1127" s="71">
        <v>1</v>
      </c>
      <c r="G1127" s="72">
        <f ca="1">Таблица_основная[[#This Row],[Рейтинг расчет]]</f>
        <v>8</v>
      </c>
      <c r="H1127" s="41" t="s">
        <v>156</v>
      </c>
      <c r="I1127" s="71">
        <v>3.7454545454545456</v>
      </c>
      <c r="J1127" s="41" t="s">
        <v>157</v>
      </c>
      <c r="K1127" s="73"/>
      <c r="L1127" s="73" t="s">
        <v>158</v>
      </c>
      <c r="M1127" s="73"/>
      <c r="N112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O1127" s="41" t="str">
        <f>CONCATENATE("F","$",Таблица_основная[[#This Row],[Первая строка массива]])</f>
        <v>F$1102</v>
      </c>
      <c r="P1127" s="41" t="str">
        <f>CONCATENATE("F","$",Таблица_основная[[#This Row],[Первая строка массива]],":","F","$",Таблица_основная[[#This Row],[Последняя строка моссива]])</f>
        <v>F$1102:F$1156</v>
      </c>
      <c r="Q1127" s="70">
        <f t="shared" si="20"/>
        <v>1102</v>
      </c>
      <c r="R1127" s="70">
        <f>Таблица_основная[[#This Row],[Первая строка массива]]+54</f>
        <v>1156</v>
      </c>
      <c r="S1127"/>
      <c r="T1127" s="86"/>
    </row>
    <row r="1128" spans="1:20" ht="12.75" customHeight="1" x14ac:dyDescent="0.2">
      <c r="A1128" s="70"/>
      <c r="B1128" s="70"/>
      <c r="C1128" s="100" t="s">
        <v>97</v>
      </c>
      <c r="D1128" s="101" t="s">
        <v>8</v>
      </c>
      <c r="E1128" s="102">
        <v>45017</v>
      </c>
      <c r="F1128" s="71">
        <v>1</v>
      </c>
      <c r="G1128" s="72">
        <f ca="1">Таблица_основная[[#This Row],[Рейтинг расчет]]</f>
        <v>8</v>
      </c>
      <c r="H1128" s="41" t="s">
        <v>156</v>
      </c>
      <c r="I1128" s="71">
        <v>3.7454545454545456</v>
      </c>
      <c r="J1128" s="41" t="s">
        <v>157</v>
      </c>
      <c r="K1128" s="73"/>
      <c r="L1128" s="73" t="s">
        <v>158</v>
      </c>
      <c r="M1128" s="73"/>
      <c r="N112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O1128" s="41" t="str">
        <f>CONCATENATE("F","$",Таблица_основная[[#This Row],[Первая строка массива]])</f>
        <v>F$1102</v>
      </c>
      <c r="P1128" s="41" t="str">
        <f>CONCATENATE("F","$",Таблица_основная[[#This Row],[Первая строка массива]],":","F","$",Таблица_основная[[#This Row],[Последняя строка моссива]])</f>
        <v>F$1102:F$1156</v>
      </c>
      <c r="Q1128" s="70">
        <f t="shared" si="20"/>
        <v>1102</v>
      </c>
      <c r="R1128" s="70">
        <f>Таблица_основная[[#This Row],[Первая строка массива]]+54</f>
        <v>1156</v>
      </c>
      <c r="S1128"/>
      <c r="T1128" s="86"/>
    </row>
    <row r="1129" spans="1:20" ht="12.75" customHeight="1" x14ac:dyDescent="0.2">
      <c r="A1129" s="70"/>
      <c r="B1129" s="70"/>
      <c r="C1129" s="100" t="s">
        <v>98</v>
      </c>
      <c r="D1129" s="101" t="s">
        <v>8</v>
      </c>
      <c r="E1129" s="102">
        <v>45017</v>
      </c>
      <c r="F1129" s="71">
        <v>1</v>
      </c>
      <c r="G1129" s="72">
        <f ca="1">Таблица_основная[[#This Row],[Рейтинг расчет]]</f>
        <v>8</v>
      </c>
      <c r="H1129" s="41" t="s">
        <v>156</v>
      </c>
      <c r="I1129" s="71">
        <v>3.7454545454545456</v>
      </c>
      <c r="J1129" s="41" t="s">
        <v>157</v>
      </c>
      <c r="K1129" s="73"/>
      <c r="L1129" s="73" t="s">
        <v>158</v>
      </c>
      <c r="M1129" s="73"/>
      <c r="N112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O1129" s="41" t="str">
        <f>CONCATENATE("F","$",Таблица_основная[[#This Row],[Первая строка массива]])</f>
        <v>F$1102</v>
      </c>
      <c r="P1129" s="41" t="str">
        <f>CONCATENATE("F","$",Таблица_основная[[#This Row],[Первая строка массива]],":","F","$",Таблица_основная[[#This Row],[Последняя строка моссива]])</f>
        <v>F$1102:F$1156</v>
      </c>
      <c r="Q1129" s="70">
        <f t="shared" si="20"/>
        <v>1102</v>
      </c>
      <c r="R1129" s="70">
        <f>Таблица_основная[[#This Row],[Первая строка массива]]+54</f>
        <v>1156</v>
      </c>
      <c r="S1129"/>
      <c r="T1129" s="86"/>
    </row>
    <row r="1130" spans="1:20" ht="12.75" customHeight="1" x14ac:dyDescent="0.2">
      <c r="A1130" s="70"/>
      <c r="B1130" s="70"/>
      <c r="C1130" s="100" t="s">
        <v>99</v>
      </c>
      <c r="D1130" s="101" t="s">
        <v>8</v>
      </c>
      <c r="E1130" s="102">
        <v>45017</v>
      </c>
      <c r="F1130" s="71">
        <v>2</v>
      </c>
      <c r="G1130" s="72">
        <f ca="1">Таблица_основная[[#This Row],[Рейтинг расчет]]</f>
        <v>7</v>
      </c>
      <c r="H1130" s="41" t="s">
        <v>156</v>
      </c>
      <c r="I1130" s="71">
        <v>3.7454545454545456</v>
      </c>
      <c r="J1130" s="41" t="s">
        <v>157</v>
      </c>
      <c r="K1130" s="73"/>
      <c r="L1130" s="73" t="s">
        <v>158</v>
      </c>
      <c r="M1130" s="73"/>
      <c r="N113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O1130" s="41" t="str">
        <f>CONCATENATE("F","$",Таблица_основная[[#This Row],[Первая строка массива]])</f>
        <v>F$1102</v>
      </c>
      <c r="P1130" s="41" t="str">
        <f>CONCATENATE("F","$",Таблица_основная[[#This Row],[Первая строка массива]],":","F","$",Таблица_основная[[#This Row],[Последняя строка моссива]])</f>
        <v>F$1102:F$1156</v>
      </c>
      <c r="Q1130" s="70">
        <f t="shared" si="20"/>
        <v>1102</v>
      </c>
      <c r="R1130" s="70">
        <f>Таблица_основная[[#This Row],[Первая строка массива]]+54</f>
        <v>1156</v>
      </c>
      <c r="S1130"/>
      <c r="T1130" s="86"/>
    </row>
    <row r="1131" spans="1:20" ht="12.75" customHeight="1" x14ac:dyDescent="0.2">
      <c r="A1131" s="70"/>
      <c r="B1131" s="70"/>
      <c r="C1131" s="100" t="s">
        <v>100</v>
      </c>
      <c r="D1131" s="101" t="s">
        <v>8</v>
      </c>
      <c r="E1131" s="102">
        <v>45017</v>
      </c>
      <c r="F1131" s="71">
        <v>3</v>
      </c>
      <c r="G1131" s="72">
        <f ca="1">Таблица_основная[[#This Row],[Рейтинг расчет]]</f>
        <v>6</v>
      </c>
      <c r="H1131" s="41" t="s">
        <v>156</v>
      </c>
      <c r="I1131" s="71">
        <v>3.7454545454545456</v>
      </c>
      <c r="J1131" s="41" t="s">
        <v>157</v>
      </c>
      <c r="K1131" s="73"/>
      <c r="L1131" s="73" t="s">
        <v>158</v>
      </c>
      <c r="M1131" s="73"/>
      <c r="N113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6</v>
      </c>
      <c r="O1131" s="41" t="str">
        <f>CONCATENATE("F","$",Таблица_основная[[#This Row],[Первая строка массива]])</f>
        <v>F$1102</v>
      </c>
      <c r="P1131" s="41" t="str">
        <f>CONCATENATE("F","$",Таблица_основная[[#This Row],[Первая строка массива]],":","F","$",Таблица_основная[[#This Row],[Последняя строка моссива]])</f>
        <v>F$1102:F$1156</v>
      </c>
      <c r="Q1131" s="70">
        <f t="shared" si="20"/>
        <v>1102</v>
      </c>
      <c r="R1131" s="70">
        <f>Таблица_основная[[#This Row],[Первая строка массива]]+54</f>
        <v>1156</v>
      </c>
      <c r="S1131"/>
      <c r="T1131" s="86"/>
    </row>
    <row r="1132" spans="1:20" ht="12.75" customHeight="1" x14ac:dyDescent="0.2">
      <c r="A1132" s="70"/>
      <c r="B1132" s="70"/>
      <c r="C1132" s="100" t="s">
        <v>115</v>
      </c>
      <c r="D1132" s="101" t="s">
        <v>8</v>
      </c>
      <c r="E1132" s="102">
        <v>45017</v>
      </c>
      <c r="F1132" s="71">
        <v>1</v>
      </c>
      <c r="G1132" s="72">
        <f ca="1">Таблица_основная[[#This Row],[Рейтинг расчет]]</f>
        <v>8</v>
      </c>
      <c r="H1132" s="41" t="s">
        <v>156</v>
      </c>
      <c r="I1132" s="71">
        <v>3.7454545454545456</v>
      </c>
      <c r="J1132" s="41" t="s">
        <v>157</v>
      </c>
      <c r="K1132" s="73"/>
      <c r="L1132" s="73" t="s">
        <v>158</v>
      </c>
      <c r="M1132" s="73"/>
      <c r="N113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O1132" s="41" t="str">
        <f>CONCATENATE("F","$",Таблица_основная[[#This Row],[Первая строка массива]])</f>
        <v>F$1102</v>
      </c>
      <c r="P1132" s="41" t="str">
        <f>CONCATENATE("F","$",Таблица_основная[[#This Row],[Первая строка массива]],":","F","$",Таблица_основная[[#This Row],[Последняя строка моссива]])</f>
        <v>F$1102:F$1156</v>
      </c>
      <c r="Q1132" s="70">
        <f t="shared" si="20"/>
        <v>1102</v>
      </c>
      <c r="R1132" s="70">
        <f>Таблица_основная[[#This Row],[Первая строка массива]]+54</f>
        <v>1156</v>
      </c>
      <c r="S1132"/>
      <c r="T1132" s="86"/>
    </row>
    <row r="1133" spans="1:20" ht="12.75" customHeight="1" x14ac:dyDescent="0.2">
      <c r="A1133" s="70"/>
      <c r="B1133" s="70"/>
      <c r="C1133" s="100" t="s">
        <v>116</v>
      </c>
      <c r="D1133" s="101" t="s">
        <v>8</v>
      </c>
      <c r="E1133" s="102">
        <v>45017</v>
      </c>
      <c r="F1133" s="71">
        <v>1</v>
      </c>
      <c r="G1133" s="72">
        <f ca="1">Таблица_основная[[#This Row],[Рейтинг расчет]]</f>
        <v>8</v>
      </c>
      <c r="H1133" s="41" t="s">
        <v>156</v>
      </c>
      <c r="I1133" s="71">
        <v>3.7454545454545456</v>
      </c>
      <c r="J1133" s="41" t="s">
        <v>157</v>
      </c>
      <c r="K1133" s="73"/>
      <c r="L1133" s="73" t="s">
        <v>158</v>
      </c>
      <c r="M1133" s="73"/>
      <c r="N113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O1133" s="41" t="str">
        <f>CONCATENATE("F","$",Таблица_основная[[#This Row],[Первая строка массива]])</f>
        <v>F$1102</v>
      </c>
      <c r="P1133" s="41" t="str">
        <f>CONCATENATE("F","$",Таблица_основная[[#This Row],[Первая строка массива]],":","F","$",Таблица_основная[[#This Row],[Последняя строка моссива]])</f>
        <v>F$1102:F$1156</v>
      </c>
      <c r="Q1133" s="70">
        <f t="shared" si="20"/>
        <v>1102</v>
      </c>
      <c r="R1133" s="70">
        <f>Таблица_основная[[#This Row],[Первая строка массива]]+54</f>
        <v>1156</v>
      </c>
      <c r="S1133"/>
      <c r="T1133" s="86"/>
    </row>
    <row r="1134" spans="1:20" ht="12.75" customHeight="1" x14ac:dyDescent="0.2">
      <c r="A1134" s="70"/>
      <c r="B1134" s="70"/>
      <c r="C1134" s="100" t="s">
        <v>101</v>
      </c>
      <c r="D1134" s="101" t="s">
        <v>8</v>
      </c>
      <c r="E1134" s="102">
        <v>45017</v>
      </c>
      <c r="F1134" s="71">
        <v>2</v>
      </c>
      <c r="G1134" s="72">
        <f ca="1">Таблица_основная[[#This Row],[Рейтинг расчет]]</f>
        <v>7</v>
      </c>
      <c r="H1134" s="41" t="s">
        <v>156</v>
      </c>
      <c r="I1134" s="71">
        <v>3.7454545454545456</v>
      </c>
      <c r="J1134" s="41" t="s">
        <v>157</v>
      </c>
      <c r="K1134" s="73"/>
      <c r="L1134" s="73" t="s">
        <v>158</v>
      </c>
      <c r="M1134" s="73"/>
      <c r="N113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O1134" s="41" t="str">
        <f>CONCATENATE("F","$",Таблица_основная[[#This Row],[Первая строка массива]])</f>
        <v>F$1102</v>
      </c>
      <c r="P1134" s="41" t="str">
        <f>CONCATENATE("F","$",Таблица_основная[[#This Row],[Первая строка массива]],":","F","$",Таблица_основная[[#This Row],[Последняя строка моссива]])</f>
        <v>F$1102:F$1156</v>
      </c>
      <c r="Q1134" s="70">
        <f t="shared" si="20"/>
        <v>1102</v>
      </c>
      <c r="R1134" s="70">
        <f>Таблица_основная[[#This Row],[Первая строка массива]]+54</f>
        <v>1156</v>
      </c>
      <c r="S1134"/>
      <c r="T1134" s="86"/>
    </row>
    <row r="1135" spans="1:20" ht="12.75" customHeight="1" x14ac:dyDescent="0.2">
      <c r="A1135" s="70"/>
      <c r="B1135" s="70"/>
      <c r="C1135" s="100" t="s">
        <v>102</v>
      </c>
      <c r="D1135" s="101" t="s">
        <v>8</v>
      </c>
      <c r="E1135" s="102">
        <v>45017</v>
      </c>
      <c r="F1135" s="71">
        <v>3</v>
      </c>
      <c r="G1135" s="72">
        <f ca="1">Таблица_основная[[#This Row],[Рейтинг расчет]]</f>
        <v>6</v>
      </c>
      <c r="H1135" s="41" t="s">
        <v>156</v>
      </c>
      <c r="I1135" s="71">
        <v>3.7454545454545456</v>
      </c>
      <c r="J1135" s="41" t="s">
        <v>157</v>
      </c>
      <c r="K1135" s="73"/>
      <c r="L1135" s="73" t="s">
        <v>158</v>
      </c>
      <c r="M1135" s="73"/>
      <c r="N113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6</v>
      </c>
      <c r="O1135" s="41" t="str">
        <f>CONCATENATE("F","$",Таблица_основная[[#This Row],[Первая строка массива]])</f>
        <v>F$1102</v>
      </c>
      <c r="P1135" s="41" t="str">
        <f>CONCATENATE("F","$",Таблица_основная[[#This Row],[Первая строка массива]],":","F","$",Таблица_основная[[#This Row],[Последняя строка моссива]])</f>
        <v>F$1102:F$1156</v>
      </c>
      <c r="Q1135" s="70">
        <f t="shared" si="20"/>
        <v>1102</v>
      </c>
      <c r="R1135" s="70">
        <f>Таблица_основная[[#This Row],[Первая строка массива]]+54</f>
        <v>1156</v>
      </c>
      <c r="S1135"/>
      <c r="T1135" s="86"/>
    </row>
    <row r="1136" spans="1:20" ht="12.75" customHeight="1" x14ac:dyDescent="0.2">
      <c r="A1136" s="70"/>
      <c r="B1136" s="70"/>
      <c r="C1136" s="100" t="s">
        <v>103</v>
      </c>
      <c r="D1136" s="101" t="s">
        <v>8</v>
      </c>
      <c r="E1136" s="102">
        <v>45017</v>
      </c>
      <c r="F1136" s="71">
        <v>1</v>
      </c>
      <c r="G1136" s="72">
        <f ca="1">Таблица_основная[[#This Row],[Рейтинг расчет]]</f>
        <v>8</v>
      </c>
      <c r="H1136" s="41" t="s">
        <v>156</v>
      </c>
      <c r="I1136" s="71">
        <v>3.7454545454545456</v>
      </c>
      <c r="J1136" s="41" t="s">
        <v>157</v>
      </c>
      <c r="K1136" s="73"/>
      <c r="L1136" s="73" t="s">
        <v>158</v>
      </c>
      <c r="M1136" s="73"/>
      <c r="N113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O1136" s="41" t="str">
        <f>CONCATENATE("F","$",Таблица_основная[[#This Row],[Первая строка массива]])</f>
        <v>F$1102</v>
      </c>
      <c r="P1136" s="41" t="str">
        <f>CONCATENATE("F","$",Таблица_основная[[#This Row],[Первая строка массива]],":","F","$",Таблица_основная[[#This Row],[Последняя строка моссива]])</f>
        <v>F$1102:F$1156</v>
      </c>
      <c r="Q1136" s="70">
        <f t="shared" si="20"/>
        <v>1102</v>
      </c>
      <c r="R1136" s="70">
        <f>Таблица_основная[[#This Row],[Первая строка массива]]+54</f>
        <v>1156</v>
      </c>
      <c r="S1136"/>
      <c r="T1136" s="86"/>
    </row>
    <row r="1137" spans="1:20" ht="12.75" customHeight="1" x14ac:dyDescent="0.2">
      <c r="A1137" s="70"/>
      <c r="B1137" s="70"/>
      <c r="C1137" s="100" t="s">
        <v>104</v>
      </c>
      <c r="D1137" s="101" t="s">
        <v>8</v>
      </c>
      <c r="E1137" s="102">
        <v>45017</v>
      </c>
      <c r="F1137" s="71">
        <v>1</v>
      </c>
      <c r="G1137" s="72">
        <f ca="1">Таблица_основная[[#This Row],[Рейтинг расчет]]</f>
        <v>8</v>
      </c>
      <c r="H1137" s="41" t="s">
        <v>156</v>
      </c>
      <c r="I1137" s="71">
        <v>3.7454545454545456</v>
      </c>
      <c r="J1137" s="41" t="s">
        <v>157</v>
      </c>
      <c r="K1137" s="73"/>
      <c r="L1137" s="73" t="s">
        <v>158</v>
      </c>
      <c r="M1137" s="73"/>
      <c r="N113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O1137" s="41" t="str">
        <f>CONCATENATE("F","$",Таблица_основная[[#This Row],[Первая строка массива]])</f>
        <v>F$1102</v>
      </c>
      <c r="P1137" s="41" t="str">
        <f>CONCATENATE("F","$",Таблица_основная[[#This Row],[Первая строка массива]],":","F","$",Таблица_основная[[#This Row],[Последняя строка моссива]])</f>
        <v>F$1102:F$1156</v>
      </c>
      <c r="Q1137" s="70">
        <f t="shared" si="20"/>
        <v>1102</v>
      </c>
      <c r="R1137" s="70">
        <f>Таблица_основная[[#This Row],[Первая строка массива]]+54</f>
        <v>1156</v>
      </c>
      <c r="S1137"/>
      <c r="T1137" s="86"/>
    </row>
    <row r="1138" spans="1:20" ht="12.75" customHeight="1" x14ac:dyDescent="0.2">
      <c r="A1138" s="70"/>
      <c r="B1138" s="70"/>
      <c r="C1138" s="100" t="s">
        <v>128</v>
      </c>
      <c r="D1138" s="101" t="s">
        <v>8</v>
      </c>
      <c r="E1138" s="102">
        <v>45017</v>
      </c>
      <c r="F1138" s="71">
        <v>2</v>
      </c>
      <c r="G1138" s="72">
        <f ca="1">Таблица_основная[[#This Row],[Рейтинг расчет]]</f>
        <v>7</v>
      </c>
      <c r="H1138" s="41" t="s">
        <v>156</v>
      </c>
      <c r="I1138" s="71">
        <v>3.7454545454545456</v>
      </c>
      <c r="J1138" s="41" t="s">
        <v>157</v>
      </c>
      <c r="K1138" s="73"/>
      <c r="L1138" s="73" t="s">
        <v>158</v>
      </c>
      <c r="M1138" s="73"/>
      <c r="N113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O1138" s="41" t="str">
        <f>CONCATENATE("F","$",Таблица_основная[[#This Row],[Первая строка массива]])</f>
        <v>F$1102</v>
      </c>
      <c r="P1138" s="41" t="str">
        <f>CONCATENATE("F","$",Таблица_основная[[#This Row],[Первая строка массива]],":","F","$",Таблица_основная[[#This Row],[Последняя строка моссива]])</f>
        <v>F$1102:F$1156</v>
      </c>
      <c r="Q1138" s="70">
        <f t="shared" si="20"/>
        <v>1102</v>
      </c>
      <c r="R1138" s="70">
        <f>Таблица_основная[[#This Row],[Первая строка массива]]+54</f>
        <v>1156</v>
      </c>
      <c r="S1138"/>
      <c r="T1138" s="86"/>
    </row>
    <row r="1139" spans="1:20" ht="12.75" customHeight="1" x14ac:dyDescent="0.2">
      <c r="A1139" s="70"/>
      <c r="B1139" s="70"/>
      <c r="C1139" s="100" t="s">
        <v>117</v>
      </c>
      <c r="D1139" s="101" t="s">
        <v>8</v>
      </c>
      <c r="E1139" s="102">
        <v>45017</v>
      </c>
      <c r="F1139" s="71">
        <v>1</v>
      </c>
      <c r="G1139" s="72">
        <f ca="1">Таблица_основная[[#This Row],[Рейтинг расчет]]</f>
        <v>8</v>
      </c>
      <c r="H1139" s="41" t="s">
        <v>156</v>
      </c>
      <c r="I1139" s="71">
        <v>3.7454545454545456</v>
      </c>
      <c r="J1139" s="41" t="s">
        <v>157</v>
      </c>
      <c r="K1139" s="73"/>
      <c r="L1139" s="73" t="s">
        <v>158</v>
      </c>
      <c r="M1139" s="73"/>
      <c r="N113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O1139" s="41" t="str">
        <f>CONCATENATE("F","$",Таблица_основная[[#This Row],[Первая строка массива]])</f>
        <v>F$1102</v>
      </c>
      <c r="P1139" s="41" t="str">
        <f>CONCATENATE("F","$",Таблица_основная[[#This Row],[Первая строка массива]],":","F","$",Таблица_основная[[#This Row],[Последняя строка моссива]])</f>
        <v>F$1102:F$1156</v>
      </c>
      <c r="Q1139" s="70">
        <f t="shared" si="20"/>
        <v>1102</v>
      </c>
      <c r="R1139" s="70">
        <f>Таблица_основная[[#This Row],[Первая строка массива]]+54</f>
        <v>1156</v>
      </c>
      <c r="S1139"/>
      <c r="T1139" s="86"/>
    </row>
    <row r="1140" spans="1:20" ht="12.75" customHeight="1" x14ac:dyDescent="0.2">
      <c r="A1140" s="70"/>
      <c r="B1140" s="70"/>
      <c r="C1140" s="100" t="s">
        <v>118</v>
      </c>
      <c r="D1140" s="101" t="s">
        <v>8</v>
      </c>
      <c r="E1140" s="102">
        <v>45017</v>
      </c>
      <c r="F1140" s="71">
        <v>1</v>
      </c>
      <c r="G1140" s="72">
        <f ca="1">Таблица_основная[[#This Row],[Рейтинг расчет]]</f>
        <v>8</v>
      </c>
      <c r="H1140" s="41" t="s">
        <v>156</v>
      </c>
      <c r="I1140" s="71">
        <v>3.7454545454545456</v>
      </c>
      <c r="J1140" s="41" t="s">
        <v>157</v>
      </c>
      <c r="K1140" s="73"/>
      <c r="L1140" s="73" t="s">
        <v>158</v>
      </c>
      <c r="M1140" s="73"/>
      <c r="N114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O1140" s="41" t="str">
        <f>CONCATENATE("F","$",Таблица_основная[[#This Row],[Первая строка массива]])</f>
        <v>F$1102</v>
      </c>
      <c r="P1140" s="41" t="str">
        <f>CONCATENATE("F","$",Таблица_основная[[#This Row],[Первая строка массива]],":","F","$",Таблица_основная[[#This Row],[Последняя строка моссива]])</f>
        <v>F$1102:F$1156</v>
      </c>
      <c r="Q1140" s="70">
        <f t="shared" si="20"/>
        <v>1102</v>
      </c>
      <c r="R1140" s="70">
        <f>Таблица_основная[[#This Row],[Первая строка массива]]+54</f>
        <v>1156</v>
      </c>
      <c r="S1140"/>
      <c r="T1140" s="86"/>
    </row>
    <row r="1141" spans="1:20" ht="12.75" customHeight="1" x14ac:dyDescent="0.2">
      <c r="A1141" s="70"/>
      <c r="B1141" s="70"/>
      <c r="C1141" s="100" t="s">
        <v>105</v>
      </c>
      <c r="D1141" s="101" t="s">
        <v>8</v>
      </c>
      <c r="E1141" s="102">
        <v>45017</v>
      </c>
      <c r="F1141" s="71">
        <v>2</v>
      </c>
      <c r="G1141" s="72">
        <f ca="1">Таблица_основная[[#This Row],[Рейтинг расчет]]</f>
        <v>7</v>
      </c>
      <c r="H1141" s="41" t="s">
        <v>156</v>
      </c>
      <c r="I1141" s="71">
        <v>3.7454545454545456</v>
      </c>
      <c r="J1141" s="41" t="s">
        <v>157</v>
      </c>
      <c r="K1141" s="73"/>
      <c r="L1141" s="73" t="s">
        <v>158</v>
      </c>
      <c r="M1141" s="73"/>
      <c r="N114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O1141" s="41" t="str">
        <f>CONCATENATE("F","$",Таблица_основная[[#This Row],[Первая строка массива]])</f>
        <v>F$1102</v>
      </c>
      <c r="P1141" s="41" t="str">
        <f>CONCATENATE("F","$",Таблица_основная[[#This Row],[Первая строка массива]],":","F","$",Таблица_основная[[#This Row],[Последняя строка моссива]])</f>
        <v>F$1102:F$1156</v>
      </c>
      <c r="Q1141" s="70">
        <f t="shared" si="20"/>
        <v>1102</v>
      </c>
      <c r="R1141" s="70">
        <f>Таблица_основная[[#This Row],[Первая строка массива]]+54</f>
        <v>1156</v>
      </c>
      <c r="S1141"/>
      <c r="T1141" s="86"/>
    </row>
    <row r="1142" spans="1:20" ht="12.75" customHeight="1" x14ac:dyDescent="0.2">
      <c r="A1142" s="70"/>
      <c r="B1142" s="70"/>
      <c r="C1142" s="100" t="s">
        <v>119</v>
      </c>
      <c r="D1142" s="101" t="s">
        <v>8</v>
      </c>
      <c r="E1142" s="102">
        <v>45017</v>
      </c>
      <c r="F1142" s="71">
        <v>2</v>
      </c>
      <c r="G1142" s="72">
        <f ca="1">Таблица_основная[[#This Row],[Рейтинг расчет]]</f>
        <v>7</v>
      </c>
      <c r="H1142" s="41" t="s">
        <v>156</v>
      </c>
      <c r="I1142" s="71">
        <v>3.7454545454545456</v>
      </c>
      <c r="J1142" s="41" t="s">
        <v>157</v>
      </c>
      <c r="K1142" s="73"/>
      <c r="L1142" s="73" t="s">
        <v>158</v>
      </c>
      <c r="M1142" s="73"/>
      <c r="N114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O1142" s="41" t="str">
        <f>CONCATENATE("F","$",Таблица_основная[[#This Row],[Первая строка массива]])</f>
        <v>F$1102</v>
      </c>
      <c r="P1142" s="41" t="str">
        <f>CONCATENATE("F","$",Таблица_основная[[#This Row],[Первая строка массива]],":","F","$",Таблица_основная[[#This Row],[Последняя строка моссива]])</f>
        <v>F$1102:F$1156</v>
      </c>
      <c r="Q1142" s="70">
        <f t="shared" si="20"/>
        <v>1102</v>
      </c>
      <c r="R1142" s="70">
        <f>Таблица_основная[[#This Row],[Первая строка массива]]+54</f>
        <v>1156</v>
      </c>
      <c r="S1142"/>
      <c r="T1142" s="86"/>
    </row>
    <row r="1143" spans="1:20" ht="12.75" customHeight="1" x14ac:dyDescent="0.2">
      <c r="A1143" s="70"/>
      <c r="B1143" s="70"/>
      <c r="C1143" s="100" t="s">
        <v>106</v>
      </c>
      <c r="D1143" s="101" t="s">
        <v>8</v>
      </c>
      <c r="E1143" s="102">
        <v>45017</v>
      </c>
      <c r="F1143" s="71">
        <v>1</v>
      </c>
      <c r="G1143" s="72">
        <f ca="1">Таблица_основная[[#This Row],[Рейтинг расчет]]</f>
        <v>8</v>
      </c>
      <c r="H1143" s="41" t="s">
        <v>156</v>
      </c>
      <c r="I1143" s="71">
        <v>3.7454545454545456</v>
      </c>
      <c r="J1143" s="41" t="s">
        <v>157</v>
      </c>
      <c r="K1143" s="73"/>
      <c r="L1143" s="73" t="s">
        <v>158</v>
      </c>
      <c r="M1143" s="73"/>
      <c r="N114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O1143" s="41" t="str">
        <f>CONCATENATE("F","$",Таблица_основная[[#This Row],[Первая строка массива]])</f>
        <v>F$1102</v>
      </c>
      <c r="P1143" s="41" t="str">
        <f>CONCATENATE("F","$",Таблица_основная[[#This Row],[Первая строка массива]],":","F","$",Таблица_основная[[#This Row],[Последняя строка моссива]])</f>
        <v>F$1102:F$1156</v>
      </c>
      <c r="Q1143" s="70">
        <f t="shared" si="20"/>
        <v>1102</v>
      </c>
      <c r="R1143" s="70">
        <f>Таблица_основная[[#This Row],[Первая строка массива]]+54</f>
        <v>1156</v>
      </c>
      <c r="S1143"/>
      <c r="T1143" s="86"/>
    </row>
    <row r="1144" spans="1:20" ht="12.75" customHeight="1" x14ac:dyDescent="0.2">
      <c r="A1144" s="70"/>
      <c r="B1144" s="70"/>
      <c r="C1144" s="100" t="s">
        <v>107</v>
      </c>
      <c r="D1144" s="101" t="s">
        <v>8</v>
      </c>
      <c r="E1144" s="102">
        <v>45017</v>
      </c>
      <c r="F1144" s="71">
        <v>3</v>
      </c>
      <c r="G1144" s="72">
        <f ca="1">Таблица_основная[[#This Row],[Рейтинг расчет]]</f>
        <v>6</v>
      </c>
      <c r="H1144" s="41" t="s">
        <v>156</v>
      </c>
      <c r="I1144" s="71">
        <v>3.7454545454545456</v>
      </c>
      <c r="J1144" s="41" t="s">
        <v>157</v>
      </c>
      <c r="K1144" s="73"/>
      <c r="L1144" s="73" t="s">
        <v>158</v>
      </c>
      <c r="M1144" s="73"/>
      <c r="N114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6</v>
      </c>
      <c r="O1144" s="41" t="str">
        <f>CONCATENATE("F","$",Таблица_основная[[#This Row],[Первая строка массива]])</f>
        <v>F$1102</v>
      </c>
      <c r="P1144" s="41" t="str">
        <f>CONCATENATE("F","$",Таблица_основная[[#This Row],[Первая строка массива]],":","F","$",Таблица_основная[[#This Row],[Последняя строка моссива]])</f>
        <v>F$1102:F$1156</v>
      </c>
      <c r="Q1144" s="70">
        <f t="shared" si="20"/>
        <v>1102</v>
      </c>
      <c r="R1144" s="70">
        <f>Таблица_основная[[#This Row],[Первая строка массива]]+54</f>
        <v>1156</v>
      </c>
      <c r="S1144"/>
      <c r="T1144" s="86"/>
    </row>
    <row r="1145" spans="1:20" ht="12.75" customHeight="1" x14ac:dyDescent="0.2">
      <c r="A1145" s="70"/>
      <c r="B1145" s="70"/>
      <c r="C1145" s="100" t="s">
        <v>120</v>
      </c>
      <c r="D1145" s="101" t="s">
        <v>8</v>
      </c>
      <c r="E1145" s="102">
        <v>45017</v>
      </c>
      <c r="F1145" s="71">
        <v>1</v>
      </c>
      <c r="G1145" s="72">
        <f ca="1">Таблица_основная[[#This Row],[Рейтинг расчет]]</f>
        <v>8</v>
      </c>
      <c r="H1145" s="41" t="s">
        <v>156</v>
      </c>
      <c r="I1145" s="71">
        <v>3.7454545454545456</v>
      </c>
      <c r="J1145" s="41" t="s">
        <v>157</v>
      </c>
      <c r="K1145" s="73"/>
      <c r="L1145" s="73" t="s">
        <v>158</v>
      </c>
      <c r="M1145" s="73"/>
      <c r="N114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O1145" s="41" t="str">
        <f>CONCATENATE("F","$",Таблица_основная[[#This Row],[Первая строка массива]])</f>
        <v>F$1102</v>
      </c>
      <c r="P1145" s="41" t="str">
        <f>CONCATENATE("F","$",Таблица_основная[[#This Row],[Первая строка массива]],":","F","$",Таблица_основная[[#This Row],[Последняя строка моссива]])</f>
        <v>F$1102:F$1156</v>
      </c>
      <c r="Q1145" s="70">
        <f t="shared" si="20"/>
        <v>1102</v>
      </c>
      <c r="R1145" s="70">
        <f>Таблица_основная[[#This Row],[Первая строка массива]]+54</f>
        <v>1156</v>
      </c>
      <c r="S1145"/>
      <c r="T1145" s="86"/>
    </row>
    <row r="1146" spans="1:20" ht="12.75" customHeight="1" x14ac:dyDescent="0.2">
      <c r="A1146" s="70"/>
      <c r="B1146" s="70"/>
      <c r="C1146" s="100" t="s">
        <v>126</v>
      </c>
      <c r="D1146" s="101" t="s">
        <v>8</v>
      </c>
      <c r="E1146" s="102">
        <v>45017</v>
      </c>
      <c r="F1146" s="71">
        <v>1</v>
      </c>
      <c r="G1146" s="72">
        <f ca="1">Таблица_основная[[#This Row],[Рейтинг расчет]]</f>
        <v>8</v>
      </c>
      <c r="H1146" s="41" t="s">
        <v>156</v>
      </c>
      <c r="I1146" s="71">
        <v>3.7454545454545456</v>
      </c>
      <c r="J1146" s="41" t="s">
        <v>157</v>
      </c>
      <c r="K1146" s="73"/>
      <c r="L1146" s="73" t="s">
        <v>158</v>
      </c>
      <c r="M1146" s="73"/>
      <c r="N114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O1146" s="41" t="str">
        <f>CONCATENATE("F","$",Таблица_основная[[#This Row],[Первая строка массива]])</f>
        <v>F$1102</v>
      </c>
      <c r="P1146" s="41" t="str">
        <f>CONCATENATE("F","$",Таблица_основная[[#This Row],[Первая строка массива]],":","F","$",Таблица_основная[[#This Row],[Последняя строка моссива]])</f>
        <v>F$1102:F$1156</v>
      </c>
      <c r="Q1146" s="70">
        <f t="shared" si="20"/>
        <v>1102</v>
      </c>
      <c r="R1146" s="70">
        <f>Таблица_основная[[#This Row],[Первая строка массива]]+54</f>
        <v>1156</v>
      </c>
      <c r="S1146"/>
      <c r="T1146" s="86"/>
    </row>
    <row r="1147" spans="1:20" ht="12.75" customHeight="1" x14ac:dyDescent="0.2">
      <c r="A1147" s="70"/>
      <c r="B1147" s="70"/>
      <c r="C1147" s="100" t="s">
        <v>108</v>
      </c>
      <c r="D1147" s="101" t="s">
        <v>8</v>
      </c>
      <c r="E1147" s="102">
        <v>45017</v>
      </c>
      <c r="F1147" s="71">
        <v>5</v>
      </c>
      <c r="G1147" s="72">
        <f ca="1">Таблица_основная[[#This Row],[Рейтинг расчет]]</f>
        <v>4</v>
      </c>
      <c r="H1147" s="41" t="s">
        <v>156</v>
      </c>
      <c r="I1147" s="71">
        <v>3.7454545454545456</v>
      </c>
      <c r="J1147" s="41" t="s">
        <v>157</v>
      </c>
      <c r="K1147" s="73"/>
      <c r="L1147" s="73" t="s">
        <v>158</v>
      </c>
      <c r="M1147" s="73"/>
      <c r="N114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</v>
      </c>
      <c r="O1147" s="41" t="str">
        <f>CONCATENATE("F","$",Таблица_основная[[#This Row],[Первая строка массива]])</f>
        <v>F$1102</v>
      </c>
      <c r="P1147" s="41" t="str">
        <f>CONCATENATE("F","$",Таблица_основная[[#This Row],[Первая строка массива]],":","F","$",Таблица_основная[[#This Row],[Последняя строка моссива]])</f>
        <v>F$1102:F$1156</v>
      </c>
      <c r="Q1147" s="70">
        <f t="shared" si="20"/>
        <v>1102</v>
      </c>
      <c r="R1147" s="70">
        <f>Таблица_основная[[#This Row],[Первая строка массива]]+54</f>
        <v>1156</v>
      </c>
      <c r="S1147"/>
      <c r="T1147" s="86"/>
    </row>
    <row r="1148" spans="1:20" ht="12.75" customHeight="1" x14ac:dyDescent="0.2">
      <c r="A1148" s="70"/>
      <c r="B1148" s="70"/>
      <c r="C1148" s="100" t="s">
        <v>121</v>
      </c>
      <c r="D1148" s="101" t="s">
        <v>8</v>
      </c>
      <c r="E1148" s="102">
        <v>45017</v>
      </c>
      <c r="F1148" s="71">
        <v>3</v>
      </c>
      <c r="G1148" s="72">
        <f ca="1">Таблица_основная[[#This Row],[Рейтинг расчет]]</f>
        <v>6</v>
      </c>
      <c r="H1148" s="41" t="s">
        <v>156</v>
      </c>
      <c r="I1148" s="71">
        <v>3.7454545454545456</v>
      </c>
      <c r="J1148" s="41" t="s">
        <v>157</v>
      </c>
      <c r="K1148" s="73"/>
      <c r="L1148" s="73" t="s">
        <v>158</v>
      </c>
      <c r="M1148" s="73"/>
      <c r="N114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6</v>
      </c>
      <c r="O1148" s="41" t="str">
        <f>CONCATENATE("F","$",Таблица_основная[[#This Row],[Первая строка массива]])</f>
        <v>F$1102</v>
      </c>
      <c r="P1148" s="41" t="str">
        <f>CONCATENATE("F","$",Таблица_основная[[#This Row],[Первая строка массива]],":","F","$",Таблица_основная[[#This Row],[Последняя строка моссива]])</f>
        <v>F$1102:F$1156</v>
      </c>
      <c r="Q1148" s="70">
        <f t="shared" si="20"/>
        <v>1102</v>
      </c>
      <c r="R1148" s="70">
        <f>Таблица_основная[[#This Row],[Первая строка массива]]+54</f>
        <v>1156</v>
      </c>
      <c r="S1148"/>
      <c r="T1148" s="86"/>
    </row>
    <row r="1149" spans="1:20" ht="12.75" customHeight="1" x14ac:dyDescent="0.2">
      <c r="A1149" s="70"/>
      <c r="B1149" s="70"/>
      <c r="C1149" s="100" t="s">
        <v>129</v>
      </c>
      <c r="D1149" s="101" t="s">
        <v>8</v>
      </c>
      <c r="E1149" s="102">
        <v>45017</v>
      </c>
      <c r="F1149" s="71">
        <v>0</v>
      </c>
      <c r="G1149" s="72">
        <f ca="1">Таблица_основная[[#This Row],[Рейтинг расчет]]</f>
        <v>9</v>
      </c>
      <c r="H1149" s="41" t="s">
        <v>156</v>
      </c>
      <c r="I1149" s="71">
        <v>3.7454545454545456</v>
      </c>
      <c r="J1149" s="41" t="s">
        <v>157</v>
      </c>
      <c r="K1149" s="73"/>
      <c r="L1149" s="73" t="s">
        <v>158</v>
      </c>
      <c r="M1149" s="73"/>
      <c r="N114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9</v>
      </c>
      <c r="O1149" s="41" t="str">
        <f>CONCATENATE("F","$",Таблица_основная[[#This Row],[Первая строка массива]])</f>
        <v>F$1102</v>
      </c>
      <c r="P1149" s="41" t="str">
        <f>CONCATENATE("F","$",Таблица_основная[[#This Row],[Первая строка массива]],":","F","$",Таблица_основная[[#This Row],[Последняя строка моссива]])</f>
        <v>F$1102:F$1156</v>
      </c>
      <c r="Q1149" s="70">
        <f t="shared" si="20"/>
        <v>1102</v>
      </c>
      <c r="R1149" s="70">
        <f>Таблица_основная[[#This Row],[Первая строка массива]]+54</f>
        <v>1156</v>
      </c>
      <c r="S1149"/>
      <c r="T1149" s="86"/>
    </row>
    <row r="1150" spans="1:20" ht="12.75" customHeight="1" x14ac:dyDescent="0.2">
      <c r="A1150" s="70"/>
      <c r="B1150" s="70"/>
      <c r="C1150" s="100" t="s">
        <v>122</v>
      </c>
      <c r="D1150" s="101" t="s">
        <v>8</v>
      </c>
      <c r="E1150" s="102">
        <v>45017</v>
      </c>
      <c r="F1150" s="71">
        <v>1</v>
      </c>
      <c r="G1150" s="72">
        <f ca="1">Таблица_основная[[#This Row],[Рейтинг расчет]]</f>
        <v>8</v>
      </c>
      <c r="H1150" s="41" t="s">
        <v>156</v>
      </c>
      <c r="I1150" s="71">
        <v>3.7454545454545456</v>
      </c>
      <c r="J1150" s="41" t="s">
        <v>157</v>
      </c>
      <c r="K1150" s="73"/>
      <c r="L1150" s="73" t="s">
        <v>158</v>
      </c>
      <c r="M1150" s="73"/>
      <c r="N115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O1150" s="41" t="str">
        <f>CONCATENATE("F","$",Таблица_основная[[#This Row],[Первая строка массива]])</f>
        <v>F$1102</v>
      </c>
      <c r="P1150" s="41" t="str">
        <f>CONCATENATE("F","$",Таблица_основная[[#This Row],[Первая строка массива]],":","F","$",Таблица_основная[[#This Row],[Последняя строка моссива]])</f>
        <v>F$1102:F$1156</v>
      </c>
      <c r="Q1150" s="70">
        <f t="shared" si="20"/>
        <v>1102</v>
      </c>
      <c r="R1150" s="70">
        <f>Таблица_основная[[#This Row],[Первая строка массива]]+54</f>
        <v>1156</v>
      </c>
      <c r="S1150"/>
      <c r="T1150" s="86"/>
    </row>
    <row r="1151" spans="1:20" ht="12.75" customHeight="1" x14ac:dyDescent="0.2">
      <c r="A1151" s="70"/>
      <c r="B1151" s="70"/>
      <c r="C1151" s="100" t="s">
        <v>123</v>
      </c>
      <c r="D1151" s="101" t="s">
        <v>8</v>
      </c>
      <c r="E1151" s="102">
        <v>45017</v>
      </c>
      <c r="F1151" s="71">
        <v>0</v>
      </c>
      <c r="G1151" s="72">
        <f ca="1">Таблица_основная[[#This Row],[Рейтинг расчет]]</f>
        <v>9</v>
      </c>
      <c r="H1151" s="41" t="s">
        <v>156</v>
      </c>
      <c r="I1151" s="71">
        <v>3.7454545454545456</v>
      </c>
      <c r="J1151" s="41" t="s">
        <v>157</v>
      </c>
      <c r="K1151" s="73"/>
      <c r="L1151" s="73" t="s">
        <v>158</v>
      </c>
      <c r="M1151" s="73"/>
      <c r="N115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9</v>
      </c>
      <c r="O1151" s="41" t="str">
        <f>CONCATENATE("F","$",Таблица_основная[[#This Row],[Первая строка массива]])</f>
        <v>F$1102</v>
      </c>
      <c r="P1151" s="41" t="str">
        <f>CONCATENATE("F","$",Таблица_основная[[#This Row],[Первая строка массива]],":","F","$",Таблица_основная[[#This Row],[Последняя строка моссива]])</f>
        <v>F$1102:F$1156</v>
      </c>
      <c r="Q1151" s="70">
        <f t="shared" si="20"/>
        <v>1102</v>
      </c>
      <c r="R1151" s="70">
        <f>Таблица_основная[[#This Row],[Первая строка массива]]+54</f>
        <v>1156</v>
      </c>
      <c r="S1151"/>
      <c r="T1151" s="86"/>
    </row>
    <row r="1152" spans="1:20" ht="12.75" customHeight="1" x14ac:dyDescent="0.2">
      <c r="A1152" s="70"/>
      <c r="B1152" s="70"/>
      <c r="C1152" s="100" t="s">
        <v>124</v>
      </c>
      <c r="D1152" s="101" t="s">
        <v>8</v>
      </c>
      <c r="E1152" s="102">
        <v>45017</v>
      </c>
      <c r="F1152" s="71">
        <v>2</v>
      </c>
      <c r="G1152" s="72">
        <f ca="1">Таблица_основная[[#This Row],[Рейтинг расчет]]</f>
        <v>7</v>
      </c>
      <c r="H1152" s="41" t="s">
        <v>156</v>
      </c>
      <c r="I1152" s="71">
        <v>3.7454545454545456</v>
      </c>
      <c r="J1152" s="41" t="s">
        <v>157</v>
      </c>
      <c r="K1152" s="73"/>
      <c r="L1152" s="73" t="s">
        <v>158</v>
      </c>
      <c r="M1152" s="73"/>
      <c r="N115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O1152" s="41" t="str">
        <f>CONCATENATE("F","$",Таблица_основная[[#This Row],[Первая строка массива]])</f>
        <v>F$1102</v>
      </c>
      <c r="P1152" s="41" t="str">
        <f>CONCATENATE("F","$",Таблица_основная[[#This Row],[Первая строка массива]],":","F","$",Таблица_основная[[#This Row],[Последняя строка моссива]])</f>
        <v>F$1102:F$1156</v>
      </c>
      <c r="Q1152" s="70">
        <f t="shared" si="20"/>
        <v>1102</v>
      </c>
      <c r="R1152" s="70">
        <f>Таблица_основная[[#This Row],[Первая строка массива]]+54</f>
        <v>1156</v>
      </c>
      <c r="S1152"/>
      <c r="T1152" s="86"/>
    </row>
    <row r="1153" spans="1:20" ht="12.75" customHeight="1" x14ac:dyDescent="0.2">
      <c r="A1153" s="70"/>
      <c r="B1153" s="70"/>
      <c r="C1153" s="100" t="s">
        <v>109</v>
      </c>
      <c r="D1153" s="101" t="s">
        <v>8</v>
      </c>
      <c r="E1153" s="102">
        <v>45017</v>
      </c>
      <c r="F1153" s="71">
        <v>1</v>
      </c>
      <c r="G1153" s="72">
        <f ca="1">Таблица_основная[[#This Row],[Рейтинг расчет]]</f>
        <v>8</v>
      </c>
      <c r="H1153" s="41" t="s">
        <v>156</v>
      </c>
      <c r="I1153" s="71">
        <v>3.7454545454545456</v>
      </c>
      <c r="J1153" s="41" t="s">
        <v>157</v>
      </c>
      <c r="K1153" s="73"/>
      <c r="L1153" s="73" t="s">
        <v>158</v>
      </c>
      <c r="M1153" s="73"/>
      <c r="N115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O1153" s="41" t="str">
        <f>CONCATENATE("F","$",Таблица_основная[[#This Row],[Первая строка массива]])</f>
        <v>F$1102</v>
      </c>
      <c r="P1153" s="41" t="str">
        <f>CONCATENATE("F","$",Таблица_основная[[#This Row],[Первая строка массива]],":","F","$",Таблица_основная[[#This Row],[Последняя строка моссива]])</f>
        <v>F$1102:F$1156</v>
      </c>
      <c r="Q1153" s="70">
        <f t="shared" si="20"/>
        <v>1102</v>
      </c>
      <c r="R1153" s="70">
        <f>Таблица_основная[[#This Row],[Первая строка массива]]+54</f>
        <v>1156</v>
      </c>
      <c r="S1153"/>
      <c r="T1153" s="86"/>
    </row>
    <row r="1154" spans="1:20" ht="12.75" customHeight="1" x14ac:dyDescent="0.2">
      <c r="A1154" s="70"/>
      <c r="B1154" s="70"/>
      <c r="C1154" s="100" t="s">
        <v>110</v>
      </c>
      <c r="D1154" s="101" t="s">
        <v>8</v>
      </c>
      <c r="E1154" s="102">
        <v>45017</v>
      </c>
      <c r="F1154" s="71">
        <v>1</v>
      </c>
      <c r="G1154" s="72">
        <f ca="1">Таблица_основная[[#This Row],[Рейтинг расчет]]</f>
        <v>8</v>
      </c>
      <c r="H1154" s="41" t="s">
        <v>156</v>
      </c>
      <c r="I1154" s="71">
        <v>3.7454545454545456</v>
      </c>
      <c r="J1154" s="41" t="s">
        <v>157</v>
      </c>
      <c r="K1154" s="73"/>
      <c r="L1154" s="73" t="s">
        <v>158</v>
      </c>
      <c r="M1154" s="73"/>
      <c r="N115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O1154" s="41" t="str">
        <f>CONCATENATE("F","$",Таблица_основная[[#This Row],[Первая строка массива]])</f>
        <v>F$1102</v>
      </c>
      <c r="P1154" s="41" t="str">
        <f>CONCATENATE("F","$",Таблица_основная[[#This Row],[Первая строка массива]],":","F","$",Таблица_основная[[#This Row],[Последняя строка моссива]])</f>
        <v>F$1102:F$1156</v>
      </c>
      <c r="Q1154" s="70">
        <f t="shared" si="20"/>
        <v>1102</v>
      </c>
      <c r="R1154" s="70">
        <f>Таблица_основная[[#This Row],[Первая строка массива]]+54</f>
        <v>1156</v>
      </c>
      <c r="S1154"/>
      <c r="T1154" s="86"/>
    </row>
    <row r="1155" spans="1:20" ht="12.75" customHeight="1" x14ac:dyDescent="0.2">
      <c r="A1155" s="70"/>
      <c r="B1155" s="70"/>
      <c r="C1155" s="100" t="s">
        <v>111</v>
      </c>
      <c r="D1155" s="101" t="s">
        <v>8</v>
      </c>
      <c r="E1155" s="102">
        <v>45017</v>
      </c>
      <c r="F1155" s="71">
        <v>2</v>
      </c>
      <c r="G1155" s="72">
        <f ca="1">Таблица_основная[[#This Row],[Рейтинг расчет]]</f>
        <v>7</v>
      </c>
      <c r="H1155" s="41" t="s">
        <v>156</v>
      </c>
      <c r="I1155" s="71">
        <v>3.7454545454545456</v>
      </c>
      <c r="J1155" s="41" t="s">
        <v>157</v>
      </c>
      <c r="K1155" s="73"/>
      <c r="L1155" s="73" t="s">
        <v>158</v>
      </c>
      <c r="M1155" s="73"/>
      <c r="N115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O1155" s="41" t="str">
        <f>CONCATENATE("F","$",Таблица_основная[[#This Row],[Первая строка массива]])</f>
        <v>F$1102</v>
      </c>
      <c r="P1155" s="41" t="str">
        <f>CONCATENATE("F","$",Таблица_основная[[#This Row],[Первая строка массива]],":","F","$",Таблица_основная[[#This Row],[Последняя строка моссива]])</f>
        <v>F$1102:F$1156</v>
      </c>
      <c r="Q1155" s="70">
        <f>Q1154</f>
        <v>1102</v>
      </c>
      <c r="R1155" s="70">
        <f>Таблица_основная[[#This Row],[Первая строка массива]]+54</f>
        <v>1156</v>
      </c>
      <c r="S1155"/>
      <c r="T1155" s="86"/>
    </row>
    <row r="1156" spans="1:20" ht="12.75" customHeight="1" x14ac:dyDescent="0.2">
      <c r="A1156" s="70"/>
      <c r="B1156" s="70"/>
      <c r="C1156" s="100" t="s">
        <v>125</v>
      </c>
      <c r="D1156" s="101" t="s">
        <v>8</v>
      </c>
      <c r="E1156" s="102">
        <v>45017</v>
      </c>
      <c r="F1156" s="71">
        <v>1</v>
      </c>
      <c r="G1156" s="72">
        <f ca="1">Таблица_основная[[#This Row],[Рейтинг расчет]]</f>
        <v>8</v>
      </c>
      <c r="H1156" s="41" t="s">
        <v>156</v>
      </c>
      <c r="I1156" s="71">
        <v>3.7454545454545456</v>
      </c>
      <c r="J1156" s="41" t="s">
        <v>157</v>
      </c>
      <c r="K1156" s="73"/>
      <c r="L1156" s="73" t="s">
        <v>158</v>
      </c>
      <c r="M1156" s="73"/>
      <c r="N115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O1156" s="41" t="str">
        <f>CONCATENATE("F","$",Таблица_основная[[#This Row],[Первая строка массива]])</f>
        <v>F$1102</v>
      </c>
      <c r="P1156" s="41" t="str">
        <f>CONCATENATE("F","$",Таблица_основная[[#This Row],[Первая строка массива]],":","F","$",Таблица_основная[[#This Row],[Последняя строка моссива]])</f>
        <v>F$1102:F$1156</v>
      </c>
      <c r="Q1156" s="70">
        <f t="shared" si="20"/>
        <v>1102</v>
      </c>
      <c r="R1156" s="70">
        <f>Таблица_основная[[#This Row],[Первая строка массива]]+54</f>
        <v>1156</v>
      </c>
      <c r="S1156"/>
      <c r="T1156" s="86"/>
    </row>
    <row r="1157" spans="1:20" ht="12.75" customHeight="1" x14ac:dyDescent="0.2">
      <c r="A1157" s="70"/>
      <c r="B1157" s="70"/>
      <c r="C1157" s="100" t="s">
        <v>87</v>
      </c>
      <c r="D1157" s="101" t="s">
        <v>8</v>
      </c>
      <c r="E1157" s="102">
        <v>45383</v>
      </c>
      <c r="F1157" s="71">
        <v>1</v>
      </c>
      <c r="G1157" s="72">
        <f ca="1">Таблица_основная[[#This Row],[Рейтинг расчет]]</f>
        <v>10</v>
      </c>
      <c r="H1157" s="41" t="s">
        <v>160</v>
      </c>
      <c r="I1157" s="71">
        <v>3.4363636363636365</v>
      </c>
      <c r="J1157" s="41" t="s">
        <v>161</v>
      </c>
      <c r="K1157" s="73"/>
      <c r="L1157" s="73" t="s">
        <v>162</v>
      </c>
      <c r="M1157" s="73"/>
      <c r="N115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10</v>
      </c>
      <c r="O1157" s="41" t="str">
        <f>CONCATENATE("F","$",Таблица_основная[[#This Row],[Первая строка массива]])</f>
        <v>F$1157</v>
      </c>
      <c r="P1157" s="41" t="str">
        <f>CONCATENATE("F","$",Таблица_основная[[#This Row],[Первая строка массива]],":","F","$",Таблица_основная[[#This Row],[Последняя строка моссива]])</f>
        <v>F$1157:F$1211</v>
      </c>
      <c r="Q1157" s="70">
        <f>ROW()</f>
        <v>1157</v>
      </c>
      <c r="R1157" s="70">
        <f>Таблица_основная[[#This Row],[Первая строка массива]]+54</f>
        <v>1211</v>
      </c>
      <c r="S1157"/>
      <c r="T1157" s="86"/>
    </row>
    <row r="1158" spans="1:20" ht="12.75" customHeight="1" x14ac:dyDescent="0.2">
      <c r="A1158" s="70"/>
      <c r="B1158" s="70"/>
      <c r="C1158" s="100" t="s">
        <v>88</v>
      </c>
      <c r="D1158" s="101" t="s">
        <v>8</v>
      </c>
      <c r="E1158" s="102">
        <v>45383</v>
      </c>
      <c r="F1158" s="71">
        <v>4</v>
      </c>
      <c r="G1158" s="72">
        <f ca="1">Таблица_основная[[#This Row],[Рейтинг расчет]]</f>
        <v>7</v>
      </c>
      <c r="H1158" s="41" t="s">
        <v>160</v>
      </c>
      <c r="I1158" s="71">
        <v>3.4363636363636365</v>
      </c>
      <c r="J1158" s="41" t="s">
        <v>161</v>
      </c>
      <c r="K1158" s="73"/>
      <c r="L1158" s="73" t="s">
        <v>162</v>
      </c>
      <c r="M1158" s="73"/>
      <c r="N115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O1158" s="41" t="str">
        <f>CONCATENATE("F","$",Таблица_основная[[#This Row],[Первая строка массива]])</f>
        <v>F$1157</v>
      </c>
      <c r="P1158" s="41" t="str">
        <f>CONCATENATE("F","$",Таблица_основная[[#This Row],[Первая строка массива]],":","F","$",Таблица_основная[[#This Row],[Последняя строка моссива]])</f>
        <v>F$1157:F$1211</v>
      </c>
      <c r="Q1158" s="70">
        <f>Q1157</f>
        <v>1157</v>
      </c>
      <c r="R1158" s="70">
        <f>Таблица_основная[[#This Row],[Первая строка массива]]+54</f>
        <v>1211</v>
      </c>
      <c r="S1158"/>
      <c r="T1158" s="86"/>
    </row>
    <row r="1159" spans="1:20" ht="12.75" customHeight="1" x14ac:dyDescent="0.2">
      <c r="A1159" s="70"/>
      <c r="B1159" s="70"/>
      <c r="C1159" s="100" t="s">
        <v>89</v>
      </c>
      <c r="D1159" s="101" t="s">
        <v>8</v>
      </c>
      <c r="E1159" s="102">
        <v>45383</v>
      </c>
      <c r="F1159" s="71">
        <v>2</v>
      </c>
      <c r="G1159" s="72">
        <f ca="1">Таблица_основная[[#This Row],[Рейтинг расчет]]</f>
        <v>9</v>
      </c>
      <c r="H1159" s="41" t="s">
        <v>160</v>
      </c>
      <c r="I1159" s="71">
        <v>3.4363636363636365</v>
      </c>
      <c r="J1159" s="41" t="s">
        <v>161</v>
      </c>
      <c r="K1159" s="73"/>
      <c r="L1159" s="73" t="s">
        <v>162</v>
      </c>
      <c r="M1159" s="73"/>
      <c r="N115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9</v>
      </c>
      <c r="O1159" s="41" t="str">
        <f>CONCATENATE("F","$",Таблица_основная[[#This Row],[Первая строка массива]])</f>
        <v>F$1157</v>
      </c>
      <c r="P1159" s="41" t="str">
        <f>CONCATENATE("F","$",Таблица_основная[[#This Row],[Первая строка массива]],":","F","$",Таблица_основная[[#This Row],[Последняя строка моссива]])</f>
        <v>F$1157:F$1211</v>
      </c>
      <c r="Q1159" s="70">
        <f t="shared" ref="Q1159:Q1211" si="21">Q1158</f>
        <v>1157</v>
      </c>
      <c r="R1159" s="70">
        <f>Таблица_основная[[#This Row],[Первая строка массива]]+54</f>
        <v>1211</v>
      </c>
      <c r="S1159"/>
      <c r="T1159" s="86"/>
    </row>
    <row r="1160" spans="1:20" ht="12.75" customHeight="1" x14ac:dyDescent="0.2">
      <c r="A1160" s="70"/>
      <c r="B1160" s="70"/>
      <c r="C1160" s="100" t="s">
        <v>90</v>
      </c>
      <c r="D1160" s="101" t="s">
        <v>8</v>
      </c>
      <c r="E1160" s="102">
        <v>45383</v>
      </c>
      <c r="F1160" s="71">
        <v>2</v>
      </c>
      <c r="G1160" s="72">
        <f ca="1">Таблица_основная[[#This Row],[Рейтинг расчет]]</f>
        <v>9</v>
      </c>
      <c r="H1160" s="41" t="s">
        <v>160</v>
      </c>
      <c r="I1160" s="71">
        <v>3.4363636363636365</v>
      </c>
      <c r="J1160" s="41" t="s">
        <v>161</v>
      </c>
      <c r="K1160" s="73"/>
      <c r="L1160" s="73" t="s">
        <v>162</v>
      </c>
      <c r="M1160" s="73"/>
      <c r="N116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9</v>
      </c>
      <c r="O1160" s="41" t="str">
        <f>CONCATENATE("F","$",Таблица_основная[[#This Row],[Первая строка массива]])</f>
        <v>F$1157</v>
      </c>
      <c r="P1160" s="41" t="str">
        <f>CONCATENATE("F","$",Таблица_основная[[#This Row],[Первая строка массива]],":","F","$",Таблица_основная[[#This Row],[Последняя строка моссива]])</f>
        <v>F$1157:F$1211</v>
      </c>
      <c r="Q1160" s="70">
        <f t="shared" si="21"/>
        <v>1157</v>
      </c>
      <c r="R1160" s="70">
        <f>Таблица_основная[[#This Row],[Первая строка массива]]+54</f>
        <v>1211</v>
      </c>
      <c r="S1160"/>
      <c r="T1160" s="86"/>
    </row>
    <row r="1161" spans="1:20" ht="12.75" customHeight="1" x14ac:dyDescent="0.2">
      <c r="A1161" s="70"/>
      <c r="B1161" s="70"/>
      <c r="C1161" s="100" t="s">
        <v>112</v>
      </c>
      <c r="D1161" s="101" t="s">
        <v>8</v>
      </c>
      <c r="E1161" s="102">
        <v>45383</v>
      </c>
      <c r="F1161" s="71">
        <v>2</v>
      </c>
      <c r="G1161" s="72">
        <f ca="1">Таблица_основная[[#This Row],[Рейтинг расчет]]</f>
        <v>9</v>
      </c>
      <c r="H1161" s="41" t="s">
        <v>160</v>
      </c>
      <c r="I1161" s="71">
        <v>3.4363636363636365</v>
      </c>
      <c r="J1161" s="41" t="s">
        <v>161</v>
      </c>
      <c r="K1161" s="73"/>
      <c r="L1161" s="73" t="s">
        <v>162</v>
      </c>
      <c r="M1161" s="73"/>
      <c r="N116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9</v>
      </c>
      <c r="O1161" s="41" t="str">
        <f>CONCATENATE("F","$",Таблица_основная[[#This Row],[Первая строка массива]])</f>
        <v>F$1157</v>
      </c>
      <c r="P1161" s="41" t="str">
        <f>CONCATENATE("F","$",Таблица_основная[[#This Row],[Первая строка массива]],":","F","$",Таблица_основная[[#This Row],[Последняя строка моссива]])</f>
        <v>F$1157:F$1211</v>
      </c>
      <c r="Q1161" s="70">
        <f t="shared" si="21"/>
        <v>1157</v>
      </c>
      <c r="R1161" s="70">
        <f>Таблица_основная[[#This Row],[Первая строка массива]]+54</f>
        <v>1211</v>
      </c>
      <c r="S1161"/>
      <c r="T1161" s="86"/>
    </row>
    <row r="1162" spans="1:20" ht="12.75" customHeight="1" x14ac:dyDescent="0.2">
      <c r="A1162" s="70"/>
      <c r="B1162" s="70"/>
      <c r="C1162" s="100" t="s">
        <v>91</v>
      </c>
      <c r="D1162" s="101" t="s">
        <v>8</v>
      </c>
      <c r="E1162" s="102">
        <v>45383</v>
      </c>
      <c r="F1162" s="71">
        <v>0</v>
      </c>
      <c r="G1162" s="72">
        <f ca="1">Таблица_основная[[#This Row],[Рейтинг расчет]]</f>
        <v>11</v>
      </c>
      <c r="H1162" s="41" t="s">
        <v>160</v>
      </c>
      <c r="I1162" s="71">
        <v>3.4363636363636365</v>
      </c>
      <c r="J1162" s="41" t="s">
        <v>161</v>
      </c>
      <c r="K1162" s="73"/>
      <c r="L1162" s="73" t="s">
        <v>162</v>
      </c>
      <c r="M1162" s="73"/>
      <c r="N116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O1162" s="41" t="str">
        <f>CONCATENATE("F","$",Таблица_основная[[#This Row],[Первая строка массива]])</f>
        <v>F$1157</v>
      </c>
      <c r="P1162" s="41" t="str">
        <f>CONCATENATE("F","$",Таблица_основная[[#This Row],[Первая строка массива]],":","F","$",Таблица_основная[[#This Row],[Последняя строка моссива]])</f>
        <v>F$1157:F$1211</v>
      </c>
      <c r="Q1162" s="70">
        <f t="shared" si="21"/>
        <v>1157</v>
      </c>
      <c r="R1162" s="70">
        <f>Таблица_основная[[#This Row],[Первая строка массива]]+54</f>
        <v>1211</v>
      </c>
      <c r="S1162"/>
      <c r="T1162" s="86"/>
    </row>
    <row r="1163" spans="1:20" ht="12.75" customHeight="1" x14ac:dyDescent="0.2">
      <c r="A1163" s="70"/>
      <c r="B1163" s="70"/>
      <c r="C1163" s="100" t="s">
        <v>92</v>
      </c>
      <c r="D1163" s="101" t="s">
        <v>8</v>
      </c>
      <c r="E1163" s="102">
        <v>45383</v>
      </c>
      <c r="F1163" s="71">
        <v>0</v>
      </c>
      <c r="G1163" s="72">
        <f ca="1">Таблица_основная[[#This Row],[Рейтинг расчет]]</f>
        <v>11</v>
      </c>
      <c r="H1163" s="41" t="s">
        <v>160</v>
      </c>
      <c r="I1163" s="71">
        <v>3.4363636363636365</v>
      </c>
      <c r="J1163" s="41" t="s">
        <v>161</v>
      </c>
      <c r="K1163" s="73"/>
      <c r="L1163" s="73" t="s">
        <v>162</v>
      </c>
      <c r="M1163" s="73"/>
      <c r="N116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O1163" s="41" t="str">
        <f>CONCATENATE("F","$",Таблица_основная[[#This Row],[Первая строка массива]])</f>
        <v>F$1157</v>
      </c>
      <c r="P1163" s="41" t="str">
        <f>CONCATENATE("F","$",Таблица_основная[[#This Row],[Первая строка массива]],":","F","$",Таблица_основная[[#This Row],[Последняя строка моссива]])</f>
        <v>F$1157:F$1211</v>
      </c>
      <c r="Q1163" s="70">
        <f t="shared" si="21"/>
        <v>1157</v>
      </c>
      <c r="R1163" s="70">
        <f>Таблица_основная[[#This Row],[Первая строка массива]]+54</f>
        <v>1211</v>
      </c>
      <c r="S1163"/>
      <c r="T1163" s="86"/>
    </row>
    <row r="1164" spans="1:20" ht="12.75" customHeight="1" x14ac:dyDescent="0.2">
      <c r="A1164" s="70"/>
      <c r="B1164" s="70"/>
      <c r="C1164" s="100" t="s">
        <v>113</v>
      </c>
      <c r="D1164" s="101" t="s">
        <v>8</v>
      </c>
      <c r="E1164" s="102">
        <v>45383</v>
      </c>
      <c r="F1164" s="71">
        <v>0</v>
      </c>
      <c r="G1164" s="72">
        <f ca="1">Таблица_основная[[#This Row],[Рейтинг расчет]]</f>
        <v>11</v>
      </c>
      <c r="H1164" s="41" t="s">
        <v>160</v>
      </c>
      <c r="I1164" s="71">
        <v>3.4363636363636365</v>
      </c>
      <c r="J1164" s="41" t="s">
        <v>161</v>
      </c>
      <c r="K1164" s="73"/>
      <c r="L1164" s="73" t="s">
        <v>162</v>
      </c>
      <c r="M1164" s="73"/>
      <c r="N116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O1164" s="41" t="str">
        <f>CONCATENATE("F","$",Таблица_основная[[#This Row],[Первая строка массива]])</f>
        <v>F$1157</v>
      </c>
      <c r="P1164" s="41" t="str">
        <f>CONCATENATE("F","$",Таблица_основная[[#This Row],[Первая строка массива]],":","F","$",Таблица_основная[[#This Row],[Последняя строка моссива]])</f>
        <v>F$1157:F$1211</v>
      </c>
      <c r="Q1164" s="70">
        <f t="shared" si="21"/>
        <v>1157</v>
      </c>
      <c r="R1164" s="70">
        <f>Таблица_основная[[#This Row],[Первая строка массива]]+54</f>
        <v>1211</v>
      </c>
      <c r="S1164"/>
      <c r="T1164" s="86"/>
    </row>
    <row r="1165" spans="1:20" ht="12.75" customHeight="1" x14ac:dyDescent="0.2">
      <c r="A1165" s="70"/>
      <c r="B1165" s="70"/>
      <c r="C1165" s="100" t="s">
        <v>135</v>
      </c>
      <c r="D1165" s="101" t="s">
        <v>8</v>
      </c>
      <c r="E1165" s="102">
        <v>45383</v>
      </c>
      <c r="F1165" s="71">
        <v>4</v>
      </c>
      <c r="G1165" s="72">
        <f ca="1">Таблица_основная[[#This Row],[Рейтинг расчет]]</f>
        <v>7</v>
      </c>
      <c r="H1165" s="41" t="s">
        <v>160</v>
      </c>
      <c r="I1165" s="71">
        <v>3.4363636363636365</v>
      </c>
      <c r="J1165" s="41" t="s">
        <v>161</v>
      </c>
      <c r="K1165" s="73"/>
      <c r="L1165" s="73" t="s">
        <v>162</v>
      </c>
      <c r="M1165" s="73"/>
      <c r="N116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O1165" s="41" t="str">
        <f>CONCATENATE("F","$",Таблица_основная[[#This Row],[Первая строка массива]])</f>
        <v>F$1157</v>
      </c>
      <c r="P1165" s="41" t="str">
        <f>CONCATENATE("F","$",Таблица_основная[[#This Row],[Первая строка массива]],":","F","$",Таблица_основная[[#This Row],[Последняя строка моссива]])</f>
        <v>F$1157:F$1211</v>
      </c>
      <c r="Q1165" s="70">
        <f t="shared" si="21"/>
        <v>1157</v>
      </c>
      <c r="R1165" s="70">
        <f>Таблица_основная[[#This Row],[Первая строка массива]]+54</f>
        <v>1211</v>
      </c>
      <c r="S1165"/>
      <c r="T1165" s="86"/>
    </row>
    <row r="1166" spans="1:20" ht="12.75" customHeight="1" x14ac:dyDescent="0.2">
      <c r="A1166" s="70"/>
      <c r="B1166" s="70"/>
      <c r="C1166" s="100" t="s">
        <v>136</v>
      </c>
      <c r="D1166" s="101" t="s">
        <v>8</v>
      </c>
      <c r="E1166" s="102">
        <v>45383</v>
      </c>
      <c r="F1166" s="71">
        <v>3</v>
      </c>
      <c r="G1166" s="72">
        <f ca="1">Таблица_основная[[#This Row],[Рейтинг расчет]]</f>
        <v>8</v>
      </c>
      <c r="H1166" s="41" t="s">
        <v>160</v>
      </c>
      <c r="I1166" s="71">
        <v>3.4363636363636365</v>
      </c>
      <c r="J1166" s="41" t="s">
        <v>161</v>
      </c>
      <c r="K1166" s="73"/>
      <c r="L1166" s="73" t="s">
        <v>162</v>
      </c>
      <c r="M1166" s="73"/>
      <c r="N116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O1166" s="41" t="str">
        <f>CONCATENATE("F","$",Таблица_основная[[#This Row],[Первая строка массива]])</f>
        <v>F$1157</v>
      </c>
      <c r="P1166" s="41" t="str">
        <f>CONCATENATE("F","$",Таблица_основная[[#This Row],[Первая строка массива]],":","F","$",Таблица_основная[[#This Row],[Последняя строка моссива]])</f>
        <v>F$1157:F$1211</v>
      </c>
      <c r="Q1166" s="70">
        <f t="shared" si="21"/>
        <v>1157</v>
      </c>
      <c r="R1166" s="70">
        <f>Таблица_основная[[#This Row],[Первая строка массива]]+54</f>
        <v>1211</v>
      </c>
      <c r="S1166"/>
      <c r="T1166" s="86"/>
    </row>
    <row r="1167" spans="1:20" ht="12.75" customHeight="1" x14ac:dyDescent="0.2">
      <c r="A1167" s="70"/>
      <c r="B1167" s="70"/>
      <c r="C1167" s="100" t="s">
        <v>137</v>
      </c>
      <c r="D1167" s="101" t="s">
        <v>8</v>
      </c>
      <c r="E1167" s="102">
        <v>45383</v>
      </c>
      <c r="F1167" s="71">
        <v>9</v>
      </c>
      <c r="G1167" s="72">
        <f ca="1">Таблица_основная[[#This Row],[Рейтинг расчет]]</f>
        <v>3</v>
      </c>
      <c r="H1167" s="41" t="s">
        <v>160</v>
      </c>
      <c r="I1167" s="71">
        <v>3.4363636363636365</v>
      </c>
      <c r="J1167" s="41" t="s">
        <v>161</v>
      </c>
      <c r="K1167" s="73"/>
      <c r="L1167" s="73" t="s">
        <v>162</v>
      </c>
      <c r="M1167" s="73"/>
      <c r="N116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</v>
      </c>
      <c r="O1167" s="41" t="str">
        <f>CONCATENATE("F","$",Таблица_основная[[#This Row],[Первая строка массива]])</f>
        <v>F$1157</v>
      </c>
      <c r="P1167" s="41" t="str">
        <f>CONCATENATE("F","$",Таблица_основная[[#This Row],[Первая строка массива]],":","F","$",Таблица_основная[[#This Row],[Последняя строка моссива]])</f>
        <v>F$1157:F$1211</v>
      </c>
      <c r="Q1167" s="70">
        <f t="shared" si="21"/>
        <v>1157</v>
      </c>
      <c r="R1167" s="70">
        <f>Таблица_основная[[#This Row],[Первая строка массива]]+54</f>
        <v>1211</v>
      </c>
      <c r="S1167"/>
      <c r="T1167" s="86"/>
    </row>
    <row r="1168" spans="1:20" ht="12.75" customHeight="1" x14ac:dyDescent="0.2">
      <c r="A1168" s="70"/>
      <c r="B1168" s="70"/>
      <c r="C1168" s="100" t="s">
        <v>138</v>
      </c>
      <c r="D1168" s="101" t="s">
        <v>8</v>
      </c>
      <c r="E1168" s="102">
        <v>45383</v>
      </c>
      <c r="F1168" s="71">
        <v>3</v>
      </c>
      <c r="G1168" s="72">
        <f ca="1">Таблица_основная[[#This Row],[Рейтинг расчет]]</f>
        <v>8</v>
      </c>
      <c r="H1168" s="41" t="s">
        <v>160</v>
      </c>
      <c r="I1168" s="71">
        <v>3.4363636363636365</v>
      </c>
      <c r="J1168" s="41" t="s">
        <v>161</v>
      </c>
      <c r="K1168" s="73"/>
      <c r="L1168" s="73" t="s">
        <v>162</v>
      </c>
      <c r="M1168" s="73"/>
      <c r="N116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O1168" s="41" t="str">
        <f>CONCATENATE("F","$",Таблица_основная[[#This Row],[Первая строка массива]])</f>
        <v>F$1157</v>
      </c>
      <c r="P1168" s="41" t="str">
        <f>CONCATENATE("F","$",Таблица_основная[[#This Row],[Первая строка массива]],":","F","$",Таблица_основная[[#This Row],[Последняя строка моссива]])</f>
        <v>F$1157:F$1211</v>
      </c>
      <c r="Q1168" s="70">
        <f t="shared" si="21"/>
        <v>1157</v>
      </c>
      <c r="R1168" s="70">
        <f>Таблица_основная[[#This Row],[Первая строка массива]]+54</f>
        <v>1211</v>
      </c>
      <c r="S1168"/>
      <c r="T1168" s="86"/>
    </row>
    <row r="1169" spans="1:20" ht="12.75" customHeight="1" x14ac:dyDescent="0.2">
      <c r="A1169" s="70"/>
      <c r="B1169" s="70"/>
      <c r="C1169" s="100" t="s">
        <v>139</v>
      </c>
      <c r="D1169" s="101" t="s">
        <v>8</v>
      </c>
      <c r="E1169" s="102">
        <v>45383</v>
      </c>
      <c r="F1169" s="71">
        <v>3</v>
      </c>
      <c r="G1169" s="72">
        <f ca="1">Таблица_основная[[#This Row],[Рейтинг расчет]]</f>
        <v>8</v>
      </c>
      <c r="H1169" s="41" t="s">
        <v>160</v>
      </c>
      <c r="I1169" s="71">
        <v>3.4363636363636365</v>
      </c>
      <c r="J1169" s="41" t="s">
        <v>161</v>
      </c>
      <c r="K1169" s="73"/>
      <c r="L1169" s="73" t="s">
        <v>162</v>
      </c>
      <c r="M1169" s="73"/>
      <c r="N116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O1169" s="41" t="str">
        <f>CONCATENATE("F","$",Таблица_основная[[#This Row],[Первая строка массива]])</f>
        <v>F$1157</v>
      </c>
      <c r="P1169" s="41" t="str">
        <f>CONCATENATE("F","$",Таблица_основная[[#This Row],[Первая строка массива]],":","F","$",Таблица_основная[[#This Row],[Последняя строка моссива]])</f>
        <v>F$1157:F$1211</v>
      </c>
      <c r="Q1169" s="70">
        <f t="shared" si="21"/>
        <v>1157</v>
      </c>
      <c r="R1169" s="70">
        <f>Таблица_основная[[#This Row],[Первая строка массива]]+54</f>
        <v>1211</v>
      </c>
      <c r="S1169"/>
      <c r="T1169" s="86"/>
    </row>
    <row r="1170" spans="1:20" ht="12.75" customHeight="1" x14ac:dyDescent="0.2">
      <c r="A1170" s="70"/>
      <c r="B1170" s="70"/>
      <c r="C1170" s="100" t="s">
        <v>140</v>
      </c>
      <c r="D1170" s="101" t="s">
        <v>8</v>
      </c>
      <c r="E1170" s="102">
        <v>45383</v>
      </c>
      <c r="F1170" s="71">
        <v>1</v>
      </c>
      <c r="G1170" s="72">
        <f ca="1">Таблица_основная[[#This Row],[Рейтинг расчет]]</f>
        <v>10</v>
      </c>
      <c r="H1170" s="41" t="s">
        <v>160</v>
      </c>
      <c r="I1170" s="71">
        <v>3.4363636363636365</v>
      </c>
      <c r="J1170" s="41" t="s">
        <v>161</v>
      </c>
      <c r="K1170" s="73"/>
      <c r="L1170" s="73" t="s">
        <v>162</v>
      </c>
      <c r="M1170" s="73"/>
      <c r="N117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10</v>
      </c>
      <c r="O1170" s="41" t="str">
        <f>CONCATENATE("F","$",Таблица_основная[[#This Row],[Первая строка массива]])</f>
        <v>F$1157</v>
      </c>
      <c r="P1170" s="41" t="str">
        <f>CONCATENATE("F","$",Таблица_основная[[#This Row],[Первая строка массива]],":","F","$",Таблица_основная[[#This Row],[Последняя строка моссива]])</f>
        <v>F$1157:F$1211</v>
      </c>
      <c r="Q1170" s="70">
        <f t="shared" si="21"/>
        <v>1157</v>
      </c>
      <c r="R1170" s="70">
        <f>Таблица_основная[[#This Row],[Первая строка массива]]+54</f>
        <v>1211</v>
      </c>
      <c r="S1170"/>
      <c r="T1170" s="86"/>
    </row>
    <row r="1171" spans="1:20" ht="12.75" customHeight="1" x14ac:dyDescent="0.2">
      <c r="A1171" s="70"/>
      <c r="B1171" s="70"/>
      <c r="C1171" s="100" t="s">
        <v>141</v>
      </c>
      <c r="D1171" s="101" t="s">
        <v>8</v>
      </c>
      <c r="E1171" s="102">
        <v>45383</v>
      </c>
      <c r="F1171" s="71">
        <v>5</v>
      </c>
      <c r="G1171" s="72">
        <f ca="1">Таблица_основная[[#This Row],[Рейтинг расчет]]</f>
        <v>6</v>
      </c>
      <c r="H1171" s="41" t="s">
        <v>160</v>
      </c>
      <c r="I1171" s="71">
        <v>3.4363636363636365</v>
      </c>
      <c r="J1171" s="41" t="s">
        <v>161</v>
      </c>
      <c r="K1171" s="73"/>
      <c r="L1171" s="73" t="s">
        <v>162</v>
      </c>
      <c r="M1171" s="73"/>
      <c r="N117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6</v>
      </c>
      <c r="O1171" s="41" t="str">
        <f>CONCATENATE("F","$",Таблица_основная[[#This Row],[Первая строка массива]])</f>
        <v>F$1157</v>
      </c>
      <c r="P1171" s="41" t="str">
        <f>CONCATENATE("F","$",Таблица_основная[[#This Row],[Первая строка массива]],":","F","$",Таблица_основная[[#This Row],[Последняя строка моссива]])</f>
        <v>F$1157:F$1211</v>
      </c>
      <c r="Q1171" s="70">
        <f t="shared" si="21"/>
        <v>1157</v>
      </c>
      <c r="R1171" s="70">
        <f>Таблица_основная[[#This Row],[Первая строка массива]]+54</f>
        <v>1211</v>
      </c>
      <c r="S1171"/>
      <c r="T1171" s="86"/>
    </row>
    <row r="1172" spans="1:20" ht="12.75" customHeight="1" x14ac:dyDescent="0.2">
      <c r="A1172" s="70"/>
      <c r="B1172" s="70"/>
      <c r="C1172" s="100" t="s">
        <v>142</v>
      </c>
      <c r="D1172" s="101" t="s">
        <v>8</v>
      </c>
      <c r="E1172" s="102">
        <v>45383</v>
      </c>
      <c r="F1172" s="71">
        <v>4</v>
      </c>
      <c r="G1172" s="72">
        <f ca="1">Таблица_основная[[#This Row],[Рейтинг расчет]]</f>
        <v>7</v>
      </c>
      <c r="H1172" s="41" t="s">
        <v>160</v>
      </c>
      <c r="I1172" s="71">
        <v>3.4363636363636365</v>
      </c>
      <c r="J1172" s="41" t="s">
        <v>161</v>
      </c>
      <c r="K1172" s="73"/>
      <c r="L1172" s="73" t="s">
        <v>162</v>
      </c>
      <c r="M1172" s="73"/>
      <c r="N117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O1172" s="41" t="str">
        <f>CONCATENATE("F","$",Таблица_основная[[#This Row],[Первая строка массива]])</f>
        <v>F$1157</v>
      </c>
      <c r="P1172" s="41" t="str">
        <f>CONCATENATE("F","$",Таблица_основная[[#This Row],[Первая строка массива]],":","F","$",Таблица_основная[[#This Row],[Последняя строка моссива]])</f>
        <v>F$1157:F$1211</v>
      </c>
      <c r="Q1172" s="70">
        <f t="shared" si="21"/>
        <v>1157</v>
      </c>
      <c r="R1172" s="70">
        <f>Таблица_основная[[#This Row],[Первая строка массива]]+54</f>
        <v>1211</v>
      </c>
      <c r="S1172"/>
      <c r="T1172" s="86"/>
    </row>
    <row r="1173" spans="1:20" ht="12.75" customHeight="1" x14ac:dyDescent="0.2">
      <c r="A1173" s="70"/>
      <c r="B1173" s="70"/>
      <c r="C1173" s="100" t="s">
        <v>143</v>
      </c>
      <c r="D1173" s="101" t="s">
        <v>8</v>
      </c>
      <c r="E1173" s="102">
        <v>45383</v>
      </c>
      <c r="F1173" s="71">
        <v>3</v>
      </c>
      <c r="G1173" s="72">
        <f ca="1">Таблица_основная[[#This Row],[Рейтинг расчет]]</f>
        <v>8</v>
      </c>
      <c r="H1173" s="41" t="s">
        <v>160</v>
      </c>
      <c r="I1173" s="71">
        <v>3.4363636363636365</v>
      </c>
      <c r="J1173" s="41" t="s">
        <v>161</v>
      </c>
      <c r="K1173" s="73"/>
      <c r="L1173" s="73" t="s">
        <v>162</v>
      </c>
      <c r="M1173" s="73"/>
      <c r="N117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O1173" s="41" t="str">
        <f>CONCATENATE("F","$",Таблица_основная[[#This Row],[Первая строка массива]])</f>
        <v>F$1157</v>
      </c>
      <c r="P1173" s="41" t="str">
        <f>CONCATENATE("F","$",Таблица_основная[[#This Row],[Первая строка массива]],":","F","$",Таблица_основная[[#This Row],[Последняя строка моссива]])</f>
        <v>F$1157:F$1211</v>
      </c>
      <c r="Q1173" s="70">
        <f t="shared" si="21"/>
        <v>1157</v>
      </c>
      <c r="R1173" s="70">
        <f>Таблица_основная[[#This Row],[Первая строка массива]]+54</f>
        <v>1211</v>
      </c>
      <c r="S1173"/>
      <c r="T1173" s="86"/>
    </row>
    <row r="1174" spans="1:20" ht="12.75" customHeight="1" x14ac:dyDescent="0.2">
      <c r="A1174" s="70"/>
      <c r="B1174" s="70"/>
      <c r="C1174" s="100" t="s">
        <v>144</v>
      </c>
      <c r="D1174" s="101" t="s">
        <v>8</v>
      </c>
      <c r="E1174" s="102">
        <v>45383</v>
      </c>
      <c r="F1174" s="71">
        <v>76</v>
      </c>
      <c r="G1174" s="72">
        <f ca="1">Таблица_основная[[#This Row],[Рейтинг расчет]]</f>
        <v>1</v>
      </c>
      <c r="H1174" s="41" t="s">
        <v>160</v>
      </c>
      <c r="I1174" s="71">
        <v>3.4363636363636365</v>
      </c>
      <c r="J1174" s="41" t="s">
        <v>161</v>
      </c>
      <c r="K1174" s="73"/>
      <c r="L1174" s="73" t="s">
        <v>162</v>
      </c>
      <c r="M1174" s="73"/>
      <c r="N117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1174" s="41" t="str">
        <f>CONCATENATE("F","$",Таблица_основная[[#This Row],[Первая строка массива]])</f>
        <v>F$1157</v>
      </c>
      <c r="P1174" s="41" t="str">
        <f>CONCATENATE("F","$",Таблица_основная[[#This Row],[Первая строка массива]],":","F","$",Таблица_основная[[#This Row],[Последняя строка моссива]])</f>
        <v>F$1157:F$1211</v>
      </c>
      <c r="Q1174" s="70">
        <f t="shared" si="21"/>
        <v>1157</v>
      </c>
      <c r="R1174" s="70">
        <f>Таблица_основная[[#This Row],[Первая строка массива]]+54</f>
        <v>1211</v>
      </c>
      <c r="S1174"/>
      <c r="T1174" s="86"/>
    </row>
    <row r="1175" spans="1:20" ht="12.75" customHeight="1" x14ac:dyDescent="0.2">
      <c r="A1175" s="70"/>
      <c r="B1175" s="70"/>
      <c r="C1175" s="100" t="s">
        <v>145</v>
      </c>
      <c r="D1175" s="101" t="s">
        <v>8</v>
      </c>
      <c r="E1175" s="102">
        <v>45383</v>
      </c>
      <c r="F1175" s="71">
        <v>13</v>
      </c>
      <c r="G1175" s="72">
        <f ca="1">Таблица_основная[[#This Row],[Рейтинг расчет]]</f>
        <v>2</v>
      </c>
      <c r="H1175" s="41" t="s">
        <v>160</v>
      </c>
      <c r="I1175" s="71">
        <v>3.4363636363636365</v>
      </c>
      <c r="J1175" s="41" t="s">
        <v>161</v>
      </c>
      <c r="K1175" s="73"/>
      <c r="L1175" s="73" t="s">
        <v>162</v>
      </c>
      <c r="M1175" s="73"/>
      <c r="N117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</v>
      </c>
      <c r="O1175" s="41" t="str">
        <f>CONCATENATE("F","$",Таблица_основная[[#This Row],[Первая строка массива]])</f>
        <v>F$1157</v>
      </c>
      <c r="P1175" s="41" t="str">
        <f>CONCATENATE("F","$",Таблица_основная[[#This Row],[Первая строка массива]],":","F","$",Таблица_основная[[#This Row],[Последняя строка моссива]])</f>
        <v>F$1157:F$1211</v>
      </c>
      <c r="Q1175" s="70">
        <f t="shared" si="21"/>
        <v>1157</v>
      </c>
      <c r="R1175" s="70">
        <f>Таблица_основная[[#This Row],[Первая строка массива]]+54</f>
        <v>1211</v>
      </c>
      <c r="S1175"/>
      <c r="T1175" s="86"/>
    </row>
    <row r="1176" spans="1:20" ht="12.75" customHeight="1" x14ac:dyDescent="0.2">
      <c r="A1176" s="70"/>
      <c r="B1176" s="70"/>
      <c r="C1176" s="100" t="s">
        <v>146</v>
      </c>
      <c r="D1176" s="101" t="s">
        <v>8</v>
      </c>
      <c r="E1176" s="102">
        <v>45383</v>
      </c>
      <c r="F1176" s="71">
        <v>8</v>
      </c>
      <c r="G1176" s="72">
        <f ca="1">Таблица_основная[[#This Row],[Рейтинг расчет]]</f>
        <v>4</v>
      </c>
      <c r="H1176" s="41" t="s">
        <v>160</v>
      </c>
      <c r="I1176" s="71">
        <v>3.4363636363636365</v>
      </c>
      <c r="J1176" s="41" t="s">
        <v>161</v>
      </c>
      <c r="K1176" s="73"/>
      <c r="L1176" s="73" t="s">
        <v>162</v>
      </c>
      <c r="M1176" s="73"/>
      <c r="N117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</v>
      </c>
      <c r="O1176" s="41" t="str">
        <f>CONCATENATE("F","$",Таблица_основная[[#This Row],[Первая строка массива]])</f>
        <v>F$1157</v>
      </c>
      <c r="P1176" s="41" t="str">
        <f>CONCATENATE("F","$",Таблица_основная[[#This Row],[Первая строка массива]],":","F","$",Таблица_основная[[#This Row],[Последняя строка моссива]])</f>
        <v>F$1157:F$1211</v>
      </c>
      <c r="Q1176" s="70">
        <f t="shared" si="21"/>
        <v>1157</v>
      </c>
      <c r="R1176" s="70">
        <f>Таблица_основная[[#This Row],[Первая строка массива]]+54</f>
        <v>1211</v>
      </c>
      <c r="S1176"/>
      <c r="T1176" s="86"/>
    </row>
    <row r="1177" spans="1:20" ht="12.75" customHeight="1" x14ac:dyDescent="0.2">
      <c r="A1177" s="70"/>
      <c r="B1177" s="70"/>
      <c r="C1177" s="100" t="s">
        <v>93</v>
      </c>
      <c r="D1177" s="101" t="s">
        <v>8</v>
      </c>
      <c r="E1177" s="102">
        <v>45383</v>
      </c>
      <c r="F1177" s="71">
        <v>1</v>
      </c>
      <c r="G1177" s="72">
        <f ca="1">Таблица_основная[[#This Row],[Рейтинг расчет]]</f>
        <v>10</v>
      </c>
      <c r="H1177" s="41" t="s">
        <v>160</v>
      </c>
      <c r="I1177" s="71">
        <v>3.4363636363636365</v>
      </c>
      <c r="J1177" s="41" t="s">
        <v>161</v>
      </c>
      <c r="K1177" s="73"/>
      <c r="L1177" s="73" t="s">
        <v>162</v>
      </c>
      <c r="M1177" s="73"/>
      <c r="N117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10</v>
      </c>
      <c r="O1177" s="41" t="str">
        <f>CONCATENATE("F","$",Таблица_основная[[#This Row],[Первая строка массива]])</f>
        <v>F$1157</v>
      </c>
      <c r="P1177" s="41" t="str">
        <f>CONCATENATE("F","$",Таблица_основная[[#This Row],[Первая строка массива]],":","F","$",Таблица_основная[[#This Row],[Последняя строка моссива]])</f>
        <v>F$1157:F$1211</v>
      </c>
      <c r="Q1177" s="70">
        <f t="shared" si="21"/>
        <v>1157</v>
      </c>
      <c r="R1177" s="70">
        <f>Таблица_основная[[#This Row],[Первая строка массива]]+54</f>
        <v>1211</v>
      </c>
      <c r="S1177"/>
      <c r="T1177" s="86"/>
    </row>
    <row r="1178" spans="1:20" ht="12.75" customHeight="1" x14ac:dyDescent="0.2">
      <c r="A1178" s="70"/>
      <c r="B1178" s="70"/>
      <c r="C1178" s="100" t="s">
        <v>127</v>
      </c>
      <c r="D1178" s="101" t="s">
        <v>8</v>
      </c>
      <c r="E1178" s="102">
        <v>45383</v>
      </c>
      <c r="F1178" s="71">
        <v>2</v>
      </c>
      <c r="G1178" s="72">
        <f ca="1">Таблица_основная[[#This Row],[Рейтинг расчет]]</f>
        <v>9</v>
      </c>
      <c r="H1178" s="41" t="s">
        <v>160</v>
      </c>
      <c r="I1178" s="71">
        <v>3.4363636363636365</v>
      </c>
      <c r="J1178" s="41" t="s">
        <v>161</v>
      </c>
      <c r="K1178" s="73"/>
      <c r="L1178" s="73" t="s">
        <v>162</v>
      </c>
      <c r="M1178" s="73"/>
      <c r="N117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9</v>
      </c>
      <c r="O1178" s="41" t="str">
        <f>CONCATENATE("F","$",Таблица_основная[[#This Row],[Первая строка массива]])</f>
        <v>F$1157</v>
      </c>
      <c r="P1178" s="41" t="str">
        <f>CONCATENATE("F","$",Таблица_основная[[#This Row],[Первая строка массива]],":","F","$",Таблица_основная[[#This Row],[Последняя строка моссива]])</f>
        <v>F$1157:F$1211</v>
      </c>
      <c r="Q1178" s="70">
        <f t="shared" si="21"/>
        <v>1157</v>
      </c>
      <c r="R1178" s="70">
        <f>Таблица_основная[[#This Row],[Первая строка массива]]+54</f>
        <v>1211</v>
      </c>
      <c r="S1178"/>
      <c r="T1178" s="86"/>
    </row>
    <row r="1179" spans="1:20" ht="12.75" customHeight="1" x14ac:dyDescent="0.2">
      <c r="A1179" s="70"/>
      <c r="B1179" s="70"/>
      <c r="C1179" s="100" t="s">
        <v>114</v>
      </c>
      <c r="D1179" s="101" t="s">
        <v>8</v>
      </c>
      <c r="E1179" s="102">
        <v>45383</v>
      </c>
      <c r="F1179" s="71">
        <v>1</v>
      </c>
      <c r="G1179" s="72">
        <f ca="1">Таблица_основная[[#This Row],[Рейтинг расчет]]</f>
        <v>10</v>
      </c>
      <c r="H1179" s="41" t="s">
        <v>160</v>
      </c>
      <c r="I1179" s="71">
        <v>3.4363636363636365</v>
      </c>
      <c r="J1179" s="41" t="s">
        <v>161</v>
      </c>
      <c r="K1179" s="73"/>
      <c r="L1179" s="73" t="s">
        <v>162</v>
      </c>
      <c r="M1179" s="73"/>
      <c r="N117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10</v>
      </c>
      <c r="O1179" s="41" t="str">
        <f>CONCATENATE("F","$",Таблица_основная[[#This Row],[Первая строка массива]])</f>
        <v>F$1157</v>
      </c>
      <c r="P1179" s="41" t="str">
        <f>CONCATENATE("F","$",Таблица_основная[[#This Row],[Первая строка массива]],":","F","$",Таблица_основная[[#This Row],[Последняя строка моссива]])</f>
        <v>F$1157:F$1211</v>
      </c>
      <c r="Q1179" s="70">
        <f t="shared" si="21"/>
        <v>1157</v>
      </c>
      <c r="R1179" s="70">
        <f>Таблица_основная[[#This Row],[Первая строка массива]]+54</f>
        <v>1211</v>
      </c>
      <c r="S1179"/>
      <c r="T1179" s="86"/>
    </row>
    <row r="1180" spans="1:20" ht="12.75" customHeight="1" x14ac:dyDescent="0.2">
      <c r="A1180" s="70"/>
      <c r="B1180" s="70"/>
      <c r="C1180" s="100" t="s">
        <v>94</v>
      </c>
      <c r="D1180" s="101" t="s">
        <v>8</v>
      </c>
      <c r="E1180" s="102">
        <v>45383</v>
      </c>
      <c r="F1180" s="71">
        <v>3</v>
      </c>
      <c r="G1180" s="72">
        <f ca="1">Таблица_основная[[#This Row],[Рейтинг расчет]]</f>
        <v>8</v>
      </c>
      <c r="H1180" s="41" t="s">
        <v>160</v>
      </c>
      <c r="I1180" s="71">
        <v>3.4363636363636365</v>
      </c>
      <c r="J1180" s="41" t="s">
        <v>161</v>
      </c>
      <c r="K1180" s="73"/>
      <c r="L1180" s="73" t="s">
        <v>162</v>
      </c>
      <c r="M1180" s="73"/>
      <c r="N118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O1180" s="41" t="str">
        <f>CONCATENATE("F","$",Таблица_основная[[#This Row],[Первая строка массива]])</f>
        <v>F$1157</v>
      </c>
      <c r="P1180" s="41" t="str">
        <f>CONCATENATE("F","$",Таблица_основная[[#This Row],[Первая строка массива]],":","F","$",Таблица_основная[[#This Row],[Последняя строка моссива]])</f>
        <v>F$1157:F$1211</v>
      </c>
      <c r="Q1180" s="70">
        <f t="shared" si="21"/>
        <v>1157</v>
      </c>
      <c r="R1180" s="70">
        <f>Таблица_основная[[#This Row],[Первая строка массива]]+54</f>
        <v>1211</v>
      </c>
      <c r="S1180"/>
      <c r="T1180" s="86"/>
    </row>
    <row r="1181" spans="1:20" ht="12.75" customHeight="1" x14ac:dyDescent="0.2">
      <c r="A1181" s="70"/>
      <c r="B1181" s="70"/>
      <c r="C1181" s="100" t="s">
        <v>95</v>
      </c>
      <c r="D1181" s="101" t="s">
        <v>8</v>
      </c>
      <c r="E1181" s="102">
        <v>45383</v>
      </c>
      <c r="F1181" s="71">
        <v>2</v>
      </c>
      <c r="G1181" s="72">
        <f ca="1">Таблица_основная[[#This Row],[Рейтинг расчет]]</f>
        <v>9</v>
      </c>
      <c r="H1181" s="41" t="s">
        <v>160</v>
      </c>
      <c r="I1181" s="71">
        <v>3.4363636363636365</v>
      </c>
      <c r="J1181" s="41" t="s">
        <v>161</v>
      </c>
      <c r="K1181" s="73"/>
      <c r="L1181" s="73" t="s">
        <v>162</v>
      </c>
      <c r="M1181" s="73"/>
      <c r="N118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9</v>
      </c>
      <c r="O1181" s="41" t="str">
        <f>CONCATENATE("F","$",Таблица_основная[[#This Row],[Первая строка массива]])</f>
        <v>F$1157</v>
      </c>
      <c r="P1181" s="41" t="str">
        <f>CONCATENATE("F","$",Таблица_основная[[#This Row],[Первая строка массива]],":","F","$",Таблица_основная[[#This Row],[Последняя строка моссива]])</f>
        <v>F$1157:F$1211</v>
      </c>
      <c r="Q1181" s="70">
        <f t="shared" si="21"/>
        <v>1157</v>
      </c>
      <c r="R1181" s="70">
        <f>Таблица_основная[[#This Row],[Первая строка массива]]+54</f>
        <v>1211</v>
      </c>
      <c r="S1181"/>
      <c r="T1181" s="86"/>
    </row>
    <row r="1182" spans="1:20" ht="12.75" customHeight="1" x14ac:dyDescent="0.2">
      <c r="A1182" s="70"/>
      <c r="B1182" s="70"/>
      <c r="C1182" s="100" t="s">
        <v>96</v>
      </c>
      <c r="D1182" s="101" t="s">
        <v>8</v>
      </c>
      <c r="E1182" s="102">
        <v>45383</v>
      </c>
      <c r="F1182" s="71">
        <v>1</v>
      </c>
      <c r="G1182" s="72">
        <f ca="1">Таблица_основная[[#This Row],[Рейтинг расчет]]</f>
        <v>10</v>
      </c>
      <c r="H1182" s="41" t="s">
        <v>160</v>
      </c>
      <c r="I1182" s="71">
        <v>3.4363636363636365</v>
      </c>
      <c r="J1182" s="41" t="s">
        <v>161</v>
      </c>
      <c r="K1182" s="73"/>
      <c r="L1182" s="73" t="s">
        <v>162</v>
      </c>
      <c r="M1182" s="73"/>
      <c r="N118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10</v>
      </c>
      <c r="O1182" s="41" t="str">
        <f>CONCATENATE("F","$",Таблица_основная[[#This Row],[Первая строка массива]])</f>
        <v>F$1157</v>
      </c>
      <c r="P1182" s="41" t="str">
        <f>CONCATENATE("F","$",Таблица_основная[[#This Row],[Первая строка массива]],":","F","$",Таблица_основная[[#This Row],[Последняя строка моссива]])</f>
        <v>F$1157:F$1211</v>
      </c>
      <c r="Q1182" s="70">
        <f t="shared" si="21"/>
        <v>1157</v>
      </c>
      <c r="R1182" s="70">
        <f>Таблица_основная[[#This Row],[Первая строка массива]]+54</f>
        <v>1211</v>
      </c>
      <c r="S1182"/>
      <c r="T1182" s="86"/>
    </row>
    <row r="1183" spans="1:20" ht="12.75" customHeight="1" x14ac:dyDescent="0.2">
      <c r="A1183" s="70"/>
      <c r="B1183" s="70"/>
      <c r="C1183" s="100" t="s">
        <v>97</v>
      </c>
      <c r="D1183" s="101" t="s">
        <v>8</v>
      </c>
      <c r="E1183" s="102">
        <v>45383</v>
      </c>
      <c r="F1183" s="71">
        <v>0</v>
      </c>
      <c r="G1183" s="72">
        <f ca="1">Таблица_основная[[#This Row],[Рейтинг расчет]]</f>
        <v>11</v>
      </c>
      <c r="H1183" s="41" t="s">
        <v>160</v>
      </c>
      <c r="I1183" s="71">
        <v>3.4363636363636365</v>
      </c>
      <c r="J1183" s="41" t="s">
        <v>161</v>
      </c>
      <c r="K1183" s="73"/>
      <c r="L1183" s="73" t="s">
        <v>162</v>
      </c>
      <c r="M1183" s="73"/>
      <c r="N118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O1183" s="41" t="str">
        <f>CONCATENATE("F","$",Таблица_основная[[#This Row],[Первая строка массива]])</f>
        <v>F$1157</v>
      </c>
      <c r="P1183" s="41" t="str">
        <f>CONCATENATE("F","$",Таблица_основная[[#This Row],[Первая строка массива]],":","F","$",Таблица_основная[[#This Row],[Последняя строка моссива]])</f>
        <v>F$1157:F$1211</v>
      </c>
      <c r="Q1183" s="70">
        <f t="shared" si="21"/>
        <v>1157</v>
      </c>
      <c r="R1183" s="70">
        <f>Таблица_основная[[#This Row],[Первая строка массива]]+54</f>
        <v>1211</v>
      </c>
      <c r="S1183"/>
      <c r="T1183" s="86"/>
    </row>
    <row r="1184" spans="1:20" ht="12.75" customHeight="1" x14ac:dyDescent="0.2">
      <c r="A1184" s="70"/>
      <c r="B1184" s="70"/>
      <c r="C1184" s="100" t="s">
        <v>98</v>
      </c>
      <c r="D1184" s="101" t="s">
        <v>8</v>
      </c>
      <c r="E1184" s="102">
        <v>45383</v>
      </c>
      <c r="F1184" s="71">
        <v>0</v>
      </c>
      <c r="G1184" s="72">
        <f ca="1">Таблица_основная[[#This Row],[Рейтинг расчет]]</f>
        <v>11</v>
      </c>
      <c r="H1184" s="41" t="s">
        <v>160</v>
      </c>
      <c r="I1184" s="71">
        <v>3.4363636363636365</v>
      </c>
      <c r="J1184" s="41" t="s">
        <v>161</v>
      </c>
      <c r="K1184" s="73"/>
      <c r="L1184" s="73" t="s">
        <v>162</v>
      </c>
      <c r="M1184" s="73"/>
      <c r="N118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O1184" s="41" t="str">
        <f>CONCATENATE("F","$",Таблица_основная[[#This Row],[Первая строка массива]])</f>
        <v>F$1157</v>
      </c>
      <c r="P1184" s="41" t="str">
        <f>CONCATENATE("F","$",Таблица_основная[[#This Row],[Первая строка массива]],":","F","$",Таблица_основная[[#This Row],[Последняя строка моссива]])</f>
        <v>F$1157:F$1211</v>
      </c>
      <c r="Q1184" s="70">
        <f t="shared" si="21"/>
        <v>1157</v>
      </c>
      <c r="R1184" s="70">
        <f>Таблица_основная[[#This Row],[Первая строка массива]]+54</f>
        <v>1211</v>
      </c>
      <c r="S1184"/>
      <c r="T1184" s="86"/>
    </row>
    <row r="1185" spans="1:20" ht="12.75" customHeight="1" x14ac:dyDescent="0.2">
      <c r="A1185" s="70"/>
      <c r="B1185" s="70"/>
      <c r="C1185" s="100" t="s">
        <v>99</v>
      </c>
      <c r="D1185" s="101" t="s">
        <v>8</v>
      </c>
      <c r="E1185" s="102">
        <v>45383</v>
      </c>
      <c r="F1185" s="71">
        <v>2</v>
      </c>
      <c r="G1185" s="72">
        <f ca="1">Таблица_основная[[#This Row],[Рейтинг расчет]]</f>
        <v>9</v>
      </c>
      <c r="H1185" s="41" t="s">
        <v>160</v>
      </c>
      <c r="I1185" s="71">
        <v>3.4363636363636365</v>
      </c>
      <c r="J1185" s="41" t="s">
        <v>161</v>
      </c>
      <c r="K1185" s="73"/>
      <c r="L1185" s="73" t="s">
        <v>162</v>
      </c>
      <c r="M1185" s="73"/>
      <c r="N118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9</v>
      </c>
      <c r="O1185" s="41" t="str">
        <f>CONCATENATE("F","$",Таблица_основная[[#This Row],[Первая строка массива]])</f>
        <v>F$1157</v>
      </c>
      <c r="P1185" s="41" t="str">
        <f>CONCATENATE("F","$",Таблица_основная[[#This Row],[Первая строка массива]],":","F","$",Таблица_основная[[#This Row],[Последняя строка моссива]])</f>
        <v>F$1157:F$1211</v>
      </c>
      <c r="Q1185" s="70">
        <f t="shared" si="21"/>
        <v>1157</v>
      </c>
      <c r="R1185" s="70">
        <f>Таблица_основная[[#This Row],[Первая строка массива]]+54</f>
        <v>1211</v>
      </c>
      <c r="S1185"/>
      <c r="T1185" s="86"/>
    </row>
    <row r="1186" spans="1:20" ht="12.75" customHeight="1" x14ac:dyDescent="0.2">
      <c r="A1186" s="70"/>
      <c r="B1186" s="70"/>
      <c r="C1186" s="100" t="s">
        <v>100</v>
      </c>
      <c r="D1186" s="101" t="s">
        <v>8</v>
      </c>
      <c r="E1186" s="102">
        <v>45383</v>
      </c>
      <c r="F1186" s="71">
        <v>3</v>
      </c>
      <c r="G1186" s="72">
        <f ca="1">Таблица_основная[[#This Row],[Рейтинг расчет]]</f>
        <v>8</v>
      </c>
      <c r="H1186" s="41" t="s">
        <v>160</v>
      </c>
      <c r="I1186" s="71">
        <v>3.4363636363636365</v>
      </c>
      <c r="J1186" s="41" t="s">
        <v>161</v>
      </c>
      <c r="K1186" s="73"/>
      <c r="L1186" s="73" t="s">
        <v>162</v>
      </c>
      <c r="M1186" s="73"/>
      <c r="N118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O1186" s="41" t="str">
        <f>CONCATENATE("F","$",Таблица_основная[[#This Row],[Первая строка массива]])</f>
        <v>F$1157</v>
      </c>
      <c r="P1186" s="41" t="str">
        <f>CONCATENATE("F","$",Таблица_основная[[#This Row],[Первая строка массива]],":","F","$",Таблица_основная[[#This Row],[Последняя строка моссива]])</f>
        <v>F$1157:F$1211</v>
      </c>
      <c r="Q1186" s="70">
        <f t="shared" si="21"/>
        <v>1157</v>
      </c>
      <c r="R1186" s="70">
        <f>Таблица_основная[[#This Row],[Первая строка массива]]+54</f>
        <v>1211</v>
      </c>
      <c r="S1186"/>
      <c r="T1186" s="86"/>
    </row>
    <row r="1187" spans="1:20" ht="12.75" customHeight="1" x14ac:dyDescent="0.2">
      <c r="A1187" s="70"/>
      <c r="B1187" s="70"/>
      <c r="C1187" s="100" t="s">
        <v>115</v>
      </c>
      <c r="D1187" s="101" t="s">
        <v>8</v>
      </c>
      <c r="E1187" s="102">
        <v>45383</v>
      </c>
      <c r="F1187" s="71">
        <v>1</v>
      </c>
      <c r="G1187" s="72">
        <f ca="1">Таблица_основная[[#This Row],[Рейтинг расчет]]</f>
        <v>10</v>
      </c>
      <c r="H1187" s="41" t="s">
        <v>160</v>
      </c>
      <c r="I1187" s="71">
        <v>3.4363636363636365</v>
      </c>
      <c r="J1187" s="41" t="s">
        <v>161</v>
      </c>
      <c r="K1187" s="73"/>
      <c r="L1187" s="73" t="s">
        <v>162</v>
      </c>
      <c r="M1187" s="73"/>
      <c r="N118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10</v>
      </c>
      <c r="O1187" s="41" t="str">
        <f>CONCATENATE("F","$",Таблица_основная[[#This Row],[Первая строка массива]])</f>
        <v>F$1157</v>
      </c>
      <c r="P1187" s="41" t="str">
        <f>CONCATENATE("F","$",Таблица_основная[[#This Row],[Первая строка массива]],":","F","$",Таблица_основная[[#This Row],[Последняя строка моссива]])</f>
        <v>F$1157:F$1211</v>
      </c>
      <c r="Q1187" s="70">
        <f t="shared" si="21"/>
        <v>1157</v>
      </c>
      <c r="R1187" s="70">
        <f>Таблица_основная[[#This Row],[Первая строка массива]]+54</f>
        <v>1211</v>
      </c>
      <c r="S1187"/>
      <c r="T1187" s="86"/>
    </row>
    <row r="1188" spans="1:20" ht="12.75" customHeight="1" x14ac:dyDescent="0.2">
      <c r="A1188" s="70"/>
      <c r="B1188" s="70"/>
      <c r="C1188" s="100" t="s">
        <v>116</v>
      </c>
      <c r="D1188" s="101" t="s">
        <v>8</v>
      </c>
      <c r="E1188" s="102">
        <v>45383</v>
      </c>
      <c r="F1188" s="71">
        <v>1</v>
      </c>
      <c r="G1188" s="72">
        <f ca="1">Таблица_основная[[#This Row],[Рейтинг расчет]]</f>
        <v>10</v>
      </c>
      <c r="H1188" s="41" t="s">
        <v>160</v>
      </c>
      <c r="I1188" s="71">
        <v>3.4363636363636365</v>
      </c>
      <c r="J1188" s="41" t="s">
        <v>161</v>
      </c>
      <c r="K1188" s="73"/>
      <c r="L1188" s="73" t="s">
        <v>162</v>
      </c>
      <c r="M1188" s="73"/>
      <c r="N118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10</v>
      </c>
      <c r="O1188" s="41" t="str">
        <f>CONCATENATE("F","$",Таблица_основная[[#This Row],[Первая строка массива]])</f>
        <v>F$1157</v>
      </c>
      <c r="P1188" s="41" t="str">
        <f>CONCATENATE("F","$",Таблица_основная[[#This Row],[Первая строка массива]],":","F","$",Таблица_основная[[#This Row],[Последняя строка моссива]])</f>
        <v>F$1157:F$1211</v>
      </c>
      <c r="Q1188" s="70">
        <f t="shared" si="21"/>
        <v>1157</v>
      </c>
      <c r="R1188" s="70">
        <f>Таблица_основная[[#This Row],[Первая строка массива]]+54</f>
        <v>1211</v>
      </c>
      <c r="S1188"/>
      <c r="T1188" s="86"/>
    </row>
    <row r="1189" spans="1:20" ht="12.75" customHeight="1" x14ac:dyDescent="0.2">
      <c r="A1189" s="70"/>
      <c r="B1189" s="70"/>
      <c r="C1189" s="100" t="s">
        <v>101</v>
      </c>
      <c r="D1189" s="101" t="s">
        <v>8</v>
      </c>
      <c r="E1189" s="102">
        <v>45383</v>
      </c>
      <c r="F1189" s="71">
        <v>2</v>
      </c>
      <c r="G1189" s="72">
        <f ca="1">Таблица_основная[[#This Row],[Рейтинг расчет]]</f>
        <v>9</v>
      </c>
      <c r="H1189" s="41" t="s">
        <v>160</v>
      </c>
      <c r="I1189" s="71">
        <v>3.4363636363636365</v>
      </c>
      <c r="J1189" s="41" t="s">
        <v>161</v>
      </c>
      <c r="K1189" s="73"/>
      <c r="L1189" s="73" t="s">
        <v>162</v>
      </c>
      <c r="M1189" s="73"/>
      <c r="N118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9</v>
      </c>
      <c r="O1189" s="41" t="str">
        <f>CONCATENATE("F","$",Таблица_основная[[#This Row],[Первая строка массива]])</f>
        <v>F$1157</v>
      </c>
      <c r="P1189" s="41" t="str">
        <f>CONCATENATE("F","$",Таблица_основная[[#This Row],[Первая строка массива]],":","F","$",Таблица_основная[[#This Row],[Последняя строка моссива]])</f>
        <v>F$1157:F$1211</v>
      </c>
      <c r="Q1189" s="70">
        <f t="shared" si="21"/>
        <v>1157</v>
      </c>
      <c r="R1189" s="70">
        <f>Таблица_основная[[#This Row],[Первая строка массива]]+54</f>
        <v>1211</v>
      </c>
      <c r="S1189"/>
      <c r="T1189" s="86"/>
    </row>
    <row r="1190" spans="1:20" ht="12.75" customHeight="1" x14ac:dyDescent="0.2">
      <c r="A1190" s="70"/>
      <c r="B1190" s="70"/>
      <c r="C1190" s="100" t="s">
        <v>102</v>
      </c>
      <c r="D1190" s="101" t="s">
        <v>8</v>
      </c>
      <c r="E1190" s="102">
        <v>45383</v>
      </c>
      <c r="F1190" s="71">
        <v>2</v>
      </c>
      <c r="G1190" s="72">
        <f ca="1">Таблица_основная[[#This Row],[Рейтинг расчет]]</f>
        <v>9</v>
      </c>
      <c r="H1190" s="41" t="s">
        <v>160</v>
      </c>
      <c r="I1190" s="71">
        <v>3.4363636363636365</v>
      </c>
      <c r="J1190" s="41" t="s">
        <v>161</v>
      </c>
      <c r="K1190" s="73"/>
      <c r="L1190" s="73" t="s">
        <v>162</v>
      </c>
      <c r="M1190" s="73"/>
      <c r="N119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9</v>
      </c>
      <c r="O1190" s="41" t="str">
        <f>CONCATENATE("F","$",Таблица_основная[[#This Row],[Первая строка массива]])</f>
        <v>F$1157</v>
      </c>
      <c r="P1190" s="41" t="str">
        <f>CONCATENATE("F","$",Таблица_основная[[#This Row],[Первая строка массива]],":","F","$",Таблица_основная[[#This Row],[Последняя строка моссива]])</f>
        <v>F$1157:F$1211</v>
      </c>
      <c r="Q1190" s="70">
        <f t="shared" si="21"/>
        <v>1157</v>
      </c>
      <c r="R1190" s="70">
        <f>Таблица_основная[[#This Row],[Первая строка массива]]+54</f>
        <v>1211</v>
      </c>
      <c r="S1190"/>
      <c r="T1190" s="86"/>
    </row>
    <row r="1191" spans="1:20" ht="12.75" customHeight="1" x14ac:dyDescent="0.2">
      <c r="A1191" s="70"/>
      <c r="B1191" s="70"/>
      <c r="C1191" s="100" t="s">
        <v>103</v>
      </c>
      <c r="D1191" s="101" t="s">
        <v>8</v>
      </c>
      <c r="E1191" s="102">
        <v>45383</v>
      </c>
      <c r="F1191" s="71">
        <v>1</v>
      </c>
      <c r="G1191" s="72">
        <f ca="1">Таблица_основная[[#This Row],[Рейтинг расчет]]</f>
        <v>10</v>
      </c>
      <c r="H1191" s="41" t="s">
        <v>160</v>
      </c>
      <c r="I1191" s="71">
        <v>3.4363636363636365</v>
      </c>
      <c r="J1191" s="41" t="s">
        <v>161</v>
      </c>
      <c r="K1191" s="73"/>
      <c r="L1191" s="73" t="s">
        <v>162</v>
      </c>
      <c r="M1191" s="73"/>
      <c r="N119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10</v>
      </c>
      <c r="O1191" s="41" t="str">
        <f>CONCATENATE("F","$",Таблица_основная[[#This Row],[Первая строка массива]])</f>
        <v>F$1157</v>
      </c>
      <c r="P1191" s="41" t="str">
        <f>CONCATENATE("F","$",Таблица_основная[[#This Row],[Первая строка массива]],":","F","$",Таблица_основная[[#This Row],[Последняя строка моссива]])</f>
        <v>F$1157:F$1211</v>
      </c>
      <c r="Q1191" s="70">
        <f t="shared" si="21"/>
        <v>1157</v>
      </c>
      <c r="R1191" s="70">
        <f>Таблица_основная[[#This Row],[Первая строка массива]]+54</f>
        <v>1211</v>
      </c>
      <c r="S1191"/>
      <c r="T1191" s="86"/>
    </row>
    <row r="1192" spans="1:20" ht="12.75" customHeight="1" x14ac:dyDescent="0.2">
      <c r="A1192" s="70"/>
      <c r="B1192" s="70"/>
      <c r="C1192" s="100" t="s">
        <v>104</v>
      </c>
      <c r="D1192" s="101" t="s">
        <v>8</v>
      </c>
      <c r="E1192" s="102">
        <v>45383</v>
      </c>
      <c r="F1192" s="71">
        <v>0</v>
      </c>
      <c r="G1192" s="72">
        <f ca="1">Таблица_основная[[#This Row],[Рейтинг расчет]]</f>
        <v>11</v>
      </c>
      <c r="H1192" s="41" t="s">
        <v>160</v>
      </c>
      <c r="I1192" s="71">
        <v>3.4363636363636365</v>
      </c>
      <c r="J1192" s="41" t="s">
        <v>161</v>
      </c>
      <c r="K1192" s="73"/>
      <c r="L1192" s="73" t="s">
        <v>162</v>
      </c>
      <c r="M1192" s="73"/>
      <c r="N119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O1192" s="41" t="str">
        <f>CONCATENATE("F","$",Таблица_основная[[#This Row],[Первая строка массива]])</f>
        <v>F$1157</v>
      </c>
      <c r="P1192" s="41" t="str">
        <f>CONCATENATE("F","$",Таблица_основная[[#This Row],[Первая строка массива]],":","F","$",Таблица_основная[[#This Row],[Последняя строка моссива]])</f>
        <v>F$1157:F$1211</v>
      </c>
      <c r="Q1192" s="70">
        <f t="shared" si="21"/>
        <v>1157</v>
      </c>
      <c r="R1192" s="70">
        <f>Таблица_основная[[#This Row],[Первая строка массива]]+54</f>
        <v>1211</v>
      </c>
      <c r="S1192"/>
      <c r="T1192" s="86"/>
    </row>
    <row r="1193" spans="1:20" ht="12.75" customHeight="1" x14ac:dyDescent="0.2">
      <c r="A1193" s="70"/>
      <c r="B1193" s="70"/>
      <c r="C1193" s="100" t="s">
        <v>128</v>
      </c>
      <c r="D1193" s="101" t="s">
        <v>8</v>
      </c>
      <c r="E1193" s="102">
        <v>45383</v>
      </c>
      <c r="F1193" s="71">
        <v>2</v>
      </c>
      <c r="G1193" s="72">
        <f ca="1">Таблица_основная[[#This Row],[Рейтинг расчет]]</f>
        <v>9</v>
      </c>
      <c r="H1193" s="41" t="s">
        <v>160</v>
      </c>
      <c r="I1193" s="71">
        <v>3.4363636363636365</v>
      </c>
      <c r="J1193" s="41" t="s">
        <v>161</v>
      </c>
      <c r="K1193" s="73"/>
      <c r="L1193" s="73" t="s">
        <v>162</v>
      </c>
      <c r="M1193" s="73"/>
      <c r="N119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9</v>
      </c>
      <c r="O1193" s="41" t="str">
        <f>CONCATENATE("F","$",Таблица_основная[[#This Row],[Первая строка массива]])</f>
        <v>F$1157</v>
      </c>
      <c r="P1193" s="41" t="str">
        <f>CONCATENATE("F","$",Таблица_основная[[#This Row],[Первая строка массива]],":","F","$",Таблица_основная[[#This Row],[Последняя строка моссива]])</f>
        <v>F$1157:F$1211</v>
      </c>
      <c r="Q1193" s="70">
        <f t="shared" si="21"/>
        <v>1157</v>
      </c>
      <c r="R1193" s="70">
        <f>Таблица_основная[[#This Row],[Первая строка массива]]+54</f>
        <v>1211</v>
      </c>
      <c r="S1193"/>
      <c r="T1193" s="86"/>
    </row>
    <row r="1194" spans="1:20" ht="12.75" customHeight="1" x14ac:dyDescent="0.2">
      <c r="A1194" s="70"/>
      <c r="B1194" s="70"/>
      <c r="C1194" s="100" t="s">
        <v>117</v>
      </c>
      <c r="D1194" s="101" t="s">
        <v>8</v>
      </c>
      <c r="E1194" s="102">
        <v>45383</v>
      </c>
      <c r="F1194" s="71">
        <v>2</v>
      </c>
      <c r="G1194" s="72">
        <f ca="1">Таблица_основная[[#This Row],[Рейтинг расчет]]</f>
        <v>9</v>
      </c>
      <c r="H1194" s="41" t="s">
        <v>160</v>
      </c>
      <c r="I1194" s="71">
        <v>3.4363636363636365</v>
      </c>
      <c r="J1194" s="41" t="s">
        <v>161</v>
      </c>
      <c r="K1194" s="73"/>
      <c r="L1194" s="73" t="s">
        <v>162</v>
      </c>
      <c r="M1194" s="73"/>
      <c r="N119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9</v>
      </c>
      <c r="O1194" s="41" t="str">
        <f>CONCATENATE("F","$",Таблица_основная[[#This Row],[Первая строка массива]])</f>
        <v>F$1157</v>
      </c>
      <c r="P1194" s="41" t="str">
        <f>CONCATENATE("F","$",Таблица_основная[[#This Row],[Первая строка массива]],":","F","$",Таблица_основная[[#This Row],[Последняя строка моссива]])</f>
        <v>F$1157:F$1211</v>
      </c>
      <c r="Q1194" s="70">
        <f t="shared" si="21"/>
        <v>1157</v>
      </c>
      <c r="R1194" s="70">
        <f>Таблица_основная[[#This Row],[Первая строка массива]]+54</f>
        <v>1211</v>
      </c>
      <c r="S1194"/>
      <c r="T1194" s="86"/>
    </row>
    <row r="1195" spans="1:20" ht="12.75" customHeight="1" x14ac:dyDescent="0.2">
      <c r="A1195" s="70"/>
      <c r="B1195" s="70"/>
      <c r="C1195" s="100" t="s">
        <v>118</v>
      </c>
      <c r="D1195" s="101" t="s">
        <v>8</v>
      </c>
      <c r="E1195" s="102">
        <v>45383</v>
      </c>
      <c r="F1195" s="71">
        <v>1</v>
      </c>
      <c r="G1195" s="72">
        <f ca="1">Таблица_основная[[#This Row],[Рейтинг расчет]]</f>
        <v>10</v>
      </c>
      <c r="H1195" s="41" t="s">
        <v>160</v>
      </c>
      <c r="I1195" s="71">
        <v>3.4363636363636365</v>
      </c>
      <c r="J1195" s="41" t="s">
        <v>161</v>
      </c>
      <c r="K1195" s="73"/>
      <c r="L1195" s="73" t="s">
        <v>162</v>
      </c>
      <c r="M1195" s="73"/>
      <c r="N119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10</v>
      </c>
      <c r="O1195" s="41" t="str">
        <f>CONCATENATE("F","$",Таблица_основная[[#This Row],[Первая строка массива]])</f>
        <v>F$1157</v>
      </c>
      <c r="P1195" s="41" t="str">
        <f>CONCATENATE("F","$",Таблица_основная[[#This Row],[Первая строка массива]],":","F","$",Таблица_основная[[#This Row],[Последняя строка моссива]])</f>
        <v>F$1157:F$1211</v>
      </c>
      <c r="Q1195" s="70">
        <f t="shared" si="21"/>
        <v>1157</v>
      </c>
      <c r="R1195" s="70">
        <f>Таблица_основная[[#This Row],[Первая строка массива]]+54</f>
        <v>1211</v>
      </c>
      <c r="S1195"/>
      <c r="T1195" s="86"/>
    </row>
    <row r="1196" spans="1:20" ht="12.75" customHeight="1" x14ac:dyDescent="0.2">
      <c r="A1196" s="70"/>
      <c r="B1196" s="70"/>
      <c r="C1196" s="100" t="s">
        <v>105</v>
      </c>
      <c r="D1196" s="101" t="s">
        <v>8</v>
      </c>
      <c r="E1196" s="102">
        <v>45383</v>
      </c>
      <c r="F1196" s="71">
        <v>2</v>
      </c>
      <c r="G1196" s="72">
        <f ca="1">Таблица_основная[[#This Row],[Рейтинг расчет]]</f>
        <v>9</v>
      </c>
      <c r="H1196" s="41" t="s">
        <v>160</v>
      </c>
      <c r="I1196" s="71">
        <v>3.4363636363636365</v>
      </c>
      <c r="J1196" s="41" t="s">
        <v>161</v>
      </c>
      <c r="K1196" s="73"/>
      <c r="L1196" s="73" t="s">
        <v>162</v>
      </c>
      <c r="M1196" s="73"/>
      <c r="N119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9</v>
      </c>
      <c r="O1196" s="41" t="str">
        <f>CONCATENATE("F","$",Таблица_основная[[#This Row],[Первая строка массива]])</f>
        <v>F$1157</v>
      </c>
      <c r="P1196" s="41" t="str">
        <f>CONCATENATE("F","$",Таблица_основная[[#This Row],[Первая строка массива]],":","F","$",Таблица_основная[[#This Row],[Последняя строка моссива]])</f>
        <v>F$1157:F$1211</v>
      </c>
      <c r="Q1196" s="70">
        <f t="shared" si="21"/>
        <v>1157</v>
      </c>
      <c r="R1196" s="70">
        <f>Таблица_основная[[#This Row],[Первая строка массива]]+54</f>
        <v>1211</v>
      </c>
      <c r="S1196"/>
      <c r="T1196" s="86"/>
    </row>
    <row r="1197" spans="1:20" ht="12.75" customHeight="1" x14ac:dyDescent="0.2">
      <c r="A1197" s="70"/>
      <c r="B1197" s="70"/>
      <c r="C1197" s="100" t="s">
        <v>119</v>
      </c>
      <c r="D1197" s="101" t="s">
        <v>8</v>
      </c>
      <c r="E1197" s="102">
        <v>45383</v>
      </c>
      <c r="F1197" s="71">
        <v>3</v>
      </c>
      <c r="G1197" s="72">
        <f ca="1">Таблица_основная[[#This Row],[Рейтинг расчет]]</f>
        <v>8</v>
      </c>
      <c r="H1197" s="41" t="s">
        <v>160</v>
      </c>
      <c r="I1197" s="71">
        <v>3.4363636363636365</v>
      </c>
      <c r="J1197" s="41" t="s">
        <v>161</v>
      </c>
      <c r="K1197" s="73"/>
      <c r="L1197" s="73" t="s">
        <v>162</v>
      </c>
      <c r="M1197" s="73"/>
      <c r="N119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O1197" s="41" t="str">
        <f>CONCATENATE("F","$",Таблица_основная[[#This Row],[Первая строка массива]])</f>
        <v>F$1157</v>
      </c>
      <c r="P1197" s="41" t="str">
        <f>CONCATENATE("F","$",Таблица_основная[[#This Row],[Первая строка массива]],":","F","$",Таблица_основная[[#This Row],[Последняя строка моссива]])</f>
        <v>F$1157:F$1211</v>
      </c>
      <c r="Q1197" s="70">
        <f t="shared" si="21"/>
        <v>1157</v>
      </c>
      <c r="R1197" s="70">
        <f>Таблица_основная[[#This Row],[Первая строка массива]]+54</f>
        <v>1211</v>
      </c>
      <c r="S1197"/>
      <c r="T1197" s="86"/>
    </row>
    <row r="1198" spans="1:20" ht="12.75" customHeight="1" x14ac:dyDescent="0.2">
      <c r="A1198" s="70"/>
      <c r="B1198" s="70"/>
      <c r="C1198" s="100" t="s">
        <v>106</v>
      </c>
      <c r="D1198" s="101" t="s">
        <v>8</v>
      </c>
      <c r="E1198" s="102">
        <v>45383</v>
      </c>
      <c r="F1198" s="71">
        <v>1</v>
      </c>
      <c r="G1198" s="72">
        <f ca="1">Таблица_основная[[#This Row],[Рейтинг расчет]]</f>
        <v>10</v>
      </c>
      <c r="H1198" s="41" t="s">
        <v>160</v>
      </c>
      <c r="I1198" s="71">
        <v>3.4363636363636365</v>
      </c>
      <c r="J1198" s="41" t="s">
        <v>161</v>
      </c>
      <c r="K1198" s="73"/>
      <c r="L1198" s="73" t="s">
        <v>162</v>
      </c>
      <c r="M1198" s="73"/>
      <c r="N119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10</v>
      </c>
      <c r="O1198" s="41" t="str">
        <f>CONCATENATE("F","$",Таблица_основная[[#This Row],[Первая строка массива]])</f>
        <v>F$1157</v>
      </c>
      <c r="P1198" s="41" t="str">
        <f>CONCATENATE("F","$",Таблица_основная[[#This Row],[Первая строка массива]],":","F","$",Таблица_основная[[#This Row],[Последняя строка моссива]])</f>
        <v>F$1157:F$1211</v>
      </c>
      <c r="Q1198" s="70">
        <f t="shared" si="21"/>
        <v>1157</v>
      </c>
      <c r="R1198" s="70">
        <f>Таблица_основная[[#This Row],[Первая строка массива]]+54</f>
        <v>1211</v>
      </c>
      <c r="S1198"/>
      <c r="T1198" s="86"/>
    </row>
    <row r="1199" spans="1:20" ht="12.75" customHeight="1" x14ac:dyDescent="0.2">
      <c r="A1199" s="70"/>
      <c r="B1199" s="70"/>
      <c r="C1199" s="100" t="s">
        <v>107</v>
      </c>
      <c r="D1199" s="101" t="s">
        <v>8</v>
      </c>
      <c r="E1199" s="102">
        <v>45383</v>
      </c>
      <c r="F1199" s="71">
        <v>2</v>
      </c>
      <c r="G1199" s="72">
        <f ca="1">Таблица_основная[[#This Row],[Рейтинг расчет]]</f>
        <v>9</v>
      </c>
      <c r="H1199" s="41" t="s">
        <v>160</v>
      </c>
      <c r="I1199" s="71">
        <v>3.4363636363636365</v>
      </c>
      <c r="J1199" s="41" t="s">
        <v>161</v>
      </c>
      <c r="K1199" s="73"/>
      <c r="L1199" s="73" t="s">
        <v>162</v>
      </c>
      <c r="M1199" s="73"/>
      <c r="N119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9</v>
      </c>
      <c r="O1199" s="41" t="str">
        <f>CONCATENATE("F","$",Таблица_основная[[#This Row],[Первая строка массива]])</f>
        <v>F$1157</v>
      </c>
      <c r="P1199" s="41" t="str">
        <f>CONCATENATE("F","$",Таблица_основная[[#This Row],[Первая строка массива]],":","F","$",Таблица_основная[[#This Row],[Последняя строка моссива]])</f>
        <v>F$1157:F$1211</v>
      </c>
      <c r="Q1199" s="70">
        <f t="shared" si="21"/>
        <v>1157</v>
      </c>
      <c r="R1199" s="70">
        <f>Таблица_основная[[#This Row],[Первая строка массива]]+54</f>
        <v>1211</v>
      </c>
      <c r="S1199"/>
      <c r="T1199" s="86"/>
    </row>
    <row r="1200" spans="1:20" ht="12.75" customHeight="1" x14ac:dyDescent="0.2">
      <c r="A1200" s="70"/>
      <c r="B1200" s="70"/>
      <c r="C1200" s="100" t="s">
        <v>120</v>
      </c>
      <c r="D1200" s="101" t="s">
        <v>8</v>
      </c>
      <c r="E1200" s="102">
        <v>45383</v>
      </c>
      <c r="F1200" s="71">
        <v>1</v>
      </c>
      <c r="G1200" s="72">
        <f ca="1">Таблица_основная[[#This Row],[Рейтинг расчет]]</f>
        <v>10</v>
      </c>
      <c r="H1200" s="41" t="s">
        <v>160</v>
      </c>
      <c r="I1200" s="71">
        <v>3.4363636363636365</v>
      </c>
      <c r="J1200" s="41" t="s">
        <v>161</v>
      </c>
      <c r="K1200" s="73"/>
      <c r="L1200" s="73" t="s">
        <v>162</v>
      </c>
      <c r="M1200" s="73"/>
      <c r="N120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10</v>
      </c>
      <c r="O1200" s="41" t="str">
        <f>CONCATENATE("F","$",Таблица_основная[[#This Row],[Первая строка массива]])</f>
        <v>F$1157</v>
      </c>
      <c r="P1200" s="41" t="str">
        <f>CONCATENATE("F","$",Таблица_основная[[#This Row],[Первая строка массива]],":","F","$",Таблица_основная[[#This Row],[Последняя строка моссива]])</f>
        <v>F$1157:F$1211</v>
      </c>
      <c r="Q1200" s="70">
        <f t="shared" si="21"/>
        <v>1157</v>
      </c>
      <c r="R1200" s="70">
        <f>Таблица_основная[[#This Row],[Первая строка массива]]+54</f>
        <v>1211</v>
      </c>
      <c r="S1200"/>
      <c r="T1200" s="86"/>
    </row>
    <row r="1201" spans="1:20" ht="12.75" customHeight="1" x14ac:dyDescent="0.2">
      <c r="A1201" s="70"/>
      <c r="B1201" s="70"/>
      <c r="C1201" s="100" t="s">
        <v>126</v>
      </c>
      <c r="D1201" s="101" t="s">
        <v>8</v>
      </c>
      <c r="E1201" s="102">
        <v>45383</v>
      </c>
      <c r="F1201" s="71">
        <v>1</v>
      </c>
      <c r="G1201" s="72">
        <f ca="1">Таблица_основная[[#This Row],[Рейтинг расчет]]</f>
        <v>10</v>
      </c>
      <c r="H1201" s="41" t="s">
        <v>160</v>
      </c>
      <c r="I1201" s="71">
        <v>3.4363636363636365</v>
      </c>
      <c r="J1201" s="41" t="s">
        <v>161</v>
      </c>
      <c r="K1201" s="73"/>
      <c r="L1201" s="73" t="s">
        <v>162</v>
      </c>
      <c r="M1201" s="73"/>
      <c r="N120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10</v>
      </c>
      <c r="O1201" s="41" t="str">
        <f>CONCATENATE("F","$",Таблица_основная[[#This Row],[Первая строка массива]])</f>
        <v>F$1157</v>
      </c>
      <c r="P1201" s="41" t="str">
        <f>CONCATENATE("F","$",Таблица_основная[[#This Row],[Первая строка массива]],":","F","$",Таблица_основная[[#This Row],[Последняя строка моссива]])</f>
        <v>F$1157:F$1211</v>
      </c>
      <c r="Q1201" s="70">
        <f t="shared" si="21"/>
        <v>1157</v>
      </c>
      <c r="R1201" s="70">
        <f>Таблица_основная[[#This Row],[Первая строка массива]]+54</f>
        <v>1211</v>
      </c>
      <c r="S1201"/>
      <c r="T1201" s="86"/>
    </row>
    <row r="1202" spans="1:20" ht="12.75" customHeight="1" x14ac:dyDescent="0.2">
      <c r="A1202" s="70"/>
      <c r="B1202" s="70"/>
      <c r="C1202" s="100" t="s">
        <v>108</v>
      </c>
      <c r="D1202" s="101" t="s">
        <v>8</v>
      </c>
      <c r="E1202" s="102">
        <v>45383</v>
      </c>
      <c r="F1202" s="71">
        <v>6</v>
      </c>
      <c r="G1202" s="72">
        <f ca="1">Таблица_основная[[#This Row],[Рейтинг расчет]]</f>
        <v>5</v>
      </c>
      <c r="H1202" s="41" t="s">
        <v>160</v>
      </c>
      <c r="I1202" s="71">
        <v>3.4363636363636365</v>
      </c>
      <c r="J1202" s="41" t="s">
        <v>161</v>
      </c>
      <c r="K1202" s="73"/>
      <c r="L1202" s="73" t="s">
        <v>162</v>
      </c>
      <c r="M1202" s="73"/>
      <c r="N120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</v>
      </c>
      <c r="O1202" s="41" t="str">
        <f>CONCATENATE("F","$",Таблица_основная[[#This Row],[Первая строка массива]])</f>
        <v>F$1157</v>
      </c>
      <c r="P1202" s="41" t="str">
        <f>CONCATENATE("F","$",Таблица_основная[[#This Row],[Первая строка массива]],":","F","$",Таблица_основная[[#This Row],[Последняя строка моссива]])</f>
        <v>F$1157:F$1211</v>
      </c>
      <c r="Q1202" s="70">
        <f t="shared" si="21"/>
        <v>1157</v>
      </c>
      <c r="R1202" s="70">
        <f>Таблица_основная[[#This Row],[Первая строка массива]]+54</f>
        <v>1211</v>
      </c>
      <c r="S1202"/>
      <c r="T1202" s="86"/>
    </row>
    <row r="1203" spans="1:20" ht="12.75" customHeight="1" x14ac:dyDescent="0.2">
      <c r="A1203" s="70"/>
      <c r="B1203" s="70"/>
      <c r="C1203" s="100" t="s">
        <v>121</v>
      </c>
      <c r="D1203" s="101" t="s">
        <v>8</v>
      </c>
      <c r="E1203" s="102">
        <v>45383</v>
      </c>
      <c r="F1203" s="71">
        <v>2</v>
      </c>
      <c r="G1203" s="72">
        <f ca="1">Таблица_основная[[#This Row],[Рейтинг расчет]]</f>
        <v>9</v>
      </c>
      <c r="H1203" s="41" t="s">
        <v>160</v>
      </c>
      <c r="I1203" s="71">
        <v>3.4363636363636365</v>
      </c>
      <c r="J1203" s="41" t="s">
        <v>161</v>
      </c>
      <c r="K1203" s="73"/>
      <c r="L1203" s="73" t="s">
        <v>162</v>
      </c>
      <c r="M1203" s="73"/>
      <c r="N120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9</v>
      </c>
      <c r="O1203" s="41" t="str">
        <f>CONCATENATE("F","$",Таблица_основная[[#This Row],[Первая строка массива]])</f>
        <v>F$1157</v>
      </c>
      <c r="P1203" s="41" t="str">
        <f>CONCATENATE("F","$",Таблица_основная[[#This Row],[Первая строка массива]],":","F","$",Таблица_основная[[#This Row],[Последняя строка моссива]])</f>
        <v>F$1157:F$1211</v>
      </c>
      <c r="Q1203" s="70">
        <f t="shared" si="21"/>
        <v>1157</v>
      </c>
      <c r="R1203" s="70">
        <f>Таблица_основная[[#This Row],[Первая строка массива]]+54</f>
        <v>1211</v>
      </c>
      <c r="S1203"/>
      <c r="T1203" s="86"/>
    </row>
    <row r="1204" spans="1:20" ht="12.75" customHeight="1" x14ac:dyDescent="0.2">
      <c r="A1204" s="70"/>
      <c r="B1204" s="70"/>
      <c r="C1204" s="100" t="s">
        <v>129</v>
      </c>
      <c r="D1204" s="101" t="s">
        <v>8</v>
      </c>
      <c r="E1204" s="102">
        <v>45383</v>
      </c>
      <c r="F1204" s="71">
        <v>0</v>
      </c>
      <c r="G1204" s="72">
        <f ca="1">Таблица_основная[[#This Row],[Рейтинг расчет]]</f>
        <v>11</v>
      </c>
      <c r="H1204" s="41" t="s">
        <v>160</v>
      </c>
      <c r="I1204" s="71">
        <v>3.4363636363636365</v>
      </c>
      <c r="J1204" s="41" t="s">
        <v>161</v>
      </c>
      <c r="K1204" s="73"/>
      <c r="L1204" s="73" t="s">
        <v>162</v>
      </c>
      <c r="M1204" s="73"/>
      <c r="N120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O1204" s="41" t="str">
        <f>CONCATENATE("F","$",Таблица_основная[[#This Row],[Первая строка массива]])</f>
        <v>F$1157</v>
      </c>
      <c r="P1204" s="41" t="str">
        <f>CONCATENATE("F","$",Таблица_основная[[#This Row],[Первая строка массива]],":","F","$",Таблица_основная[[#This Row],[Последняя строка моссива]])</f>
        <v>F$1157:F$1211</v>
      </c>
      <c r="Q1204" s="70">
        <f t="shared" si="21"/>
        <v>1157</v>
      </c>
      <c r="R1204" s="70">
        <f>Таблица_основная[[#This Row],[Первая строка массива]]+54</f>
        <v>1211</v>
      </c>
      <c r="S1204"/>
      <c r="T1204" s="86"/>
    </row>
    <row r="1205" spans="1:20" ht="12.75" customHeight="1" x14ac:dyDescent="0.2">
      <c r="A1205" s="70"/>
      <c r="B1205" s="70"/>
      <c r="C1205" s="100" t="s">
        <v>122</v>
      </c>
      <c r="D1205" s="101" t="s">
        <v>8</v>
      </c>
      <c r="E1205" s="102">
        <v>45383</v>
      </c>
      <c r="F1205" s="71">
        <v>1</v>
      </c>
      <c r="G1205" s="72">
        <f ca="1">Таблица_основная[[#This Row],[Рейтинг расчет]]</f>
        <v>10</v>
      </c>
      <c r="H1205" s="41" t="s">
        <v>160</v>
      </c>
      <c r="I1205" s="71">
        <v>3.4363636363636365</v>
      </c>
      <c r="J1205" s="41" t="s">
        <v>161</v>
      </c>
      <c r="K1205" s="73"/>
      <c r="L1205" s="73" t="s">
        <v>162</v>
      </c>
      <c r="M1205" s="73"/>
      <c r="N120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10</v>
      </c>
      <c r="O1205" s="41" t="str">
        <f>CONCATENATE("F","$",Таблица_основная[[#This Row],[Первая строка массива]])</f>
        <v>F$1157</v>
      </c>
      <c r="P1205" s="41" t="str">
        <f>CONCATENATE("F","$",Таблица_основная[[#This Row],[Первая строка массива]],":","F","$",Таблица_основная[[#This Row],[Последняя строка моссива]])</f>
        <v>F$1157:F$1211</v>
      </c>
      <c r="Q1205" s="70">
        <f t="shared" si="21"/>
        <v>1157</v>
      </c>
      <c r="R1205" s="70">
        <f>Таблица_основная[[#This Row],[Первая строка массива]]+54</f>
        <v>1211</v>
      </c>
      <c r="S1205"/>
      <c r="T1205" s="86"/>
    </row>
    <row r="1206" spans="1:20" ht="12.75" customHeight="1" x14ac:dyDescent="0.2">
      <c r="A1206" s="70"/>
      <c r="B1206" s="70"/>
      <c r="C1206" s="100" t="s">
        <v>123</v>
      </c>
      <c r="D1206" s="101" t="s">
        <v>8</v>
      </c>
      <c r="E1206" s="102">
        <v>45383</v>
      </c>
      <c r="F1206" s="71">
        <v>1</v>
      </c>
      <c r="G1206" s="72">
        <f ca="1">Таблица_основная[[#This Row],[Рейтинг расчет]]</f>
        <v>10</v>
      </c>
      <c r="H1206" s="41" t="s">
        <v>160</v>
      </c>
      <c r="I1206" s="71">
        <v>3.4363636363636365</v>
      </c>
      <c r="J1206" s="41" t="s">
        <v>161</v>
      </c>
      <c r="K1206" s="73"/>
      <c r="L1206" s="73" t="s">
        <v>162</v>
      </c>
      <c r="M1206" s="73"/>
      <c r="N120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10</v>
      </c>
      <c r="O1206" s="41" t="str">
        <f>CONCATENATE("F","$",Таблица_основная[[#This Row],[Первая строка массива]])</f>
        <v>F$1157</v>
      </c>
      <c r="P1206" s="41" t="str">
        <f>CONCATENATE("F","$",Таблица_основная[[#This Row],[Первая строка массива]],":","F","$",Таблица_основная[[#This Row],[Последняя строка моссива]])</f>
        <v>F$1157:F$1211</v>
      </c>
      <c r="Q1206" s="70">
        <f t="shared" si="21"/>
        <v>1157</v>
      </c>
      <c r="R1206" s="70">
        <f>Таблица_основная[[#This Row],[Первая строка массива]]+54</f>
        <v>1211</v>
      </c>
      <c r="S1206"/>
      <c r="T1206" s="86"/>
    </row>
    <row r="1207" spans="1:20" ht="12.75" customHeight="1" x14ac:dyDescent="0.2">
      <c r="A1207" s="70"/>
      <c r="B1207" s="70"/>
      <c r="C1207" s="100" t="s">
        <v>124</v>
      </c>
      <c r="D1207" s="101" t="s">
        <v>8</v>
      </c>
      <c r="E1207" s="102">
        <v>45383</v>
      </c>
      <c r="F1207" s="71">
        <v>2</v>
      </c>
      <c r="G1207" s="72">
        <f ca="1">Таблица_основная[[#This Row],[Рейтинг расчет]]</f>
        <v>9</v>
      </c>
      <c r="H1207" s="41" t="s">
        <v>160</v>
      </c>
      <c r="I1207" s="71">
        <v>3.4363636363636365</v>
      </c>
      <c r="J1207" s="41" t="s">
        <v>161</v>
      </c>
      <c r="K1207" s="73"/>
      <c r="L1207" s="73" t="s">
        <v>162</v>
      </c>
      <c r="M1207" s="73"/>
      <c r="N120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9</v>
      </c>
      <c r="O1207" s="41" t="str">
        <f>CONCATENATE("F","$",Таблица_основная[[#This Row],[Первая строка массива]])</f>
        <v>F$1157</v>
      </c>
      <c r="P1207" s="41" t="str">
        <f>CONCATENATE("F","$",Таблица_основная[[#This Row],[Первая строка массива]],":","F","$",Таблица_основная[[#This Row],[Последняя строка моссива]])</f>
        <v>F$1157:F$1211</v>
      </c>
      <c r="Q1207" s="70">
        <f t="shared" si="21"/>
        <v>1157</v>
      </c>
      <c r="R1207" s="70">
        <f>Таблица_основная[[#This Row],[Первая строка массива]]+54</f>
        <v>1211</v>
      </c>
      <c r="S1207"/>
      <c r="T1207" s="86"/>
    </row>
    <row r="1208" spans="1:20" ht="12.75" customHeight="1" x14ac:dyDescent="0.2">
      <c r="A1208" s="70"/>
      <c r="B1208" s="70"/>
      <c r="C1208" s="100" t="s">
        <v>109</v>
      </c>
      <c r="D1208" s="101" t="s">
        <v>8</v>
      </c>
      <c r="E1208" s="102">
        <v>45383</v>
      </c>
      <c r="F1208" s="71">
        <v>0</v>
      </c>
      <c r="G1208" s="72">
        <f ca="1">Таблица_основная[[#This Row],[Рейтинг расчет]]</f>
        <v>11</v>
      </c>
      <c r="H1208" s="41" t="s">
        <v>160</v>
      </c>
      <c r="I1208" s="71">
        <v>3.4363636363636365</v>
      </c>
      <c r="J1208" s="41" t="s">
        <v>161</v>
      </c>
      <c r="K1208" s="73"/>
      <c r="L1208" s="73" t="s">
        <v>162</v>
      </c>
      <c r="M1208" s="73"/>
      <c r="N120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O1208" s="41" t="str">
        <f>CONCATENATE("F","$",Таблица_основная[[#This Row],[Первая строка массива]])</f>
        <v>F$1157</v>
      </c>
      <c r="P1208" s="41" t="str">
        <f>CONCATENATE("F","$",Таблица_основная[[#This Row],[Первая строка массива]],":","F","$",Таблица_основная[[#This Row],[Последняя строка моссива]])</f>
        <v>F$1157:F$1211</v>
      </c>
      <c r="Q1208" s="70">
        <f t="shared" si="21"/>
        <v>1157</v>
      </c>
      <c r="R1208" s="70">
        <f>Таблица_основная[[#This Row],[Первая строка массива]]+54</f>
        <v>1211</v>
      </c>
      <c r="S1208"/>
      <c r="T1208" s="86"/>
    </row>
    <row r="1209" spans="1:20" ht="12.75" customHeight="1" x14ac:dyDescent="0.2">
      <c r="A1209" s="70"/>
      <c r="B1209" s="70"/>
      <c r="C1209" s="100" t="s">
        <v>110</v>
      </c>
      <c r="D1209" s="101" t="s">
        <v>8</v>
      </c>
      <c r="E1209" s="102">
        <v>45383</v>
      </c>
      <c r="F1209" s="71">
        <v>1</v>
      </c>
      <c r="G1209" s="72">
        <f ca="1">Таблица_основная[[#This Row],[Рейтинг расчет]]</f>
        <v>10</v>
      </c>
      <c r="H1209" s="41" t="s">
        <v>160</v>
      </c>
      <c r="I1209" s="71">
        <v>3.4363636363636365</v>
      </c>
      <c r="J1209" s="41" t="s">
        <v>161</v>
      </c>
      <c r="K1209" s="73"/>
      <c r="L1209" s="73" t="s">
        <v>162</v>
      </c>
      <c r="M1209" s="73"/>
      <c r="N120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10</v>
      </c>
      <c r="O1209" s="41" t="str">
        <f>CONCATENATE("F","$",Таблица_основная[[#This Row],[Первая строка массива]])</f>
        <v>F$1157</v>
      </c>
      <c r="P1209" s="41" t="str">
        <f>CONCATENATE("F","$",Таблица_основная[[#This Row],[Первая строка массива]],":","F","$",Таблица_основная[[#This Row],[Последняя строка моссива]])</f>
        <v>F$1157:F$1211</v>
      </c>
      <c r="Q1209" s="70">
        <f t="shared" si="21"/>
        <v>1157</v>
      </c>
      <c r="R1209" s="70">
        <f>Таблица_основная[[#This Row],[Первая строка массива]]+54</f>
        <v>1211</v>
      </c>
      <c r="S1209"/>
      <c r="T1209" s="86"/>
    </row>
    <row r="1210" spans="1:20" ht="12.75" customHeight="1" x14ac:dyDescent="0.2">
      <c r="A1210" s="70"/>
      <c r="B1210" s="70"/>
      <c r="C1210" s="100" t="s">
        <v>111</v>
      </c>
      <c r="D1210" s="101" t="s">
        <v>8</v>
      </c>
      <c r="E1210" s="102">
        <v>45383</v>
      </c>
      <c r="F1210" s="71">
        <v>2</v>
      </c>
      <c r="G1210" s="72">
        <f ca="1">Таблица_основная[[#This Row],[Рейтинг расчет]]</f>
        <v>9</v>
      </c>
      <c r="H1210" s="41" t="s">
        <v>160</v>
      </c>
      <c r="I1210" s="71">
        <v>3.4363636363636365</v>
      </c>
      <c r="J1210" s="41" t="s">
        <v>161</v>
      </c>
      <c r="K1210" s="73"/>
      <c r="L1210" s="73" t="s">
        <v>162</v>
      </c>
      <c r="M1210" s="73"/>
      <c r="N121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9</v>
      </c>
      <c r="O1210" s="41" t="str">
        <f>CONCATENATE("F","$",Таблица_основная[[#This Row],[Первая строка массива]])</f>
        <v>F$1157</v>
      </c>
      <c r="P1210" s="41" t="str">
        <f>CONCATENATE("F","$",Таблица_основная[[#This Row],[Первая строка массива]],":","F","$",Таблица_основная[[#This Row],[Последняя строка моссива]])</f>
        <v>F$1157:F$1211</v>
      </c>
      <c r="Q1210" s="70">
        <f t="shared" si="21"/>
        <v>1157</v>
      </c>
      <c r="R1210" s="70">
        <f>Таблица_основная[[#This Row],[Первая строка массива]]+54</f>
        <v>1211</v>
      </c>
      <c r="S1210"/>
      <c r="T1210" s="86"/>
    </row>
    <row r="1211" spans="1:20" ht="12.75" customHeight="1" x14ac:dyDescent="0.2">
      <c r="A1211" s="70"/>
      <c r="B1211" s="70"/>
      <c r="C1211" s="100" t="s">
        <v>125</v>
      </c>
      <c r="D1211" s="101" t="s">
        <v>8</v>
      </c>
      <c r="E1211" s="102">
        <v>45383</v>
      </c>
      <c r="F1211" s="71">
        <v>1</v>
      </c>
      <c r="G1211" s="72">
        <f ca="1">Таблица_основная[[#This Row],[Рейтинг расчет]]</f>
        <v>10</v>
      </c>
      <c r="H1211" s="41" t="s">
        <v>160</v>
      </c>
      <c r="I1211" s="71">
        <v>3.4363636363636365</v>
      </c>
      <c r="J1211" s="41" t="s">
        <v>161</v>
      </c>
      <c r="K1211" s="73"/>
      <c r="L1211" s="73" t="s">
        <v>162</v>
      </c>
      <c r="M1211" s="73"/>
      <c r="N121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10</v>
      </c>
      <c r="O1211" s="41" t="str">
        <f>CONCATENATE("F","$",Таблица_основная[[#This Row],[Первая строка массива]])</f>
        <v>F$1157</v>
      </c>
      <c r="P1211" s="41" t="str">
        <f>CONCATENATE("F","$",Таблица_основная[[#This Row],[Первая строка массива]],":","F","$",Таблица_основная[[#This Row],[Последняя строка моссива]])</f>
        <v>F$1157:F$1211</v>
      </c>
      <c r="Q1211" s="70">
        <f t="shared" si="21"/>
        <v>1157</v>
      </c>
      <c r="R1211" s="70">
        <f>Таблица_основная[[#This Row],[Первая строка массива]]+54</f>
        <v>1211</v>
      </c>
      <c r="S1211"/>
      <c r="T1211" s="86"/>
    </row>
    <row r="1212" spans="1:20" ht="12.75" customHeight="1" x14ac:dyDescent="0.2">
      <c r="A1212" s="70"/>
      <c r="B1212" s="70"/>
      <c r="C1212" s="100" t="s">
        <v>87</v>
      </c>
      <c r="D1212" s="101" t="s">
        <v>35</v>
      </c>
      <c r="E1212" s="102">
        <v>45017</v>
      </c>
      <c r="F1212" s="71">
        <v>199</v>
      </c>
      <c r="G1212" s="72">
        <f ca="1">Таблица_основная[[#This Row],[Рейтинг расчет]]</f>
        <v>8</v>
      </c>
      <c r="H1212" s="41" t="s">
        <v>156</v>
      </c>
      <c r="I1212" s="71">
        <v>130.65454545454546</v>
      </c>
      <c r="J1212" s="41" t="s">
        <v>157</v>
      </c>
      <c r="K1212" s="73"/>
      <c r="L1212" s="73" t="s">
        <v>158</v>
      </c>
      <c r="M1212" s="73"/>
      <c r="N121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O1212" s="41" t="str">
        <f>CONCATENATE("F","$",Таблица_основная[[#This Row],[Первая строка массива]])</f>
        <v>F$1212</v>
      </c>
      <c r="P1212" s="41" t="str">
        <f>CONCATENATE("F","$",Таблица_основная[[#This Row],[Первая строка массива]],":","F","$",Таблица_основная[[#This Row],[Последняя строка моссива]])</f>
        <v>F$1212:F$1266</v>
      </c>
      <c r="Q1212" s="70">
        <f>ROW()</f>
        <v>1212</v>
      </c>
      <c r="R1212" s="70">
        <f>Таблица_основная[[#This Row],[Первая строка массива]]+54</f>
        <v>1266</v>
      </c>
      <c r="S1212"/>
      <c r="T1212" s="86"/>
    </row>
    <row r="1213" spans="1:20" ht="12.75" customHeight="1" x14ac:dyDescent="0.2">
      <c r="A1213" s="70"/>
      <c r="B1213" s="70"/>
      <c r="C1213" s="100" t="s">
        <v>88</v>
      </c>
      <c r="D1213" s="101" t="s">
        <v>35</v>
      </c>
      <c r="E1213" s="102">
        <v>45017</v>
      </c>
      <c r="F1213" s="71">
        <v>265</v>
      </c>
      <c r="G1213" s="72">
        <f ca="1">Таблица_основная[[#This Row],[Рейтинг расчет]]</f>
        <v>5</v>
      </c>
      <c r="H1213" s="41" t="s">
        <v>156</v>
      </c>
      <c r="I1213" s="71">
        <v>130.65454545454546</v>
      </c>
      <c r="J1213" s="41" t="s">
        <v>157</v>
      </c>
      <c r="K1213" s="73"/>
      <c r="L1213" s="73" t="s">
        <v>158</v>
      </c>
      <c r="M1213" s="73"/>
      <c r="N121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</v>
      </c>
      <c r="O1213" s="41" t="str">
        <f>CONCATENATE("F","$",Таблица_основная[[#This Row],[Первая строка массива]])</f>
        <v>F$1212</v>
      </c>
      <c r="P1213" s="41" t="str">
        <f>CONCATENATE("F","$",Таблица_основная[[#This Row],[Первая строка массива]],":","F","$",Таблица_основная[[#This Row],[Последняя строка моссива]])</f>
        <v>F$1212:F$1266</v>
      </c>
      <c r="Q1213" s="70">
        <f>Q1212</f>
        <v>1212</v>
      </c>
      <c r="R1213" s="70">
        <f>Таблица_основная[[#This Row],[Первая строка массива]]+54</f>
        <v>1266</v>
      </c>
      <c r="S1213"/>
      <c r="T1213" s="86"/>
    </row>
    <row r="1214" spans="1:20" ht="12.75" customHeight="1" x14ac:dyDescent="0.2">
      <c r="A1214" s="70"/>
      <c r="B1214" s="70"/>
      <c r="C1214" s="100" t="s">
        <v>89</v>
      </c>
      <c r="D1214" s="101" t="s">
        <v>35</v>
      </c>
      <c r="E1214" s="102">
        <v>45017</v>
      </c>
      <c r="F1214" s="71">
        <v>66</v>
      </c>
      <c r="G1214" s="72">
        <f ca="1">Таблица_основная[[#This Row],[Рейтинг расчет]]</f>
        <v>32</v>
      </c>
      <c r="H1214" s="41" t="s">
        <v>156</v>
      </c>
      <c r="I1214" s="71">
        <v>130.65454545454546</v>
      </c>
      <c r="J1214" s="41" t="s">
        <v>157</v>
      </c>
      <c r="K1214" s="73"/>
      <c r="L1214" s="73" t="s">
        <v>158</v>
      </c>
      <c r="M1214" s="73"/>
      <c r="N121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O1214" s="41" t="str">
        <f>CONCATENATE("F","$",Таблица_основная[[#This Row],[Первая строка массива]])</f>
        <v>F$1212</v>
      </c>
      <c r="P1214" s="41" t="str">
        <f>CONCATENATE("F","$",Таблица_основная[[#This Row],[Первая строка массива]],":","F","$",Таблица_основная[[#This Row],[Последняя строка моссива]])</f>
        <v>F$1212:F$1266</v>
      </c>
      <c r="Q1214" s="70">
        <f t="shared" ref="Q1214:Q1266" si="22">Q1213</f>
        <v>1212</v>
      </c>
      <c r="R1214" s="70">
        <f>Таблица_основная[[#This Row],[Первая строка массива]]+54</f>
        <v>1266</v>
      </c>
      <c r="S1214"/>
      <c r="T1214" s="86"/>
    </row>
    <row r="1215" spans="1:20" ht="12.75" customHeight="1" x14ac:dyDescent="0.2">
      <c r="A1215" s="70"/>
      <c r="B1215" s="70"/>
      <c r="C1215" s="100" t="s">
        <v>90</v>
      </c>
      <c r="D1215" s="101" t="s">
        <v>35</v>
      </c>
      <c r="E1215" s="102">
        <v>45017</v>
      </c>
      <c r="F1215" s="71">
        <v>134</v>
      </c>
      <c r="G1215" s="72">
        <f ca="1">Таблица_основная[[#This Row],[Рейтинг расчет]]</f>
        <v>19</v>
      </c>
      <c r="H1215" s="41" t="s">
        <v>156</v>
      </c>
      <c r="I1215" s="71">
        <v>130.65454545454546</v>
      </c>
      <c r="J1215" s="41" t="s">
        <v>157</v>
      </c>
      <c r="K1215" s="73"/>
      <c r="L1215" s="73" t="s">
        <v>158</v>
      </c>
      <c r="M1215" s="73"/>
      <c r="N121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O1215" s="41" t="str">
        <f>CONCATENATE("F","$",Таблица_основная[[#This Row],[Первая строка массива]])</f>
        <v>F$1212</v>
      </c>
      <c r="P1215" s="41" t="str">
        <f>CONCATENATE("F","$",Таблица_основная[[#This Row],[Первая строка массива]],":","F","$",Таблица_основная[[#This Row],[Последняя строка моссива]])</f>
        <v>F$1212:F$1266</v>
      </c>
      <c r="Q1215" s="70">
        <f t="shared" si="22"/>
        <v>1212</v>
      </c>
      <c r="R1215" s="70">
        <f>Таблица_основная[[#This Row],[Первая строка массива]]+54</f>
        <v>1266</v>
      </c>
      <c r="S1215"/>
      <c r="T1215" s="86"/>
    </row>
    <row r="1216" spans="1:20" ht="12.75" customHeight="1" x14ac:dyDescent="0.2">
      <c r="A1216" s="70"/>
      <c r="B1216" s="70"/>
      <c r="C1216" s="100" t="s">
        <v>112</v>
      </c>
      <c r="D1216" s="101" t="s">
        <v>35</v>
      </c>
      <c r="E1216" s="102">
        <v>45017</v>
      </c>
      <c r="F1216" s="71">
        <v>19</v>
      </c>
      <c r="G1216" s="72">
        <f ca="1">Таблица_основная[[#This Row],[Рейтинг расчет]]</f>
        <v>51</v>
      </c>
      <c r="H1216" s="41" t="s">
        <v>156</v>
      </c>
      <c r="I1216" s="71">
        <v>130.65454545454546</v>
      </c>
      <c r="J1216" s="41" t="s">
        <v>157</v>
      </c>
      <c r="K1216" s="73"/>
      <c r="L1216" s="73" t="s">
        <v>158</v>
      </c>
      <c r="M1216" s="73"/>
      <c r="N121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51</v>
      </c>
      <c r="O1216" s="41" t="str">
        <f>CONCATENATE("F","$",Таблица_основная[[#This Row],[Первая строка массива]])</f>
        <v>F$1212</v>
      </c>
      <c r="P1216" s="41" t="str">
        <f>CONCATENATE("F","$",Таблица_основная[[#This Row],[Первая строка массива]],":","F","$",Таблица_основная[[#This Row],[Последняя строка моссива]])</f>
        <v>F$1212:F$1266</v>
      </c>
      <c r="Q1216" s="70">
        <f t="shared" si="22"/>
        <v>1212</v>
      </c>
      <c r="R1216" s="70">
        <f>Таблица_основная[[#This Row],[Первая строка массива]]+54</f>
        <v>1266</v>
      </c>
      <c r="S1216"/>
      <c r="T1216" s="86"/>
    </row>
    <row r="1217" spans="1:20" ht="12.75" customHeight="1" x14ac:dyDescent="0.2">
      <c r="A1217" s="70"/>
      <c r="B1217" s="70"/>
      <c r="C1217" s="100" t="s">
        <v>91</v>
      </c>
      <c r="D1217" s="101" t="s">
        <v>35</v>
      </c>
      <c r="E1217" s="102">
        <v>45017</v>
      </c>
      <c r="F1217" s="71">
        <v>25</v>
      </c>
      <c r="G1217" s="72">
        <f ca="1">Таблица_основная[[#This Row],[Рейтинг расчет]]</f>
        <v>48</v>
      </c>
      <c r="H1217" s="41" t="s">
        <v>156</v>
      </c>
      <c r="I1217" s="71">
        <v>130.65454545454546</v>
      </c>
      <c r="J1217" s="41" t="s">
        <v>157</v>
      </c>
      <c r="K1217" s="73"/>
      <c r="L1217" s="73" t="s">
        <v>158</v>
      </c>
      <c r="M1217" s="73"/>
      <c r="N121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48</v>
      </c>
      <c r="O1217" s="41" t="str">
        <f>CONCATENATE("F","$",Таблица_основная[[#This Row],[Первая строка массива]])</f>
        <v>F$1212</v>
      </c>
      <c r="P1217" s="41" t="str">
        <f>CONCATENATE("F","$",Таблица_основная[[#This Row],[Первая строка массива]],":","F","$",Таблица_основная[[#This Row],[Последняя строка моссива]])</f>
        <v>F$1212:F$1266</v>
      </c>
      <c r="Q1217" s="70">
        <f t="shared" si="22"/>
        <v>1212</v>
      </c>
      <c r="R1217" s="70">
        <f>Таблица_основная[[#This Row],[Первая строка массива]]+54</f>
        <v>1266</v>
      </c>
      <c r="S1217"/>
      <c r="T1217" s="86"/>
    </row>
    <row r="1218" spans="1:20" ht="12.75" customHeight="1" x14ac:dyDescent="0.2">
      <c r="A1218" s="70"/>
      <c r="B1218" s="70"/>
      <c r="C1218" s="100" t="s">
        <v>92</v>
      </c>
      <c r="D1218" s="101" t="s">
        <v>35</v>
      </c>
      <c r="E1218" s="102">
        <v>45017</v>
      </c>
      <c r="F1218" s="71">
        <v>75</v>
      </c>
      <c r="G1218" s="72">
        <f ca="1">Таблица_основная[[#This Row],[Рейтинг расчет]]</f>
        <v>27</v>
      </c>
      <c r="H1218" s="41" t="s">
        <v>156</v>
      </c>
      <c r="I1218" s="71">
        <v>130.65454545454546</v>
      </c>
      <c r="J1218" s="41" t="s">
        <v>157</v>
      </c>
      <c r="K1218" s="73"/>
      <c r="L1218" s="73" t="s">
        <v>158</v>
      </c>
      <c r="M1218" s="73"/>
      <c r="N121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O1218" s="41" t="str">
        <f>CONCATENATE("F","$",Таблица_основная[[#This Row],[Первая строка массива]])</f>
        <v>F$1212</v>
      </c>
      <c r="P1218" s="41" t="str">
        <f>CONCATENATE("F","$",Таблица_основная[[#This Row],[Первая строка массива]],":","F","$",Таблица_основная[[#This Row],[Последняя строка моссива]])</f>
        <v>F$1212:F$1266</v>
      </c>
      <c r="Q1218" s="70">
        <f t="shared" si="22"/>
        <v>1212</v>
      </c>
      <c r="R1218" s="70">
        <f>Таблица_основная[[#This Row],[Первая строка массива]]+54</f>
        <v>1266</v>
      </c>
      <c r="S1218"/>
      <c r="T1218" s="86"/>
    </row>
    <row r="1219" spans="1:20" ht="12.75" customHeight="1" x14ac:dyDescent="0.2">
      <c r="A1219" s="70"/>
      <c r="B1219" s="70"/>
      <c r="C1219" s="100" t="s">
        <v>113</v>
      </c>
      <c r="D1219" s="101" t="s">
        <v>35</v>
      </c>
      <c r="E1219" s="102">
        <v>45017</v>
      </c>
      <c r="F1219" s="71">
        <v>32</v>
      </c>
      <c r="G1219" s="72">
        <f ca="1">Таблица_основная[[#This Row],[Рейтинг расчет]]</f>
        <v>46</v>
      </c>
      <c r="H1219" s="41" t="s">
        <v>156</v>
      </c>
      <c r="I1219" s="71">
        <v>130.65454545454546</v>
      </c>
      <c r="J1219" s="41" t="s">
        <v>157</v>
      </c>
      <c r="K1219" s="73"/>
      <c r="L1219" s="73" t="s">
        <v>158</v>
      </c>
      <c r="M1219" s="73"/>
      <c r="N121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46</v>
      </c>
      <c r="O1219" s="41" t="str">
        <f>CONCATENATE("F","$",Таблица_основная[[#This Row],[Первая строка массива]])</f>
        <v>F$1212</v>
      </c>
      <c r="P1219" s="41" t="str">
        <f>CONCATENATE("F","$",Таблица_основная[[#This Row],[Первая строка массива]],":","F","$",Таблица_основная[[#This Row],[Последняя строка моссива]])</f>
        <v>F$1212:F$1266</v>
      </c>
      <c r="Q1219" s="70">
        <f t="shared" si="22"/>
        <v>1212</v>
      </c>
      <c r="R1219" s="70">
        <f>Таблица_основная[[#This Row],[Первая строка массива]]+54</f>
        <v>1266</v>
      </c>
      <c r="S1219"/>
      <c r="T1219" s="86"/>
    </row>
    <row r="1220" spans="1:20" ht="12.75" customHeight="1" x14ac:dyDescent="0.2">
      <c r="A1220" s="70"/>
      <c r="B1220" s="70"/>
      <c r="C1220" s="100" t="s">
        <v>135</v>
      </c>
      <c r="D1220" s="101" t="s">
        <v>35</v>
      </c>
      <c r="E1220" s="102">
        <v>45017</v>
      </c>
      <c r="F1220" s="71">
        <v>190</v>
      </c>
      <c r="G1220" s="72">
        <f ca="1">Таблица_основная[[#This Row],[Рейтинг расчет]]</f>
        <v>10</v>
      </c>
      <c r="H1220" s="41" t="s">
        <v>156</v>
      </c>
      <c r="I1220" s="71">
        <v>130.65454545454546</v>
      </c>
      <c r="J1220" s="41" t="s">
        <v>157</v>
      </c>
      <c r="K1220" s="73"/>
      <c r="L1220" s="73" t="s">
        <v>158</v>
      </c>
      <c r="M1220" s="73"/>
      <c r="N122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10</v>
      </c>
      <c r="O1220" s="41" t="str">
        <f>CONCATENATE("F","$",Таблица_основная[[#This Row],[Первая строка массива]])</f>
        <v>F$1212</v>
      </c>
      <c r="P1220" s="41" t="str">
        <f>CONCATENATE("F","$",Таблица_основная[[#This Row],[Первая строка массива]],":","F","$",Таблица_основная[[#This Row],[Последняя строка моссива]])</f>
        <v>F$1212:F$1266</v>
      </c>
      <c r="Q1220" s="70">
        <f t="shared" si="22"/>
        <v>1212</v>
      </c>
      <c r="R1220" s="70">
        <f>Таблица_основная[[#This Row],[Первая строка массива]]+54</f>
        <v>1266</v>
      </c>
      <c r="S1220"/>
      <c r="T1220" s="86"/>
    </row>
    <row r="1221" spans="1:20" ht="12.75" customHeight="1" x14ac:dyDescent="0.2">
      <c r="A1221" s="70"/>
      <c r="B1221" s="70"/>
      <c r="C1221" s="100" t="s">
        <v>136</v>
      </c>
      <c r="D1221" s="101" t="s">
        <v>35</v>
      </c>
      <c r="E1221" s="102">
        <v>45017</v>
      </c>
      <c r="F1221" s="71">
        <v>208</v>
      </c>
      <c r="G1221" s="72">
        <f ca="1">Таблица_основная[[#This Row],[Рейтинг расчет]]</f>
        <v>6</v>
      </c>
      <c r="H1221" s="41" t="s">
        <v>156</v>
      </c>
      <c r="I1221" s="71">
        <v>130.65454545454546</v>
      </c>
      <c r="J1221" s="41" t="s">
        <v>157</v>
      </c>
      <c r="K1221" s="73"/>
      <c r="L1221" s="73" t="s">
        <v>158</v>
      </c>
      <c r="M1221" s="73"/>
      <c r="N122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6</v>
      </c>
      <c r="O1221" s="41" t="str">
        <f>CONCATENATE("F","$",Таблица_основная[[#This Row],[Первая строка массива]])</f>
        <v>F$1212</v>
      </c>
      <c r="P1221" s="41" t="str">
        <f>CONCATENATE("F","$",Таблица_основная[[#This Row],[Первая строка массива]],":","F","$",Таблица_основная[[#This Row],[Последняя строка моссива]])</f>
        <v>F$1212:F$1266</v>
      </c>
      <c r="Q1221" s="70">
        <f t="shared" si="22"/>
        <v>1212</v>
      </c>
      <c r="R1221" s="70">
        <f>Таблица_основная[[#This Row],[Первая строка массива]]+54</f>
        <v>1266</v>
      </c>
      <c r="S1221"/>
      <c r="T1221" s="86"/>
    </row>
    <row r="1222" spans="1:20" ht="12.75" customHeight="1" x14ac:dyDescent="0.2">
      <c r="A1222" s="70"/>
      <c r="B1222" s="70"/>
      <c r="C1222" s="100" t="s">
        <v>137</v>
      </c>
      <c r="D1222" s="101" t="s">
        <v>35</v>
      </c>
      <c r="E1222" s="102">
        <v>45017</v>
      </c>
      <c r="F1222" s="71">
        <v>158</v>
      </c>
      <c r="G1222" s="72">
        <f ca="1">Таблица_основная[[#This Row],[Рейтинг расчет]]</f>
        <v>12</v>
      </c>
      <c r="H1222" s="41" t="s">
        <v>156</v>
      </c>
      <c r="I1222" s="71">
        <v>130.65454545454546</v>
      </c>
      <c r="J1222" s="41" t="s">
        <v>157</v>
      </c>
      <c r="K1222" s="73"/>
      <c r="L1222" s="73" t="s">
        <v>158</v>
      </c>
      <c r="M1222" s="73"/>
      <c r="N122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O1222" s="41" t="str">
        <f>CONCATENATE("F","$",Таблица_основная[[#This Row],[Первая строка массива]])</f>
        <v>F$1212</v>
      </c>
      <c r="P1222" s="41" t="str">
        <f>CONCATENATE("F","$",Таблица_основная[[#This Row],[Первая строка массива]],":","F","$",Таблица_основная[[#This Row],[Последняя строка моссива]])</f>
        <v>F$1212:F$1266</v>
      </c>
      <c r="Q1222" s="70">
        <f t="shared" si="22"/>
        <v>1212</v>
      </c>
      <c r="R1222" s="70">
        <f>Таблица_основная[[#This Row],[Первая строка массива]]+54</f>
        <v>1266</v>
      </c>
      <c r="S1222"/>
      <c r="T1222" s="86"/>
    </row>
    <row r="1223" spans="1:20" ht="12.75" customHeight="1" x14ac:dyDescent="0.2">
      <c r="A1223" s="70"/>
      <c r="B1223" s="70"/>
      <c r="C1223" s="100" t="s">
        <v>138</v>
      </c>
      <c r="D1223" s="101" t="s">
        <v>35</v>
      </c>
      <c r="E1223" s="102">
        <v>45017</v>
      </c>
      <c r="F1223" s="71">
        <v>137</v>
      </c>
      <c r="G1223" s="72">
        <f ca="1">Таблица_основная[[#This Row],[Рейтинг расчет]]</f>
        <v>18</v>
      </c>
      <c r="H1223" s="41" t="s">
        <v>156</v>
      </c>
      <c r="I1223" s="71">
        <v>130.65454545454546</v>
      </c>
      <c r="J1223" s="41" t="s">
        <v>157</v>
      </c>
      <c r="K1223" s="73"/>
      <c r="L1223" s="73" t="s">
        <v>158</v>
      </c>
      <c r="M1223" s="73"/>
      <c r="N122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O1223" s="41" t="str">
        <f>CONCATENATE("F","$",Таблица_основная[[#This Row],[Первая строка массива]])</f>
        <v>F$1212</v>
      </c>
      <c r="P1223" s="41" t="str">
        <f>CONCATENATE("F","$",Таблица_основная[[#This Row],[Первая строка массива]],":","F","$",Таблица_основная[[#This Row],[Последняя строка моссива]])</f>
        <v>F$1212:F$1266</v>
      </c>
      <c r="Q1223" s="70">
        <f t="shared" si="22"/>
        <v>1212</v>
      </c>
      <c r="R1223" s="70">
        <f>Таблица_основная[[#This Row],[Первая строка массива]]+54</f>
        <v>1266</v>
      </c>
      <c r="S1223"/>
      <c r="T1223" s="86"/>
    </row>
    <row r="1224" spans="1:20" ht="12.75" customHeight="1" x14ac:dyDescent="0.2">
      <c r="A1224" s="70"/>
      <c r="B1224" s="70"/>
      <c r="C1224" s="100" t="s">
        <v>139</v>
      </c>
      <c r="D1224" s="101" t="s">
        <v>35</v>
      </c>
      <c r="E1224" s="102">
        <v>45017</v>
      </c>
      <c r="F1224" s="71">
        <v>123</v>
      </c>
      <c r="G1224" s="72">
        <f ca="1">Таблица_основная[[#This Row],[Рейтинг расчет]]</f>
        <v>20</v>
      </c>
      <c r="H1224" s="41" t="s">
        <v>156</v>
      </c>
      <c r="I1224" s="71">
        <v>130.65454545454546</v>
      </c>
      <c r="J1224" s="41" t="s">
        <v>157</v>
      </c>
      <c r="K1224" s="73"/>
      <c r="L1224" s="73" t="s">
        <v>158</v>
      </c>
      <c r="M1224" s="73"/>
      <c r="N122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O1224" s="41" t="str">
        <f>CONCATENATE("F","$",Таблица_основная[[#This Row],[Первая строка массива]])</f>
        <v>F$1212</v>
      </c>
      <c r="P1224" s="41" t="str">
        <f>CONCATENATE("F","$",Таблица_основная[[#This Row],[Первая строка массива]],":","F","$",Таблица_основная[[#This Row],[Последняя строка моссива]])</f>
        <v>F$1212:F$1266</v>
      </c>
      <c r="Q1224" s="70">
        <f t="shared" si="22"/>
        <v>1212</v>
      </c>
      <c r="R1224" s="70">
        <f>Таблица_основная[[#This Row],[Первая строка массива]]+54</f>
        <v>1266</v>
      </c>
      <c r="S1224"/>
      <c r="T1224" s="86"/>
    </row>
    <row r="1225" spans="1:20" ht="12.75" customHeight="1" x14ac:dyDescent="0.2">
      <c r="A1225" s="70"/>
      <c r="B1225" s="70"/>
      <c r="C1225" s="100" t="s">
        <v>140</v>
      </c>
      <c r="D1225" s="101" t="s">
        <v>35</v>
      </c>
      <c r="E1225" s="102">
        <v>45017</v>
      </c>
      <c r="F1225" s="71">
        <v>74</v>
      </c>
      <c r="G1225" s="72">
        <f ca="1">Таблица_основная[[#This Row],[Рейтинг расчет]]</f>
        <v>28</v>
      </c>
      <c r="H1225" s="41" t="s">
        <v>156</v>
      </c>
      <c r="I1225" s="71">
        <v>130.65454545454546</v>
      </c>
      <c r="J1225" s="41" t="s">
        <v>157</v>
      </c>
      <c r="K1225" s="73"/>
      <c r="L1225" s="73" t="s">
        <v>158</v>
      </c>
      <c r="M1225" s="73"/>
      <c r="N122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O1225" s="41" t="str">
        <f>CONCATENATE("F","$",Таблица_основная[[#This Row],[Первая строка массива]])</f>
        <v>F$1212</v>
      </c>
      <c r="P1225" s="41" t="str">
        <f>CONCATENATE("F","$",Таблица_основная[[#This Row],[Первая строка массива]],":","F","$",Таблица_основная[[#This Row],[Последняя строка моссива]])</f>
        <v>F$1212:F$1266</v>
      </c>
      <c r="Q1225" s="70">
        <f t="shared" si="22"/>
        <v>1212</v>
      </c>
      <c r="R1225" s="70">
        <f>Таблица_основная[[#This Row],[Первая строка массива]]+54</f>
        <v>1266</v>
      </c>
      <c r="S1225"/>
      <c r="T1225" s="86"/>
    </row>
    <row r="1226" spans="1:20" ht="12.75" customHeight="1" x14ac:dyDescent="0.2">
      <c r="A1226" s="70"/>
      <c r="B1226" s="70"/>
      <c r="C1226" s="100" t="s">
        <v>141</v>
      </c>
      <c r="D1226" s="101" t="s">
        <v>35</v>
      </c>
      <c r="E1226" s="102">
        <v>45017</v>
      </c>
      <c r="F1226" s="71">
        <v>157</v>
      </c>
      <c r="G1226" s="72">
        <f ca="1">Таблица_основная[[#This Row],[Рейтинг расчет]]</f>
        <v>13</v>
      </c>
      <c r="H1226" s="41" t="s">
        <v>156</v>
      </c>
      <c r="I1226" s="71">
        <v>130.65454545454546</v>
      </c>
      <c r="J1226" s="41" t="s">
        <v>157</v>
      </c>
      <c r="K1226" s="73"/>
      <c r="L1226" s="73" t="s">
        <v>158</v>
      </c>
      <c r="M1226" s="73"/>
      <c r="N122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O1226" s="41" t="str">
        <f>CONCATENATE("F","$",Таблица_основная[[#This Row],[Первая строка массива]])</f>
        <v>F$1212</v>
      </c>
      <c r="P1226" s="41" t="str">
        <f>CONCATENATE("F","$",Таблица_основная[[#This Row],[Первая строка массива]],":","F","$",Таблица_основная[[#This Row],[Последняя строка моссива]])</f>
        <v>F$1212:F$1266</v>
      </c>
      <c r="Q1226" s="70">
        <f t="shared" si="22"/>
        <v>1212</v>
      </c>
      <c r="R1226" s="70">
        <f>Таблица_основная[[#This Row],[Первая строка массива]]+54</f>
        <v>1266</v>
      </c>
      <c r="S1226"/>
      <c r="T1226" s="86"/>
    </row>
    <row r="1227" spans="1:20" ht="12.75" customHeight="1" x14ac:dyDescent="0.2">
      <c r="A1227" s="70"/>
      <c r="B1227" s="70"/>
      <c r="C1227" s="100" t="s">
        <v>142</v>
      </c>
      <c r="D1227" s="101" t="s">
        <v>35</v>
      </c>
      <c r="E1227" s="102">
        <v>45017</v>
      </c>
      <c r="F1227" s="71">
        <v>171</v>
      </c>
      <c r="G1227" s="72">
        <f ca="1">Таблица_основная[[#This Row],[Рейтинг расчет]]</f>
        <v>11</v>
      </c>
      <c r="H1227" s="41" t="s">
        <v>156</v>
      </c>
      <c r="I1227" s="71">
        <v>130.65454545454546</v>
      </c>
      <c r="J1227" s="41" t="s">
        <v>157</v>
      </c>
      <c r="K1227" s="73"/>
      <c r="L1227" s="73" t="s">
        <v>158</v>
      </c>
      <c r="M1227" s="73"/>
      <c r="N122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O1227" s="41" t="str">
        <f>CONCATENATE("F","$",Таблица_основная[[#This Row],[Первая строка массива]])</f>
        <v>F$1212</v>
      </c>
      <c r="P1227" s="41" t="str">
        <f>CONCATENATE("F","$",Таблица_основная[[#This Row],[Первая строка массива]],":","F","$",Таблица_основная[[#This Row],[Последняя строка моссива]])</f>
        <v>F$1212:F$1266</v>
      </c>
      <c r="Q1227" s="70">
        <f t="shared" si="22"/>
        <v>1212</v>
      </c>
      <c r="R1227" s="70">
        <f>Таблица_основная[[#This Row],[Первая строка массива]]+54</f>
        <v>1266</v>
      </c>
      <c r="S1227"/>
      <c r="T1227" s="86"/>
    </row>
    <row r="1228" spans="1:20" ht="12.75" customHeight="1" x14ac:dyDescent="0.2">
      <c r="A1228" s="70"/>
      <c r="B1228" s="70"/>
      <c r="C1228" s="100" t="s">
        <v>143</v>
      </c>
      <c r="D1228" s="101" t="s">
        <v>35</v>
      </c>
      <c r="E1228" s="102">
        <v>45017</v>
      </c>
      <c r="F1228" s="71">
        <v>195</v>
      </c>
      <c r="G1228" s="72">
        <f ca="1">Таблица_основная[[#This Row],[Рейтинг расчет]]</f>
        <v>9</v>
      </c>
      <c r="H1228" s="41" t="s">
        <v>156</v>
      </c>
      <c r="I1228" s="71">
        <v>130.65454545454546</v>
      </c>
      <c r="J1228" s="41" t="s">
        <v>157</v>
      </c>
      <c r="K1228" s="73"/>
      <c r="L1228" s="73" t="s">
        <v>158</v>
      </c>
      <c r="M1228" s="73"/>
      <c r="N122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9</v>
      </c>
      <c r="O1228" s="41" t="str">
        <f>CONCATENATE("F","$",Таблица_основная[[#This Row],[Первая строка массива]])</f>
        <v>F$1212</v>
      </c>
      <c r="P1228" s="41" t="str">
        <f>CONCATENATE("F","$",Таблица_основная[[#This Row],[Первая строка массива]],":","F","$",Таблица_основная[[#This Row],[Последняя строка моссива]])</f>
        <v>F$1212:F$1266</v>
      </c>
      <c r="Q1228" s="70">
        <f t="shared" si="22"/>
        <v>1212</v>
      </c>
      <c r="R1228" s="70">
        <f>Таблица_основная[[#This Row],[Первая строка массива]]+54</f>
        <v>1266</v>
      </c>
      <c r="S1228"/>
      <c r="T1228" s="86"/>
    </row>
    <row r="1229" spans="1:20" ht="12.75" customHeight="1" x14ac:dyDescent="0.2">
      <c r="A1229" s="70"/>
      <c r="B1229" s="70"/>
      <c r="C1229" s="100" t="s">
        <v>144</v>
      </c>
      <c r="D1229" s="101" t="s">
        <v>35</v>
      </c>
      <c r="E1229" s="102">
        <v>45017</v>
      </c>
      <c r="F1229" s="71">
        <v>1480</v>
      </c>
      <c r="G1229" s="72">
        <f ca="1">Таблица_основная[[#This Row],[Рейтинг расчет]]</f>
        <v>1</v>
      </c>
      <c r="H1229" s="41" t="s">
        <v>156</v>
      </c>
      <c r="I1229" s="71">
        <v>130.65454545454546</v>
      </c>
      <c r="J1229" s="41" t="s">
        <v>157</v>
      </c>
      <c r="K1229" s="73"/>
      <c r="L1229" s="73" t="s">
        <v>158</v>
      </c>
      <c r="M1229" s="73"/>
      <c r="N122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1229" s="41" t="str">
        <f>CONCATENATE("F","$",Таблица_основная[[#This Row],[Первая строка массива]])</f>
        <v>F$1212</v>
      </c>
      <c r="P1229" s="41" t="str">
        <f>CONCATENATE("F","$",Таблица_основная[[#This Row],[Первая строка массива]],":","F","$",Таблица_основная[[#This Row],[Последняя строка моссива]])</f>
        <v>F$1212:F$1266</v>
      </c>
      <c r="Q1229" s="70">
        <f t="shared" si="22"/>
        <v>1212</v>
      </c>
      <c r="R1229" s="70">
        <f>Таблица_основная[[#This Row],[Первая строка массива]]+54</f>
        <v>1266</v>
      </c>
      <c r="S1229"/>
      <c r="T1229" s="86"/>
    </row>
    <row r="1230" spans="1:20" ht="12.75" customHeight="1" x14ac:dyDescent="0.2">
      <c r="A1230" s="70"/>
      <c r="B1230" s="70"/>
      <c r="C1230" s="100" t="s">
        <v>145</v>
      </c>
      <c r="D1230" s="101" t="s">
        <v>35</v>
      </c>
      <c r="E1230" s="102">
        <v>45017</v>
      </c>
      <c r="F1230" s="71">
        <v>375</v>
      </c>
      <c r="G1230" s="72">
        <f ca="1">Таблица_основная[[#This Row],[Рейтинг расчет]]</f>
        <v>3</v>
      </c>
      <c r="H1230" s="41" t="s">
        <v>156</v>
      </c>
      <c r="I1230" s="71">
        <v>130.65454545454546</v>
      </c>
      <c r="J1230" s="41" t="s">
        <v>157</v>
      </c>
      <c r="K1230" s="73"/>
      <c r="L1230" s="73" t="s">
        <v>158</v>
      </c>
      <c r="M1230" s="73"/>
      <c r="N123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</v>
      </c>
      <c r="O1230" s="41" t="str">
        <f>CONCATENATE("F","$",Таблица_основная[[#This Row],[Первая строка массива]])</f>
        <v>F$1212</v>
      </c>
      <c r="P1230" s="41" t="str">
        <f>CONCATENATE("F","$",Таблица_основная[[#This Row],[Первая строка массива]],":","F","$",Таблица_основная[[#This Row],[Последняя строка моссива]])</f>
        <v>F$1212:F$1266</v>
      </c>
      <c r="Q1230" s="70">
        <f t="shared" si="22"/>
        <v>1212</v>
      </c>
      <c r="R1230" s="70">
        <f>Таблица_основная[[#This Row],[Первая строка массива]]+54</f>
        <v>1266</v>
      </c>
      <c r="S1230"/>
      <c r="T1230" s="86"/>
    </row>
    <row r="1231" spans="1:20" ht="12.75" customHeight="1" x14ac:dyDescent="0.2">
      <c r="A1231" s="70"/>
      <c r="B1231" s="70"/>
      <c r="C1231" s="100" t="s">
        <v>146</v>
      </c>
      <c r="D1231" s="101" t="s">
        <v>35</v>
      </c>
      <c r="E1231" s="102">
        <v>45017</v>
      </c>
      <c r="F1231" s="71">
        <v>441</v>
      </c>
      <c r="G1231" s="72">
        <f ca="1">Таблица_основная[[#This Row],[Рейтинг расчет]]</f>
        <v>2</v>
      </c>
      <c r="H1231" s="41" t="s">
        <v>156</v>
      </c>
      <c r="I1231" s="71">
        <v>130.65454545454546</v>
      </c>
      <c r="J1231" s="41" t="s">
        <v>157</v>
      </c>
      <c r="K1231" s="73"/>
      <c r="L1231" s="73" t="s">
        <v>158</v>
      </c>
      <c r="M1231" s="73"/>
      <c r="N123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</v>
      </c>
      <c r="O1231" s="41" t="str">
        <f>CONCATENATE("F","$",Таблица_основная[[#This Row],[Первая строка массива]])</f>
        <v>F$1212</v>
      </c>
      <c r="P1231" s="41" t="str">
        <f>CONCATENATE("F","$",Таблица_основная[[#This Row],[Первая строка массива]],":","F","$",Таблица_основная[[#This Row],[Последняя строка моссива]])</f>
        <v>F$1212:F$1266</v>
      </c>
      <c r="Q1231" s="70">
        <f t="shared" si="22"/>
        <v>1212</v>
      </c>
      <c r="R1231" s="70">
        <f>Таблица_основная[[#This Row],[Первая строка массива]]+54</f>
        <v>1266</v>
      </c>
      <c r="S1231"/>
      <c r="T1231" s="86"/>
    </row>
    <row r="1232" spans="1:20" ht="12.75" customHeight="1" x14ac:dyDescent="0.2">
      <c r="A1232" s="70"/>
      <c r="B1232" s="70"/>
      <c r="C1232" s="100" t="s">
        <v>93</v>
      </c>
      <c r="D1232" s="101" t="s">
        <v>35</v>
      </c>
      <c r="E1232" s="102">
        <v>45017</v>
      </c>
      <c r="F1232" s="71">
        <v>36</v>
      </c>
      <c r="G1232" s="72">
        <f ca="1">Таблица_основная[[#This Row],[Рейтинг расчет]]</f>
        <v>44</v>
      </c>
      <c r="H1232" s="41" t="s">
        <v>156</v>
      </c>
      <c r="I1232" s="71">
        <v>130.65454545454546</v>
      </c>
      <c r="J1232" s="41" t="s">
        <v>157</v>
      </c>
      <c r="K1232" s="73"/>
      <c r="L1232" s="73" t="s">
        <v>158</v>
      </c>
      <c r="M1232" s="73"/>
      <c r="N123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44</v>
      </c>
      <c r="O1232" s="41" t="str">
        <f>CONCATENATE("F","$",Таблица_основная[[#This Row],[Первая строка массива]])</f>
        <v>F$1212</v>
      </c>
      <c r="P1232" s="41" t="str">
        <f>CONCATENATE("F","$",Таблица_основная[[#This Row],[Первая строка массива]],":","F","$",Таблица_основная[[#This Row],[Последняя строка моссива]])</f>
        <v>F$1212:F$1266</v>
      </c>
      <c r="Q1232" s="70">
        <f t="shared" si="22"/>
        <v>1212</v>
      </c>
      <c r="R1232" s="70">
        <f>Таблица_основная[[#This Row],[Первая строка массива]]+54</f>
        <v>1266</v>
      </c>
      <c r="S1232"/>
      <c r="T1232" s="86"/>
    </row>
    <row r="1233" spans="1:20" ht="12.75" customHeight="1" x14ac:dyDescent="0.2">
      <c r="A1233" s="70"/>
      <c r="B1233" s="70"/>
      <c r="C1233" s="100" t="s">
        <v>127</v>
      </c>
      <c r="D1233" s="101" t="s">
        <v>35</v>
      </c>
      <c r="E1233" s="102">
        <v>45017</v>
      </c>
      <c r="F1233" s="71">
        <v>91</v>
      </c>
      <c r="G1233" s="72">
        <f ca="1">Таблица_основная[[#This Row],[Рейтинг расчет]]</f>
        <v>26</v>
      </c>
      <c r="H1233" s="41" t="s">
        <v>156</v>
      </c>
      <c r="I1233" s="71">
        <v>130.65454545454546</v>
      </c>
      <c r="J1233" s="41" t="s">
        <v>157</v>
      </c>
      <c r="K1233" s="73"/>
      <c r="L1233" s="73" t="s">
        <v>158</v>
      </c>
      <c r="M1233" s="73"/>
      <c r="N123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O1233" s="41" t="str">
        <f>CONCATENATE("F","$",Таблица_основная[[#This Row],[Первая строка массива]])</f>
        <v>F$1212</v>
      </c>
      <c r="P1233" s="41" t="str">
        <f>CONCATENATE("F","$",Таблица_основная[[#This Row],[Первая строка массива]],":","F","$",Таблица_основная[[#This Row],[Последняя строка моссива]])</f>
        <v>F$1212:F$1266</v>
      </c>
      <c r="Q1233" s="70">
        <f t="shared" si="22"/>
        <v>1212</v>
      </c>
      <c r="R1233" s="70">
        <f>Таблица_основная[[#This Row],[Первая строка массива]]+54</f>
        <v>1266</v>
      </c>
      <c r="S1233"/>
      <c r="T1233" s="86"/>
    </row>
    <row r="1234" spans="1:20" ht="12.75" customHeight="1" x14ac:dyDescent="0.2">
      <c r="A1234" s="70"/>
      <c r="B1234" s="70"/>
      <c r="C1234" s="100" t="s">
        <v>114</v>
      </c>
      <c r="D1234" s="101" t="s">
        <v>35</v>
      </c>
      <c r="E1234" s="102">
        <v>45017</v>
      </c>
      <c r="F1234" s="71">
        <v>14</v>
      </c>
      <c r="G1234" s="72">
        <f ca="1">Таблица_основная[[#This Row],[Рейтинг расчет]]</f>
        <v>52</v>
      </c>
      <c r="H1234" s="41" t="s">
        <v>156</v>
      </c>
      <c r="I1234" s="71">
        <v>130.65454545454546</v>
      </c>
      <c r="J1234" s="41" t="s">
        <v>157</v>
      </c>
      <c r="K1234" s="73"/>
      <c r="L1234" s="73" t="s">
        <v>158</v>
      </c>
      <c r="M1234" s="73"/>
      <c r="N123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52</v>
      </c>
      <c r="O1234" s="41" t="str">
        <f>CONCATENATE("F","$",Таблица_основная[[#This Row],[Первая строка массива]])</f>
        <v>F$1212</v>
      </c>
      <c r="P1234" s="41" t="str">
        <f>CONCATENATE("F","$",Таблица_основная[[#This Row],[Первая строка массива]],":","F","$",Таблица_основная[[#This Row],[Последняя строка моссива]])</f>
        <v>F$1212:F$1266</v>
      </c>
      <c r="Q1234" s="70">
        <f t="shared" si="22"/>
        <v>1212</v>
      </c>
      <c r="R1234" s="70">
        <f>Таблица_основная[[#This Row],[Первая строка массива]]+54</f>
        <v>1266</v>
      </c>
      <c r="S1234"/>
      <c r="T1234" s="86"/>
    </row>
    <row r="1235" spans="1:20" ht="12.75" customHeight="1" x14ac:dyDescent="0.2">
      <c r="A1235" s="70"/>
      <c r="B1235" s="70"/>
      <c r="C1235" s="100" t="s">
        <v>94</v>
      </c>
      <c r="D1235" s="101" t="s">
        <v>35</v>
      </c>
      <c r="E1235" s="102">
        <v>45017</v>
      </c>
      <c r="F1235" s="71">
        <v>156</v>
      </c>
      <c r="G1235" s="72">
        <f ca="1">Таблица_основная[[#This Row],[Рейтинг расчет]]</f>
        <v>14</v>
      </c>
      <c r="H1235" s="41" t="s">
        <v>156</v>
      </c>
      <c r="I1235" s="71">
        <v>130.65454545454546</v>
      </c>
      <c r="J1235" s="41" t="s">
        <v>157</v>
      </c>
      <c r="K1235" s="73"/>
      <c r="L1235" s="73" t="s">
        <v>158</v>
      </c>
      <c r="M1235" s="73"/>
      <c r="N123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O1235" s="41" t="str">
        <f>CONCATENATE("F","$",Таблица_основная[[#This Row],[Первая строка массива]])</f>
        <v>F$1212</v>
      </c>
      <c r="P1235" s="41" t="str">
        <f>CONCATENATE("F","$",Таблица_основная[[#This Row],[Первая строка массива]],":","F","$",Таблица_основная[[#This Row],[Последняя строка моссива]])</f>
        <v>F$1212:F$1266</v>
      </c>
      <c r="Q1235" s="70">
        <f t="shared" si="22"/>
        <v>1212</v>
      </c>
      <c r="R1235" s="70">
        <f>Таблица_основная[[#This Row],[Первая строка массива]]+54</f>
        <v>1266</v>
      </c>
      <c r="S1235"/>
      <c r="T1235" s="86"/>
    </row>
    <row r="1236" spans="1:20" ht="12.75" customHeight="1" x14ac:dyDescent="0.2">
      <c r="A1236" s="70"/>
      <c r="B1236" s="70"/>
      <c r="C1236" s="100" t="s">
        <v>95</v>
      </c>
      <c r="D1236" s="101" t="s">
        <v>35</v>
      </c>
      <c r="E1236" s="102">
        <v>45017</v>
      </c>
      <c r="F1236" s="71">
        <v>49</v>
      </c>
      <c r="G1236" s="72">
        <f ca="1">Таблица_основная[[#This Row],[Рейтинг расчет]]</f>
        <v>37</v>
      </c>
      <c r="H1236" s="41" t="s">
        <v>156</v>
      </c>
      <c r="I1236" s="71">
        <v>130.65454545454546</v>
      </c>
      <c r="J1236" s="41" t="s">
        <v>157</v>
      </c>
      <c r="K1236" s="73"/>
      <c r="L1236" s="73" t="s">
        <v>158</v>
      </c>
      <c r="M1236" s="73"/>
      <c r="N123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37</v>
      </c>
      <c r="O1236" s="41" t="str">
        <f>CONCATENATE("F","$",Таблица_основная[[#This Row],[Первая строка массива]])</f>
        <v>F$1212</v>
      </c>
      <c r="P1236" s="41" t="str">
        <f>CONCATENATE("F","$",Таблица_основная[[#This Row],[Первая строка массива]],":","F","$",Таблица_основная[[#This Row],[Последняя строка моссива]])</f>
        <v>F$1212:F$1266</v>
      </c>
      <c r="Q1236" s="70">
        <f t="shared" si="22"/>
        <v>1212</v>
      </c>
      <c r="R1236" s="70">
        <f>Таблица_основная[[#This Row],[Первая строка массива]]+54</f>
        <v>1266</v>
      </c>
      <c r="S1236"/>
      <c r="T1236" s="86"/>
    </row>
    <row r="1237" spans="1:20" ht="12.75" customHeight="1" x14ac:dyDescent="0.2">
      <c r="A1237" s="70"/>
      <c r="B1237" s="70"/>
      <c r="C1237" s="100" t="s">
        <v>96</v>
      </c>
      <c r="D1237" s="101" t="s">
        <v>35</v>
      </c>
      <c r="E1237" s="102">
        <v>45017</v>
      </c>
      <c r="F1237" s="71">
        <v>140</v>
      </c>
      <c r="G1237" s="72">
        <f ca="1">Таблица_основная[[#This Row],[Рейтинг расчет]]</f>
        <v>17</v>
      </c>
      <c r="H1237" s="41" t="s">
        <v>156</v>
      </c>
      <c r="I1237" s="71">
        <v>130.65454545454546</v>
      </c>
      <c r="J1237" s="41" t="s">
        <v>157</v>
      </c>
      <c r="K1237" s="73"/>
      <c r="L1237" s="73" t="s">
        <v>158</v>
      </c>
      <c r="M1237" s="73"/>
      <c r="N123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O1237" s="41" t="str">
        <f>CONCATENATE("F","$",Таблица_основная[[#This Row],[Первая строка массива]])</f>
        <v>F$1212</v>
      </c>
      <c r="P1237" s="41" t="str">
        <f>CONCATENATE("F","$",Таблица_основная[[#This Row],[Первая строка массива]],":","F","$",Таблица_основная[[#This Row],[Последняя строка моссива]])</f>
        <v>F$1212:F$1266</v>
      </c>
      <c r="Q1237" s="70">
        <f t="shared" si="22"/>
        <v>1212</v>
      </c>
      <c r="R1237" s="70">
        <f>Таблица_основная[[#This Row],[Первая строка массива]]+54</f>
        <v>1266</v>
      </c>
      <c r="S1237"/>
      <c r="T1237" s="86"/>
    </row>
    <row r="1238" spans="1:20" ht="12.75" customHeight="1" x14ac:dyDescent="0.2">
      <c r="A1238" s="70"/>
      <c r="B1238" s="70"/>
      <c r="C1238" s="100" t="s">
        <v>97</v>
      </c>
      <c r="D1238" s="101" t="s">
        <v>35</v>
      </c>
      <c r="E1238" s="102">
        <v>45017</v>
      </c>
      <c r="F1238" s="71">
        <v>61</v>
      </c>
      <c r="G1238" s="72">
        <f ca="1">Таблица_основная[[#This Row],[Рейтинг расчет]]</f>
        <v>33</v>
      </c>
      <c r="H1238" s="41" t="s">
        <v>156</v>
      </c>
      <c r="I1238" s="71">
        <v>130.65454545454546</v>
      </c>
      <c r="J1238" s="41" t="s">
        <v>157</v>
      </c>
      <c r="K1238" s="73"/>
      <c r="L1238" s="73" t="s">
        <v>158</v>
      </c>
      <c r="M1238" s="73"/>
      <c r="N123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O1238" s="41" t="str">
        <f>CONCATENATE("F","$",Таблица_основная[[#This Row],[Первая строка массива]])</f>
        <v>F$1212</v>
      </c>
      <c r="P1238" s="41" t="str">
        <f>CONCATENATE("F","$",Таблица_основная[[#This Row],[Первая строка массива]],":","F","$",Таблица_основная[[#This Row],[Последняя строка моссива]])</f>
        <v>F$1212:F$1266</v>
      </c>
      <c r="Q1238" s="70">
        <f t="shared" si="22"/>
        <v>1212</v>
      </c>
      <c r="R1238" s="70">
        <f>Таблица_основная[[#This Row],[Первая строка массива]]+54</f>
        <v>1266</v>
      </c>
      <c r="S1238"/>
      <c r="T1238" s="86"/>
    </row>
    <row r="1239" spans="1:20" ht="12.75" customHeight="1" x14ac:dyDescent="0.2">
      <c r="A1239" s="70"/>
      <c r="B1239" s="70"/>
      <c r="C1239" s="100" t="s">
        <v>98</v>
      </c>
      <c r="D1239" s="101" t="s">
        <v>35</v>
      </c>
      <c r="E1239" s="102">
        <v>45017</v>
      </c>
      <c r="F1239" s="71">
        <v>28</v>
      </c>
      <c r="G1239" s="72">
        <f ca="1">Таблица_основная[[#This Row],[Рейтинг расчет]]</f>
        <v>47</v>
      </c>
      <c r="H1239" s="41" t="s">
        <v>156</v>
      </c>
      <c r="I1239" s="71">
        <v>130.65454545454546</v>
      </c>
      <c r="J1239" s="41" t="s">
        <v>157</v>
      </c>
      <c r="K1239" s="73"/>
      <c r="L1239" s="73" t="s">
        <v>158</v>
      </c>
      <c r="M1239" s="73"/>
      <c r="N123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47</v>
      </c>
      <c r="O1239" s="41" t="str">
        <f>CONCATENATE("F","$",Таблица_основная[[#This Row],[Первая строка массива]])</f>
        <v>F$1212</v>
      </c>
      <c r="P1239" s="41" t="str">
        <f>CONCATENATE("F","$",Таблица_основная[[#This Row],[Первая строка массива]],":","F","$",Таблица_основная[[#This Row],[Последняя строка моссива]])</f>
        <v>F$1212:F$1266</v>
      </c>
      <c r="Q1239" s="70">
        <f t="shared" si="22"/>
        <v>1212</v>
      </c>
      <c r="R1239" s="70">
        <f>Таблица_основная[[#This Row],[Первая строка массива]]+54</f>
        <v>1266</v>
      </c>
      <c r="S1239"/>
      <c r="T1239" s="86"/>
    </row>
    <row r="1240" spans="1:20" ht="12.75" customHeight="1" x14ac:dyDescent="0.2">
      <c r="A1240" s="70"/>
      <c r="B1240" s="70"/>
      <c r="C1240" s="100" t="s">
        <v>99</v>
      </c>
      <c r="D1240" s="101" t="s">
        <v>35</v>
      </c>
      <c r="E1240" s="102">
        <v>45017</v>
      </c>
      <c r="F1240" s="71">
        <v>53</v>
      </c>
      <c r="G1240" s="72">
        <f ca="1">Таблица_основная[[#This Row],[Рейтинг расчет]]</f>
        <v>36</v>
      </c>
      <c r="H1240" s="41" t="s">
        <v>156</v>
      </c>
      <c r="I1240" s="71">
        <v>130.65454545454546</v>
      </c>
      <c r="J1240" s="41" t="s">
        <v>157</v>
      </c>
      <c r="K1240" s="73"/>
      <c r="L1240" s="73" t="s">
        <v>158</v>
      </c>
      <c r="M1240" s="73"/>
      <c r="N124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O1240" s="41" t="str">
        <f>CONCATENATE("F","$",Таблица_основная[[#This Row],[Первая строка массива]])</f>
        <v>F$1212</v>
      </c>
      <c r="P1240" s="41" t="str">
        <f>CONCATENATE("F","$",Таблица_основная[[#This Row],[Первая строка массива]],":","F","$",Таблица_основная[[#This Row],[Последняя строка моссива]])</f>
        <v>F$1212:F$1266</v>
      </c>
      <c r="Q1240" s="70">
        <f t="shared" si="22"/>
        <v>1212</v>
      </c>
      <c r="R1240" s="70">
        <f>Таблица_основная[[#This Row],[Первая строка массива]]+54</f>
        <v>1266</v>
      </c>
      <c r="S1240"/>
      <c r="T1240" s="86"/>
    </row>
    <row r="1241" spans="1:20" ht="12.75" customHeight="1" x14ac:dyDescent="0.2">
      <c r="A1241" s="70"/>
      <c r="B1241" s="70"/>
      <c r="C1241" s="100" t="s">
        <v>100</v>
      </c>
      <c r="D1241" s="101" t="s">
        <v>35</v>
      </c>
      <c r="E1241" s="102">
        <v>45017</v>
      </c>
      <c r="F1241" s="71">
        <v>280</v>
      </c>
      <c r="G1241" s="72">
        <f ca="1">Таблица_основная[[#This Row],[Рейтинг расчет]]</f>
        <v>4</v>
      </c>
      <c r="H1241" s="41" t="s">
        <v>156</v>
      </c>
      <c r="I1241" s="71">
        <v>130.65454545454546</v>
      </c>
      <c r="J1241" s="41" t="s">
        <v>157</v>
      </c>
      <c r="K1241" s="73"/>
      <c r="L1241" s="73" t="s">
        <v>158</v>
      </c>
      <c r="M1241" s="73"/>
      <c r="N124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</v>
      </c>
      <c r="O1241" s="41" t="str">
        <f>CONCATENATE("F","$",Таблица_основная[[#This Row],[Первая строка массива]])</f>
        <v>F$1212</v>
      </c>
      <c r="P1241" s="41" t="str">
        <f>CONCATENATE("F","$",Таблица_основная[[#This Row],[Первая строка массива]],":","F","$",Таблица_основная[[#This Row],[Последняя строка моссива]])</f>
        <v>F$1212:F$1266</v>
      </c>
      <c r="Q1241" s="70">
        <f t="shared" si="22"/>
        <v>1212</v>
      </c>
      <c r="R1241" s="70">
        <f>Таблица_основная[[#This Row],[Первая строка массива]]+54</f>
        <v>1266</v>
      </c>
      <c r="S1241"/>
      <c r="T1241" s="86"/>
    </row>
    <row r="1242" spans="1:20" ht="12.75" customHeight="1" x14ac:dyDescent="0.2">
      <c r="A1242" s="70"/>
      <c r="B1242" s="70"/>
      <c r="C1242" s="100" t="s">
        <v>115</v>
      </c>
      <c r="D1242" s="101" t="s">
        <v>35</v>
      </c>
      <c r="E1242" s="102">
        <v>45017</v>
      </c>
      <c r="F1242" s="71">
        <v>56</v>
      </c>
      <c r="G1242" s="72">
        <f ca="1">Таблица_основная[[#This Row],[Рейтинг расчет]]</f>
        <v>35</v>
      </c>
      <c r="H1242" s="41" t="s">
        <v>156</v>
      </c>
      <c r="I1242" s="71">
        <v>130.65454545454546</v>
      </c>
      <c r="J1242" s="41" t="s">
        <v>157</v>
      </c>
      <c r="K1242" s="73"/>
      <c r="L1242" s="73" t="s">
        <v>158</v>
      </c>
      <c r="M1242" s="73"/>
      <c r="N124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O1242" s="41" t="str">
        <f>CONCATENATE("F","$",Таблица_основная[[#This Row],[Первая строка массива]])</f>
        <v>F$1212</v>
      </c>
      <c r="P1242" s="41" t="str">
        <f>CONCATENATE("F","$",Таблица_основная[[#This Row],[Первая строка массива]],":","F","$",Таблица_основная[[#This Row],[Последняя строка моссива]])</f>
        <v>F$1212:F$1266</v>
      </c>
      <c r="Q1242" s="70">
        <f t="shared" si="22"/>
        <v>1212</v>
      </c>
      <c r="R1242" s="70">
        <f>Таблица_основная[[#This Row],[Первая строка массива]]+54</f>
        <v>1266</v>
      </c>
      <c r="S1242"/>
      <c r="T1242" s="86"/>
    </row>
    <row r="1243" spans="1:20" ht="12.75" customHeight="1" x14ac:dyDescent="0.2">
      <c r="A1243" s="70"/>
      <c r="B1243" s="70"/>
      <c r="C1243" s="100" t="s">
        <v>116</v>
      </c>
      <c r="D1243" s="101" t="s">
        <v>35</v>
      </c>
      <c r="E1243" s="102">
        <v>45017</v>
      </c>
      <c r="F1243" s="71">
        <v>43</v>
      </c>
      <c r="G1243" s="72">
        <f ca="1">Таблица_основная[[#This Row],[Рейтинг расчет]]</f>
        <v>40</v>
      </c>
      <c r="H1243" s="41" t="s">
        <v>156</v>
      </c>
      <c r="I1243" s="71">
        <v>130.65454545454546</v>
      </c>
      <c r="J1243" s="41" t="s">
        <v>157</v>
      </c>
      <c r="K1243" s="73"/>
      <c r="L1243" s="73" t="s">
        <v>158</v>
      </c>
      <c r="M1243" s="73"/>
      <c r="N124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40</v>
      </c>
      <c r="O1243" s="41" t="str">
        <f>CONCATENATE("F","$",Таблица_основная[[#This Row],[Первая строка массива]])</f>
        <v>F$1212</v>
      </c>
      <c r="P1243" s="41" t="str">
        <f>CONCATENATE("F","$",Таблица_основная[[#This Row],[Первая строка массива]],":","F","$",Таблица_основная[[#This Row],[Последняя строка моссива]])</f>
        <v>F$1212:F$1266</v>
      </c>
      <c r="Q1243" s="70">
        <f t="shared" si="22"/>
        <v>1212</v>
      </c>
      <c r="R1243" s="70">
        <f>Таблица_основная[[#This Row],[Первая строка массива]]+54</f>
        <v>1266</v>
      </c>
      <c r="S1243"/>
      <c r="T1243" s="86"/>
    </row>
    <row r="1244" spans="1:20" ht="12.75" customHeight="1" x14ac:dyDescent="0.2">
      <c r="A1244" s="70"/>
      <c r="B1244" s="70"/>
      <c r="C1244" s="100" t="s">
        <v>101</v>
      </c>
      <c r="D1244" s="101" t="s">
        <v>35</v>
      </c>
      <c r="E1244" s="102">
        <v>45017</v>
      </c>
      <c r="F1244" s="71">
        <v>115</v>
      </c>
      <c r="G1244" s="72">
        <f ca="1">Таблица_основная[[#This Row],[Рейтинг расчет]]</f>
        <v>23</v>
      </c>
      <c r="H1244" s="41" t="s">
        <v>156</v>
      </c>
      <c r="I1244" s="71">
        <v>130.65454545454546</v>
      </c>
      <c r="J1244" s="41" t="s">
        <v>157</v>
      </c>
      <c r="K1244" s="73"/>
      <c r="L1244" s="73" t="s">
        <v>158</v>
      </c>
      <c r="M1244" s="73"/>
      <c r="N124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23</v>
      </c>
      <c r="O1244" s="41" t="str">
        <f>CONCATENATE("F","$",Таблица_основная[[#This Row],[Первая строка массива]])</f>
        <v>F$1212</v>
      </c>
      <c r="P1244" s="41" t="str">
        <f>CONCATENATE("F","$",Таблица_основная[[#This Row],[Первая строка массива]],":","F","$",Таблица_основная[[#This Row],[Последняя строка моссива]])</f>
        <v>F$1212:F$1266</v>
      </c>
      <c r="Q1244" s="70">
        <f t="shared" si="22"/>
        <v>1212</v>
      </c>
      <c r="R1244" s="70">
        <f>Таблица_основная[[#This Row],[Первая строка массива]]+54</f>
        <v>1266</v>
      </c>
      <c r="S1244"/>
      <c r="T1244" s="86"/>
    </row>
    <row r="1245" spans="1:20" ht="12.75" customHeight="1" x14ac:dyDescent="0.2">
      <c r="A1245" s="70"/>
      <c r="B1245" s="70"/>
      <c r="C1245" s="100" t="s">
        <v>102</v>
      </c>
      <c r="D1245" s="101" t="s">
        <v>35</v>
      </c>
      <c r="E1245" s="102">
        <v>45017</v>
      </c>
      <c r="F1245" s="71">
        <v>105</v>
      </c>
      <c r="G1245" s="72">
        <f ca="1">Таблица_основная[[#This Row],[Рейтинг расчет]]</f>
        <v>24</v>
      </c>
      <c r="H1245" s="41" t="s">
        <v>156</v>
      </c>
      <c r="I1245" s="71">
        <v>130.65454545454546</v>
      </c>
      <c r="J1245" s="41" t="s">
        <v>157</v>
      </c>
      <c r="K1245" s="73"/>
      <c r="L1245" s="73" t="s">
        <v>158</v>
      </c>
      <c r="M1245" s="73"/>
      <c r="N124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24</v>
      </c>
      <c r="O1245" s="41" t="str">
        <f>CONCATENATE("F","$",Таблица_основная[[#This Row],[Первая строка массива]])</f>
        <v>F$1212</v>
      </c>
      <c r="P1245" s="41" t="str">
        <f>CONCATENATE("F","$",Таблица_основная[[#This Row],[Первая строка массива]],":","F","$",Таблица_основная[[#This Row],[Последняя строка моссива]])</f>
        <v>F$1212:F$1266</v>
      </c>
      <c r="Q1245" s="70">
        <f t="shared" si="22"/>
        <v>1212</v>
      </c>
      <c r="R1245" s="70">
        <f>Таблица_основная[[#This Row],[Первая строка массива]]+54</f>
        <v>1266</v>
      </c>
      <c r="S1245"/>
      <c r="T1245" s="86"/>
    </row>
    <row r="1246" spans="1:20" ht="12.75" customHeight="1" x14ac:dyDescent="0.2">
      <c r="A1246" s="70"/>
      <c r="B1246" s="70"/>
      <c r="C1246" s="100" t="s">
        <v>103</v>
      </c>
      <c r="D1246" s="101" t="s">
        <v>35</v>
      </c>
      <c r="E1246" s="102">
        <v>45017</v>
      </c>
      <c r="F1246" s="71">
        <v>23</v>
      </c>
      <c r="G1246" s="72">
        <f ca="1">Таблица_основная[[#This Row],[Рейтинг расчет]]</f>
        <v>49</v>
      </c>
      <c r="H1246" s="41" t="s">
        <v>156</v>
      </c>
      <c r="I1246" s="71">
        <v>130.65454545454546</v>
      </c>
      <c r="J1246" s="41" t="s">
        <v>157</v>
      </c>
      <c r="K1246" s="73"/>
      <c r="L1246" s="73" t="s">
        <v>158</v>
      </c>
      <c r="M1246" s="73"/>
      <c r="N124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49</v>
      </c>
      <c r="O1246" s="41" t="str">
        <f>CONCATENATE("F","$",Таблица_основная[[#This Row],[Первая строка массива]])</f>
        <v>F$1212</v>
      </c>
      <c r="P1246" s="41" t="str">
        <f>CONCATENATE("F","$",Таблица_основная[[#This Row],[Первая строка массива]],":","F","$",Таблица_основная[[#This Row],[Последняя строка моссива]])</f>
        <v>F$1212:F$1266</v>
      </c>
      <c r="Q1246" s="70">
        <f t="shared" si="22"/>
        <v>1212</v>
      </c>
      <c r="R1246" s="70">
        <f>Таблица_основная[[#This Row],[Первая строка массива]]+54</f>
        <v>1266</v>
      </c>
      <c r="S1246"/>
      <c r="T1246" s="86"/>
    </row>
    <row r="1247" spans="1:20" ht="12.75" customHeight="1" x14ac:dyDescent="0.2">
      <c r="A1247" s="70"/>
      <c r="B1247" s="70"/>
      <c r="C1247" s="100" t="s">
        <v>104</v>
      </c>
      <c r="D1247" s="101" t="s">
        <v>35</v>
      </c>
      <c r="E1247" s="102">
        <v>45017</v>
      </c>
      <c r="F1247" s="71">
        <v>71</v>
      </c>
      <c r="G1247" s="72">
        <f ca="1">Таблица_основная[[#This Row],[Рейтинг расчет]]</f>
        <v>30</v>
      </c>
      <c r="H1247" s="41" t="s">
        <v>156</v>
      </c>
      <c r="I1247" s="71">
        <v>130.65454545454546</v>
      </c>
      <c r="J1247" s="41" t="s">
        <v>157</v>
      </c>
      <c r="K1247" s="73"/>
      <c r="L1247" s="73" t="s">
        <v>158</v>
      </c>
      <c r="M1247" s="73"/>
      <c r="N124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O1247" s="41" t="str">
        <f>CONCATENATE("F","$",Таблица_основная[[#This Row],[Первая строка массива]])</f>
        <v>F$1212</v>
      </c>
      <c r="P1247" s="41" t="str">
        <f>CONCATENATE("F","$",Таблица_основная[[#This Row],[Первая строка массива]],":","F","$",Таблица_основная[[#This Row],[Последняя строка моссива]])</f>
        <v>F$1212:F$1266</v>
      </c>
      <c r="Q1247" s="70">
        <f t="shared" si="22"/>
        <v>1212</v>
      </c>
      <c r="R1247" s="70">
        <f>Таблица_основная[[#This Row],[Первая строка массива]]+54</f>
        <v>1266</v>
      </c>
      <c r="S1247"/>
      <c r="T1247" s="86"/>
    </row>
    <row r="1248" spans="1:20" ht="12.75" customHeight="1" x14ac:dyDescent="0.2">
      <c r="A1248" s="70"/>
      <c r="B1248" s="70"/>
      <c r="C1248" s="100" t="s">
        <v>128</v>
      </c>
      <c r="D1248" s="101" t="s">
        <v>35</v>
      </c>
      <c r="E1248" s="102">
        <v>45017</v>
      </c>
      <c r="F1248" s="71">
        <v>117</v>
      </c>
      <c r="G1248" s="72">
        <f ca="1">Таблица_основная[[#This Row],[Рейтинг расчет]]</f>
        <v>22</v>
      </c>
      <c r="H1248" s="41" t="s">
        <v>156</v>
      </c>
      <c r="I1248" s="71">
        <v>130.65454545454546</v>
      </c>
      <c r="J1248" s="41" t="s">
        <v>157</v>
      </c>
      <c r="K1248" s="73"/>
      <c r="L1248" s="73" t="s">
        <v>158</v>
      </c>
      <c r="M1248" s="73"/>
      <c r="N124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22</v>
      </c>
      <c r="O1248" s="41" t="str">
        <f>CONCATENATE("F","$",Таблица_основная[[#This Row],[Первая строка массива]])</f>
        <v>F$1212</v>
      </c>
      <c r="P1248" s="41" t="str">
        <f>CONCATENATE("F","$",Таблица_основная[[#This Row],[Первая строка массива]],":","F","$",Таблица_основная[[#This Row],[Последняя строка моссива]])</f>
        <v>F$1212:F$1266</v>
      </c>
      <c r="Q1248" s="70">
        <f t="shared" si="22"/>
        <v>1212</v>
      </c>
      <c r="R1248" s="70">
        <f>Таблица_основная[[#This Row],[Первая строка массива]]+54</f>
        <v>1266</v>
      </c>
      <c r="S1248"/>
      <c r="T1248" s="86"/>
    </row>
    <row r="1249" spans="1:20" ht="12.75" customHeight="1" x14ac:dyDescent="0.2">
      <c r="A1249" s="70"/>
      <c r="B1249" s="70"/>
      <c r="C1249" s="100" t="s">
        <v>117</v>
      </c>
      <c r="D1249" s="101" t="s">
        <v>35</v>
      </c>
      <c r="E1249" s="102">
        <v>45017</v>
      </c>
      <c r="F1249" s="71">
        <v>201</v>
      </c>
      <c r="G1249" s="72">
        <f ca="1">Таблица_основная[[#This Row],[Рейтинг расчет]]</f>
        <v>7</v>
      </c>
      <c r="H1249" s="41" t="s">
        <v>156</v>
      </c>
      <c r="I1249" s="71">
        <v>130.65454545454546</v>
      </c>
      <c r="J1249" s="41" t="s">
        <v>157</v>
      </c>
      <c r="K1249" s="73"/>
      <c r="L1249" s="73" t="s">
        <v>158</v>
      </c>
      <c r="M1249" s="73"/>
      <c r="N124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O1249" s="41" t="str">
        <f>CONCATENATE("F","$",Таблица_основная[[#This Row],[Первая строка массива]])</f>
        <v>F$1212</v>
      </c>
      <c r="P1249" s="41" t="str">
        <f>CONCATENATE("F","$",Таблица_основная[[#This Row],[Первая строка массива]],":","F","$",Таблица_основная[[#This Row],[Последняя строка моссива]])</f>
        <v>F$1212:F$1266</v>
      </c>
      <c r="Q1249" s="70">
        <f t="shared" si="22"/>
        <v>1212</v>
      </c>
      <c r="R1249" s="70">
        <f>Таблица_основная[[#This Row],[Первая строка массива]]+54</f>
        <v>1266</v>
      </c>
      <c r="S1249"/>
      <c r="T1249" s="86"/>
    </row>
    <row r="1250" spans="1:20" ht="12.75" customHeight="1" x14ac:dyDescent="0.2">
      <c r="A1250" s="70"/>
      <c r="B1250" s="70"/>
      <c r="C1250" s="100" t="s">
        <v>118</v>
      </c>
      <c r="D1250" s="101" t="s">
        <v>35</v>
      </c>
      <c r="E1250" s="102">
        <v>45017</v>
      </c>
      <c r="F1250" s="71">
        <v>22</v>
      </c>
      <c r="G1250" s="72">
        <f ca="1">Таблица_основная[[#This Row],[Рейтинг расчет]]</f>
        <v>50</v>
      </c>
      <c r="H1250" s="41" t="s">
        <v>156</v>
      </c>
      <c r="I1250" s="71">
        <v>130.65454545454546</v>
      </c>
      <c r="J1250" s="41" t="s">
        <v>157</v>
      </c>
      <c r="K1250" s="73"/>
      <c r="L1250" s="73" t="s">
        <v>158</v>
      </c>
      <c r="M1250" s="73"/>
      <c r="N125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50</v>
      </c>
      <c r="O1250" s="41" t="str">
        <f>CONCATENATE("F","$",Таблица_основная[[#This Row],[Первая строка массива]])</f>
        <v>F$1212</v>
      </c>
      <c r="P1250" s="41" t="str">
        <f>CONCATENATE("F","$",Таблица_основная[[#This Row],[Первая строка массива]],":","F","$",Таблица_основная[[#This Row],[Последняя строка моссива]])</f>
        <v>F$1212:F$1266</v>
      </c>
      <c r="Q1250" s="70">
        <f t="shared" si="22"/>
        <v>1212</v>
      </c>
      <c r="R1250" s="70">
        <f>Таблица_основная[[#This Row],[Первая строка массива]]+54</f>
        <v>1266</v>
      </c>
      <c r="S1250"/>
      <c r="T1250" s="86"/>
    </row>
    <row r="1251" spans="1:20" ht="12.75" customHeight="1" x14ac:dyDescent="0.2">
      <c r="A1251" s="70"/>
      <c r="B1251" s="70"/>
      <c r="C1251" s="100" t="s">
        <v>105</v>
      </c>
      <c r="D1251" s="101" t="s">
        <v>35</v>
      </c>
      <c r="E1251" s="102">
        <v>45017</v>
      </c>
      <c r="F1251" s="71">
        <v>151</v>
      </c>
      <c r="G1251" s="72">
        <f ca="1">Таблица_основная[[#This Row],[Рейтинг расчет]]</f>
        <v>15</v>
      </c>
      <c r="H1251" s="41" t="s">
        <v>156</v>
      </c>
      <c r="I1251" s="71">
        <v>130.65454545454546</v>
      </c>
      <c r="J1251" s="41" t="s">
        <v>157</v>
      </c>
      <c r="K1251" s="73"/>
      <c r="L1251" s="73" t="s">
        <v>158</v>
      </c>
      <c r="M1251" s="73"/>
      <c r="N125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O1251" s="41" t="str">
        <f>CONCATENATE("F","$",Таблица_основная[[#This Row],[Первая строка массива]])</f>
        <v>F$1212</v>
      </c>
      <c r="P1251" s="41" t="str">
        <f>CONCATENATE("F","$",Таблица_основная[[#This Row],[Первая строка массива]],":","F","$",Таблица_основная[[#This Row],[Последняя строка моссива]])</f>
        <v>F$1212:F$1266</v>
      </c>
      <c r="Q1251" s="70">
        <f t="shared" si="22"/>
        <v>1212</v>
      </c>
      <c r="R1251" s="70">
        <f>Таблица_основная[[#This Row],[Первая строка массива]]+54</f>
        <v>1266</v>
      </c>
      <c r="S1251"/>
      <c r="T1251" s="86"/>
    </row>
    <row r="1252" spans="1:20" ht="12.75" customHeight="1" x14ac:dyDescent="0.2">
      <c r="A1252" s="70"/>
      <c r="B1252" s="70"/>
      <c r="C1252" s="100" t="s">
        <v>119</v>
      </c>
      <c r="D1252" s="101" t="s">
        <v>35</v>
      </c>
      <c r="E1252" s="102">
        <v>45017</v>
      </c>
      <c r="F1252" s="71">
        <v>35</v>
      </c>
      <c r="G1252" s="72">
        <f ca="1">Таблица_основная[[#This Row],[Рейтинг расчет]]</f>
        <v>45</v>
      </c>
      <c r="H1252" s="41" t="s">
        <v>156</v>
      </c>
      <c r="I1252" s="71">
        <v>130.65454545454546</v>
      </c>
      <c r="J1252" s="41" t="s">
        <v>157</v>
      </c>
      <c r="K1252" s="73"/>
      <c r="L1252" s="73" t="s">
        <v>158</v>
      </c>
      <c r="M1252" s="73"/>
      <c r="N125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45</v>
      </c>
      <c r="O1252" s="41" t="str">
        <f>CONCATENATE("F","$",Таблица_основная[[#This Row],[Первая строка массива]])</f>
        <v>F$1212</v>
      </c>
      <c r="P1252" s="41" t="str">
        <f>CONCATENATE("F","$",Таблица_основная[[#This Row],[Первая строка массива]],":","F","$",Таблица_основная[[#This Row],[Последняя строка моссива]])</f>
        <v>F$1212:F$1266</v>
      </c>
      <c r="Q1252" s="70">
        <f t="shared" si="22"/>
        <v>1212</v>
      </c>
      <c r="R1252" s="70">
        <f>Таблица_основная[[#This Row],[Первая строка массива]]+54</f>
        <v>1266</v>
      </c>
      <c r="S1252"/>
      <c r="T1252" s="86"/>
    </row>
    <row r="1253" spans="1:20" ht="12.75" customHeight="1" x14ac:dyDescent="0.2">
      <c r="A1253" s="70"/>
      <c r="B1253" s="70"/>
      <c r="C1253" s="100" t="s">
        <v>106</v>
      </c>
      <c r="D1253" s="101" t="s">
        <v>35</v>
      </c>
      <c r="E1253" s="102">
        <v>45017</v>
      </c>
      <c r="F1253" s="71">
        <v>46</v>
      </c>
      <c r="G1253" s="72">
        <f ca="1">Таблица_основная[[#This Row],[Рейтинг расчет]]</f>
        <v>38</v>
      </c>
      <c r="H1253" s="41" t="s">
        <v>156</v>
      </c>
      <c r="I1253" s="71">
        <v>130.65454545454546</v>
      </c>
      <c r="J1253" s="41" t="s">
        <v>157</v>
      </c>
      <c r="K1253" s="73"/>
      <c r="L1253" s="73" t="s">
        <v>158</v>
      </c>
      <c r="M1253" s="73"/>
      <c r="N125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38</v>
      </c>
      <c r="O1253" s="41" t="str">
        <f>CONCATENATE("F","$",Таблица_основная[[#This Row],[Первая строка массива]])</f>
        <v>F$1212</v>
      </c>
      <c r="P1253" s="41" t="str">
        <f>CONCATENATE("F","$",Таблица_основная[[#This Row],[Первая строка массива]],":","F","$",Таблица_основная[[#This Row],[Последняя строка моссива]])</f>
        <v>F$1212:F$1266</v>
      </c>
      <c r="Q1253" s="70">
        <f t="shared" si="22"/>
        <v>1212</v>
      </c>
      <c r="R1253" s="70">
        <f>Таблица_основная[[#This Row],[Первая строка массива]]+54</f>
        <v>1266</v>
      </c>
      <c r="S1253"/>
      <c r="T1253" s="86"/>
    </row>
    <row r="1254" spans="1:20" ht="12.75" customHeight="1" x14ac:dyDescent="0.2">
      <c r="A1254" s="70"/>
      <c r="B1254" s="70"/>
      <c r="C1254" s="100" t="s">
        <v>107</v>
      </c>
      <c r="D1254" s="101" t="s">
        <v>35</v>
      </c>
      <c r="E1254" s="102">
        <v>45017</v>
      </c>
      <c r="F1254" s="71">
        <v>38</v>
      </c>
      <c r="G1254" s="72">
        <f ca="1">Таблица_основная[[#This Row],[Рейтинг расчет]]</f>
        <v>42</v>
      </c>
      <c r="H1254" s="41" t="s">
        <v>156</v>
      </c>
      <c r="I1254" s="71">
        <v>130.65454545454546</v>
      </c>
      <c r="J1254" s="41" t="s">
        <v>157</v>
      </c>
      <c r="K1254" s="73"/>
      <c r="L1254" s="73" t="s">
        <v>158</v>
      </c>
      <c r="M1254" s="73"/>
      <c r="N125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42</v>
      </c>
      <c r="O1254" s="41" t="str">
        <f>CONCATENATE("F","$",Таблица_основная[[#This Row],[Первая строка массива]])</f>
        <v>F$1212</v>
      </c>
      <c r="P1254" s="41" t="str">
        <f>CONCATENATE("F","$",Таблица_основная[[#This Row],[Первая строка массива]],":","F","$",Таблица_основная[[#This Row],[Последняя строка моссива]])</f>
        <v>F$1212:F$1266</v>
      </c>
      <c r="Q1254" s="70">
        <f t="shared" si="22"/>
        <v>1212</v>
      </c>
      <c r="R1254" s="70">
        <f>Таблица_основная[[#This Row],[Первая строка массива]]+54</f>
        <v>1266</v>
      </c>
      <c r="S1254"/>
      <c r="T1254" s="86"/>
    </row>
    <row r="1255" spans="1:20" ht="12.75" customHeight="1" x14ac:dyDescent="0.2">
      <c r="A1255" s="70"/>
      <c r="B1255" s="70"/>
      <c r="C1255" s="100" t="s">
        <v>120</v>
      </c>
      <c r="D1255" s="101" t="s">
        <v>35</v>
      </c>
      <c r="E1255" s="102">
        <v>45017</v>
      </c>
      <c r="F1255" s="71">
        <v>13</v>
      </c>
      <c r="G1255" s="72">
        <f ca="1">Таблица_основная[[#This Row],[Рейтинг расчет]]</f>
        <v>53</v>
      </c>
      <c r="H1255" s="41" t="s">
        <v>156</v>
      </c>
      <c r="I1255" s="71">
        <v>130.65454545454546</v>
      </c>
      <c r="J1255" s="41" t="s">
        <v>157</v>
      </c>
      <c r="K1255" s="73"/>
      <c r="L1255" s="73" t="s">
        <v>158</v>
      </c>
      <c r="M1255" s="73"/>
      <c r="N125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53</v>
      </c>
      <c r="O1255" s="41" t="str">
        <f>CONCATENATE("F","$",Таблица_основная[[#This Row],[Первая строка массива]])</f>
        <v>F$1212</v>
      </c>
      <c r="P1255" s="41" t="str">
        <f>CONCATENATE("F","$",Таблица_основная[[#This Row],[Первая строка массива]],":","F","$",Таблица_основная[[#This Row],[Последняя строка моссива]])</f>
        <v>F$1212:F$1266</v>
      </c>
      <c r="Q1255" s="70">
        <f t="shared" si="22"/>
        <v>1212</v>
      </c>
      <c r="R1255" s="70">
        <f>Таблица_основная[[#This Row],[Первая строка массива]]+54</f>
        <v>1266</v>
      </c>
      <c r="S1255"/>
      <c r="T1255" s="86"/>
    </row>
    <row r="1256" spans="1:20" ht="12.75" customHeight="1" x14ac:dyDescent="0.2">
      <c r="A1256" s="70"/>
      <c r="B1256" s="70"/>
      <c r="C1256" s="100" t="s">
        <v>126</v>
      </c>
      <c r="D1256" s="101" t="s">
        <v>35</v>
      </c>
      <c r="E1256" s="102">
        <v>45017</v>
      </c>
      <c r="F1256" s="71">
        <v>98</v>
      </c>
      <c r="G1256" s="72">
        <f ca="1">Таблица_основная[[#This Row],[Рейтинг расчет]]</f>
        <v>25</v>
      </c>
      <c r="H1256" s="41" t="s">
        <v>156</v>
      </c>
      <c r="I1256" s="71">
        <v>130.65454545454546</v>
      </c>
      <c r="J1256" s="41" t="s">
        <v>157</v>
      </c>
      <c r="K1256" s="73"/>
      <c r="L1256" s="73" t="s">
        <v>158</v>
      </c>
      <c r="M1256" s="73"/>
      <c r="N125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25</v>
      </c>
      <c r="O1256" s="41" t="str">
        <f>CONCATENATE("F","$",Таблица_основная[[#This Row],[Первая строка массива]])</f>
        <v>F$1212</v>
      </c>
      <c r="P1256" s="41" t="str">
        <f>CONCATENATE("F","$",Таблица_основная[[#This Row],[Первая строка массива]],":","F","$",Таблица_основная[[#This Row],[Последняя строка моссива]])</f>
        <v>F$1212:F$1266</v>
      </c>
      <c r="Q1256" s="70">
        <f t="shared" si="22"/>
        <v>1212</v>
      </c>
      <c r="R1256" s="70">
        <f>Таблица_основная[[#This Row],[Первая строка массива]]+54</f>
        <v>1266</v>
      </c>
      <c r="S1256"/>
      <c r="T1256" s="86"/>
    </row>
    <row r="1257" spans="1:20" ht="12.75" customHeight="1" x14ac:dyDescent="0.2">
      <c r="A1257" s="70"/>
      <c r="B1257" s="70"/>
      <c r="C1257" s="100" t="s">
        <v>108</v>
      </c>
      <c r="D1257" s="101" t="s">
        <v>35</v>
      </c>
      <c r="E1257" s="102">
        <v>45017</v>
      </c>
      <c r="F1257" s="71">
        <v>144</v>
      </c>
      <c r="G1257" s="72">
        <f ca="1">Таблица_основная[[#This Row],[Рейтинг расчет]]</f>
        <v>16</v>
      </c>
      <c r="H1257" s="41" t="s">
        <v>156</v>
      </c>
      <c r="I1257" s="71">
        <v>130.65454545454546</v>
      </c>
      <c r="J1257" s="41" t="s">
        <v>157</v>
      </c>
      <c r="K1257" s="73"/>
      <c r="L1257" s="73" t="s">
        <v>158</v>
      </c>
      <c r="M1257" s="73"/>
      <c r="N125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O1257" s="41" t="str">
        <f>CONCATENATE("F","$",Таблица_основная[[#This Row],[Первая строка массива]])</f>
        <v>F$1212</v>
      </c>
      <c r="P1257" s="41" t="str">
        <f>CONCATENATE("F","$",Таблица_основная[[#This Row],[Первая строка массива]],":","F","$",Таблица_основная[[#This Row],[Последняя строка моссива]])</f>
        <v>F$1212:F$1266</v>
      </c>
      <c r="Q1257" s="70">
        <f t="shared" si="22"/>
        <v>1212</v>
      </c>
      <c r="R1257" s="70">
        <f>Таблица_основная[[#This Row],[Первая строка массива]]+54</f>
        <v>1266</v>
      </c>
      <c r="S1257"/>
      <c r="T1257" s="86"/>
    </row>
    <row r="1258" spans="1:20" ht="12.75" customHeight="1" x14ac:dyDescent="0.2">
      <c r="A1258" s="70"/>
      <c r="B1258" s="70"/>
      <c r="C1258" s="100" t="s">
        <v>121</v>
      </c>
      <c r="D1258" s="101" t="s">
        <v>35</v>
      </c>
      <c r="E1258" s="102">
        <v>45017</v>
      </c>
      <c r="F1258" s="71">
        <v>120</v>
      </c>
      <c r="G1258" s="72">
        <f ca="1">Таблица_основная[[#This Row],[Рейтинг расчет]]</f>
        <v>21</v>
      </c>
      <c r="H1258" s="41" t="s">
        <v>156</v>
      </c>
      <c r="I1258" s="71">
        <v>130.65454545454546</v>
      </c>
      <c r="J1258" s="41" t="s">
        <v>157</v>
      </c>
      <c r="K1258" s="73"/>
      <c r="L1258" s="73" t="s">
        <v>158</v>
      </c>
      <c r="M1258" s="73"/>
      <c r="N125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O1258" s="41" t="str">
        <f>CONCATENATE("F","$",Таблица_основная[[#This Row],[Первая строка массива]])</f>
        <v>F$1212</v>
      </c>
      <c r="P1258" s="41" t="str">
        <f>CONCATENATE("F","$",Таблица_основная[[#This Row],[Первая строка массива]],":","F","$",Таблица_основная[[#This Row],[Последняя строка моссива]])</f>
        <v>F$1212:F$1266</v>
      </c>
      <c r="Q1258" s="70">
        <f t="shared" si="22"/>
        <v>1212</v>
      </c>
      <c r="R1258" s="70">
        <f>Таблица_основная[[#This Row],[Первая строка массива]]+54</f>
        <v>1266</v>
      </c>
      <c r="S1258"/>
      <c r="T1258" s="86"/>
    </row>
    <row r="1259" spans="1:20" ht="12.75" customHeight="1" x14ac:dyDescent="0.2">
      <c r="A1259" s="70"/>
      <c r="B1259" s="70"/>
      <c r="C1259" s="100" t="s">
        <v>129</v>
      </c>
      <c r="D1259" s="101" t="s">
        <v>35</v>
      </c>
      <c r="E1259" s="102">
        <v>45017</v>
      </c>
      <c r="F1259" s="71">
        <v>10</v>
      </c>
      <c r="G1259" s="72">
        <f ca="1">Таблица_основная[[#This Row],[Рейтинг расчет]]</f>
        <v>54</v>
      </c>
      <c r="H1259" s="41" t="s">
        <v>156</v>
      </c>
      <c r="I1259" s="71">
        <v>130.65454545454546</v>
      </c>
      <c r="J1259" s="41" t="s">
        <v>157</v>
      </c>
      <c r="K1259" s="73"/>
      <c r="L1259" s="73" t="s">
        <v>158</v>
      </c>
      <c r="M1259" s="73"/>
      <c r="N125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54</v>
      </c>
      <c r="O1259" s="41" t="str">
        <f>CONCATENATE("F","$",Таблица_основная[[#This Row],[Первая строка массива]])</f>
        <v>F$1212</v>
      </c>
      <c r="P1259" s="41" t="str">
        <f>CONCATENATE("F","$",Таблица_основная[[#This Row],[Первая строка массива]],":","F","$",Таблица_основная[[#This Row],[Последняя строка моссива]])</f>
        <v>F$1212:F$1266</v>
      </c>
      <c r="Q1259" s="70">
        <f t="shared" si="22"/>
        <v>1212</v>
      </c>
      <c r="R1259" s="70">
        <f>Таблица_основная[[#This Row],[Первая строка массива]]+54</f>
        <v>1266</v>
      </c>
      <c r="S1259"/>
      <c r="T1259" s="86"/>
    </row>
    <row r="1260" spans="1:20" ht="12.75" customHeight="1" x14ac:dyDescent="0.2">
      <c r="A1260" s="70"/>
      <c r="B1260" s="70"/>
      <c r="C1260" s="100" t="s">
        <v>122</v>
      </c>
      <c r="D1260" s="101" t="s">
        <v>35</v>
      </c>
      <c r="E1260" s="102">
        <v>45017</v>
      </c>
      <c r="F1260" s="71">
        <v>42</v>
      </c>
      <c r="G1260" s="72">
        <f ca="1">Таблица_основная[[#This Row],[Рейтинг расчет]]</f>
        <v>41</v>
      </c>
      <c r="H1260" s="41" t="s">
        <v>156</v>
      </c>
      <c r="I1260" s="71">
        <v>130.65454545454546</v>
      </c>
      <c r="J1260" s="41" t="s">
        <v>157</v>
      </c>
      <c r="K1260" s="73"/>
      <c r="L1260" s="73" t="s">
        <v>158</v>
      </c>
      <c r="M1260" s="73"/>
      <c r="N126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41</v>
      </c>
      <c r="O1260" s="41" t="str">
        <f>CONCATENATE("F","$",Таблица_основная[[#This Row],[Первая строка массива]])</f>
        <v>F$1212</v>
      </c>
      <c r="P1260" s="41" t="str">
        <f>CONCATENATE("F","$",Таблица_основная[[#This Row],[Первая строка массива]],":","F","$",Таблица_основная[[#This Row],[Последняя строка моссива]])</f>
        <v>F$1212:F$1266</v>
      </c>
      <c r="Q1260" s="70">
        <f t="shared" si="22"/>
        <v>1212</v>
      </c>
      <c r="R1260" s="70">
        <f>Таблица_основная[[#This Row],[Первая строка массива]]+54</f>
        <v>1266</v>
      </c>
      <c r="S1260"/>
      <c r="T1260" s="86"/>
    </row>
    <row r="1261" spans="1:20" ht="12.75" customHeight="1" x14ac:dyDescent="0.2">
      <c r="A1261" s="70"/>
      <c r="B1261" s="70"/>
      <c r="C1261" s="100" t="s">
        <v>123</v>
      </c>
      <c r="D1261" s="101" t="s">
        <v>35</v>
      </c>
      <c r="E1261" s="102">
        <v>45017</v>
      </c>
      <c r="F1261" s="71">
        <v>45</v>
      </c>
      <c r="G1261" s="72">
        <f ca="1">Таблица_основная[[#This Row],[Рейтинг расчет]]</f>
        <v>39</v>
      </c>
      <c r="H1261" s="41" t="s">
        <v>156</v>
      </c>
      <c r="I1261" s="71">
        <v>130.65454545454546</v>
      </c>
      <c r="J1261" s="41" t="s">
        <v>157</v>
      </c>
      <c r="K1261" s="73"/>
      <c r="L1261" s="73" t="s">
        <v>158</v>
      </c>
      <c r="M1261" s="73"/>
      <c r="N126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39</v>
      </c>
      <c r="O1261" s="41" t="str">
        <f>CONCATENATE("F","$",Таблица_основная[[#This Row],[Первая строка массива]])</f>
        <v>F$1212</v>
      </c>
      <c r="P1261" s="41" t="str">
        <f>CONCATENATE("F","$",Таблица_основная[[#This Row],[Первая строка массива]],":","F","$",Таблица_основная[[#This Row],[Последняя строка моссива]])</f>
        <v>F$1212:F$1266</v>
      </c>
      <c r="Q1261" s="70">
        <f t="shared" si="22"/>
        <v>1212</v>
      </c>
      <c r="R1261" s="70">
        <f>Таблица_основная[[#This Row],[Первая строка массива]]+54</f>
        <v>1266</v>
      </c>
      <c r="S1261"/>
      <c r="T1261" s="86"/>
    </row>
    <row r="1262" spans="1:20" ht="12.75" customHeight="1" x14ac:dyDescent="0.2">
      <c r="A1262" s="70"/>
      <c r="B1262" s="70"/>
      <c r="C1262" s="100" t="s">
        <v>124</v>
      </c>
      <c r="D1262" s="101" t="s">
        <v>35</v>
      </c>
      <c r="E1262" s="102">
        <v>45017</v>
      </c>
      <c r="F1262" s="71">
        <v>72</v>
      </c>
      <c r="G1262" s="72">
        <f ca="1">Таблица_основная[[#This Row],[Рейтинг расчет]]</f>
        <v>29</v>
      </c>
      <c r="H1262" s="41" t="s">
        <v>156</v>
      </c>
      <c r="I1262" s="71">
        <v>130.65454545454546</v>
      </c>
      <c r="J1262" s="41" t="s">
        <v>157</v>
      </c>
      <c r="K1262" s="73"/>
      <c r="L1262" s="73" t="s">
        <v>158</v>
      </c>
      <c r="M1262" s="73"/>
      <c r="N126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29</v>
      </c>
      <c r="O1262" s="41" t="str">
        <f>CONCATENATE("F","$",Таблица_основная[[#This Row],[Первая строка массива]])</f>
        <v>F$1212</v>
      </c>
      <c r="P1262" s="41" t="str">
        <f>CONCATENATE("F","$",Таблица_основная[[#This Row],[Первая строка массива]],":","F","$",Таблица_основная[[#This Row],[Последняя строка моссива]])</f>
        <v>F$1212:F$1266</v>
      </c>
      <c r="Q1262" s="70">
        <f t="shared" si="22"/>
        <v>1212</v>
      </c>
      <c r="R1262" s="70">
        <f>Таблица_основная[[#This Row],[Первая строка массива]]+54</f>
        <v>1266</v>
      </c>
      <c r="S1262"/>
      <c r="T1262" s="86"/>
    </row>
    <row r="1263" spans="1:20" ht="12.75" customHeight="1" x14ac:dyDescent="0.2">
      <c r="A1263" s="70"/>
      <c r="B1263" s="70"/>
      <c r="C1263" s="100" t="s">
        <v>109</v>
      </c>
      <c r="D1263" s="101" t="s">
        <v>35</v>
      </c>
      <c r="E1263" s="102">
        <v>45017</v>
      </c>
      <c r="F1263" s="71">
        <v>58</v>
      </c>
      <c r="G1263" s="72">
        <f ca="1">Таблица_основная[[#This Row],[Рейтинг расчет]]</f>
        <v>34</v>
      </c>
      <c r="H1263" s="41" t="s">
        <v>156</v>
      </c>
      <c r="I1263" s="71">
        <v>130.65454545454546</v>
      </c>
      <c r="J1263" s="41" t="s">
        <v>157</v>
      </c>
      <c r="K1263" s="73"/>
      <c r="L1263" s="73" t="s">
        <v>158</v>
      </c>
      <c r="M1263" s="73"/>
      <c r="N126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O1263" s="41" t="str">
        <f>CONCATENATE("F","$",Таблица_основная[[#This Row],[Первая строка массива]])</f>
        <v>F$1212</v>
      </c>
      <c r="P1263" s="41" t="str">
        <f>CONCATENATE("F","$",Таблица_основная[[#This Row],[Первая строка массива]],":","F","$",Таблица_основная[[#This Row],[Последняя строка моссива]])</f>
        <v>F$1212:F$1266</v>
      </c>
      <c r="Q1263" s="70">
        <f t="shared" si="22"/>
        <v>1212</v>
      </c>
      <c r="R1263" s="70">
        <f>Таблица_основная[[#This Row],[Первая строка массива]]+54</f>
        <v>1266</v>
      </c>
      <c r="S1263"/>
      <c r="T1263" s="86"/>
    </row>
    <row r="1264" spans="1:20" ht="12.75" customHeight="1" x14ac:dyDescent="0.2">
      <c r="A1264" s="70"/>
      <c r="B1264" s="70"/>
      <c r="C1264" s="100" t="s">
        <v>110</v>
      </c>
      <c r="D1264" s="101" t="s">
        <v>35</v>
      </c>
      <c r="E1264" s="102">
        <v>45017</v>
      </c>
      <c r="F1264" s="71">
        <v>70</v>
      </c>
      <c r="G1264" s="72">
        <f ca="1">Таблица_основная[[#This Row],[Рейтинг расчет]]</f>
        <v>31</v>
      </c>
      <c r="H1264" s="41" t="s">
        <v>156</v>
      </c>
      <c r="I1264" s="71">
        <v>130.65454545454546</v>
      </c>
      <c r="J1264" s="41" t="s">
        <v>157</v>
      </c>
      <c r="K1264" s="73"/>
      <c r="L1264" s="73" t="s">
        <v>158</v>
      </c>
      <c r="M1264" s="73"/>
      <c r="N126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O1264" s="41" t="str">
        <f>CONCATENATE("F","$",Таблица_основная[[#This Row],[Первая строка массива]])</f>
        <v>F$1212</v>
      </c>
      <c r="P1264" s="41" t="str">
        <f>CONCATENATE("F","$",Таблица_основная[[#This Row],[Первая строка массива]],":","F","$",Таблица_основная[[#This Row],[Последняя строка моссива]])</f>
        <v>F$1212:F$1266</v>
      </c>
      <c r="Q1264" s="70">
        <f t="shared" si="22"/>
        <v>1212</v>
      </c>
      <c r="R1264" s="70">
        <f>Таблица_основная[[#This Row],[Первая строка массива]]+54</f>
        <v>1266</v>
      </c>
      <c r="S1264"/>
      <c r="T1264" s="86"/>
    </row>
    <row r="1265" spans="1:20" ht="12.75" customHeight="1" x14ac:dyDescent="0.2">
      <c r="A1265" s="70"/>
      <c r="B1265" s="70"/>
      <c r="C1265" s="100" t="s">
        <v>111</v>
      </c>
      <c r="D1265" s="101" t="s">
        <v>35</v>
      </c>
      <c r="E1265" s="102">
        <v>45017</v>
      </c>
      <c r="F1265" s="71">
        <v>37</v>
      </c>
      <c r="G1265" s="72">
        <f ca="1">Таблица_основная[[#This Row],[Рейтинг расчет]]</f>
        <v>43</v>
      </c>
      <c r="H1265" s="41" t="s">
        <v>156</v>
      </c>
      <c r="I1265" s="71">
        <v>130.65454545454546</v>
      </c>
      <c r="J1265" s="41" t="s">
        <v>157</v>
      </c>
      <c r="K1265" s="73"/>
      <c r="L1265" s="73" t="s">
        <v>158</v>
      </c>
      <c r="M1265" s="73"/>
      <c r="N126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43</v>
      </c>
      <c r="O1265" s="41" t="str">
        <f>CONCATENATE("F","$",Таблица_основная[[#This Row],[Первая строка массива]])</f>
        <v>F$1212</v>
      </c>
      <c r="P1265" s="41" t="str">
        <f>CONCATENATE("F","$",Таблица_основная[[#This Row],[Первая строка массива]],":","F","$",Таблица_основная[[#This Row],[Последняя строка моссива]])</f>
        <v>F$1212:F$1266</v>
      </c>
      <c r="Q1265" s="70">
        <f t="shared" si="22"/>
        <v>1212</v>
      </c>
      <c r="R1265" s="70">
        <f>Таблица_основная[[#This Row],[Первая строка массива]]+54</f>
        <v>1266</v>
      </c>
      <c r="S1265"/>
      <c r="T1265" s="86"/>
    </row>
    <row r="1266" spans="1:20" ht="12.75" customHeight="1" x14ac:dyDescent="0.2">
      <c r="A1266" s="70"/>
      <c r="B1266" s="70"/>
      <c r="C1266" s="100" t="s">
        <v>125</v>
      </c>
      <c r="D1266" s="101" t="s">
        <v>35</v>
      </c>
      <c r="E1266" s="102">
        <v>45017</v>
      </c>
      <c r="F1266" s="71">
        <v>22</v>
      </c>
      <c r="G1266" s="72">
        <f ca="1">Таблица_основная[[#This Row],[Рейтинг расчет]]</f>
        <v>50</v>
      </c>
      <c r="H1266" s="41" t="s">
        <v>156</v>
      </c>
      <c r="I1266" s="71">
        <v>130.65454545454546</v>
      </c>
      <c r="J1266" s="41" t="s">
        <v>157</v>
      </c>
      <c r="K1266" s="73"/>
      <c r="L1266" s="73" t="s">
        <v>158</v>
      </c>
      <c r="M1266" s="73"/>
      <c r="N126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50</v>
      </c>
      <c r="O1266" s="41" t="str">
        <f>CONCATENATE("F","$",Таблица_основная[[#This Row],[Первая строка массива]])</f>
        <v>F$1212</v>
      </c>
      <c r="P1266" s="41" t="str">
        <f>CONCATENATE("F","$",Таблица_основная[[#This Row],[Первая строка массива]],":","F","$",Таблица_основная[[#This Row],[Последняя строка моссива]])</f>
        <v>F$1212:F$1266</v>
      </c>
      <c r="Q1266" s="70">
        <f t="shared" si="22"/>
        <v>1212</v>
      </c>
      <c r="R1266" s="70">
        <f>Таблица_основная[[#This Row],[Первая строка массива]]+54</f>
        <v>1266</v>
      </c>
      <c r="S1266"/>
      <c r="T1266" s="86"/>
    </row>
    <row r="1267" spans="1:20" ht="12.75" customHeight="1" x14ac:dyDescent="0.2">
      <c r="A1267" s="70"/>
      <c r="B1267" s="70"/>
      <c r="C1267" s="100" t="s">
        <v>87</v>
      </c>
      <c r="D1267" s="101" t="s">
        <v>35</v>
      </c>
      <c r="E1267" s="102">
        <v>45383</v>
      </c>
      <c r="F1267" s="71">
        <v>145</v>
      </c>
      <c r="G1267" s="72">
        <f ca="1">Таблица_основная[[#This Row],[Рейтинг расчет]]</f>
        <v>10</v>
      </c>
      <c r="H1267" s="41" t="s">
        <v>160</v>
      </c>
      <c r="I1267" s="71">
        <v>101.2</v>
      </c>
      <c r="J1267" s="41" t="s">
        <v>161</v>
      </c>
      <c r="K1267" s="73"/>
      <c r="L1267" s="73" t="s">
        <v>162</v>
      </c>
      <c r="M1267" s="73"/>
      <c r="N126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10</v>
      </c>
      <c r="O1267" s="41" t="str">
        <f>CONCATENATE("F","$",Таблица_основная[[#This Row],[Первая строка массива]])</f>
        <v>F$1267</v>
      </c>
      <c r="P1267" s="41" t="str">
        <f>CONCATENATE("F","$",Таблица_основная[[#This Row],[Первая строка массива]],":","F","$",Таблица_основная[[#This Row],[Последняя строка моссива]])</f>
        <v>F$1267:F$1321</v>
      </c>
      <c r="Q1267" s="70">
        <f>ROW()</f>
        <v>1267</v>
      </c>
      <c r="R1267" s="70">
        <f>Таблица_основная[[#This Row],[Первая строка массива]]+54</f>
        <v>1321</v>
      </c>
      <c r="S1267"/>
      <c r="T1267" s="86"/>
    </row>
    <row r="1268" spans="1:20" ht="12.75" customHeight="1" x14ac:dyDescent="0.2">
      <c r="A1268" s="70"/>
      <c r="B1268" s="70"/>
      <c r="C1268" s="100" t="s">
        <v>88</v>
      </c>
      <c r="D1268" s="101" t="s">
        <v>35</v>
      </c>
      <c r="E1268" s="102">
        <v>45383</v>
      </c>
      <c r="F1268" s="71">
        <v>180</v>
      </c>
      <c r="G1268" s="72">
        <f ca="1">Таблица_основная[[#This Row],[Рейтинг расчет]]</f>
        <v>8</v>
      </c>
      <c r="H1268" s="41" t="s">
        <v>160</v>
      </c>
      <c r="I1268" s="71">
        <v>101.2</v>
      </c>
      <c r="J1268" s="41" t="s">
        <v>161</v>
      </c>
      <c r="K1268" s="73"/>
      <c r="L1268" s="73" t="s">
        <v>162</v>
      </c>
      <c r="M1268" s="73"/>
      <c r="N126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O1268" s="41" t="str">
        <f>CONCATENATE("F","$",Таблица_основная[[#This Row],[Первая строка массива]])</f>
        <v>F$1267</v>
      </c>
      <c r="P1268" s="41" t="str">
        <f>CONCATENATE("F","$",Таблица_основная[[#This Row],[Первая строка массива]],":","F","$",Таблица_основная[[#This Row],[Последняя строка моссива]])</f>
        <v>F$1267:F$1321</v>
      </c>
      <c r="Q1268" s="70">
        <f>Q1267</f>
        <v>1267</v>
      </c>
      <c r="R1268" s="70">
        <f>Таблица_основная[[#This Row],[Первая строка массива]]+54</f>
        <v>1321</v>
      </c>
      <c r="S1268"/>
      <c r="T1268" s="86"/>
    </row>
    <row r="1269" spans="1:20" ht="12.75" customHeight="1" x14ac:dyDescent="0.2">
      <c r="A1269" s="70"/>
      <c r="B1269" s="70"/>
      <c r="C1269" s="100" t="s">
        <v>89</v>
      </c>
      <c r="D1269" s="101" t="s">
        <v>35</v>
      </c>
      <c r="E1269" s="102">
        <v>45383</v>
      </c>
      <c r="F1269" s="71">
        <v>36</v>
      </c>
      <c r="G1269" s="72">
        <f ca="1">Таблица_основная[[#This Row],[Рейтинг расчет]]</f>
        <v>30</v>
      </c>
      <c r="H1269" s="41" t="s">
        <v>160</v>
      </c>
      <c r="I1269" s="71">
        <v>101.2</v>
      </c>
      <c r="J1269" s="41" t="s">
        <v>161</v>
      </c>
      <c r="K1269" s="73"/>
      <c r="L1269" s="73" t="s">
        <v>162</v>
      </c>
      <c r="M1269" s="73"/>
      <c r="N126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O1269" s="41" t="str">
        <f>CONCATENATE("F","$",Таблица_основная[[#This Row],[Первая строка массива]])</f>
        <v>F$1267</v>
      </c>
      <c r="P1269" s="41" t="str">
        <f>CONCATENATE("F","$",Таблица_основная[[#This Row],[Первая строка массива]],":","F","$",Таблица_основная[[#This Row],[Последняя строка моссива]])</f>
        <v>F$1267:F$1321</v>
      </c>
      <c r="Q1269" s="70">
        <f t="shared" ref="Q1269:Q1321" si="23">Q1268</f>
        <v>1267</v>
      </c>
      <c r="R1269" s="70">
        <f>Таблица_основная[[#This Row],[Первая строка массива]]+54</f>
        <v>1321</v>
      </c>
      <c r="S1269"/>
      <c r="T1269" s="86"/>
    </row>
    <row r="1270" spans="1:20" ht="12.75" customHeight="1" x14ac:dyDescent="0.2">
      <c r="A1270" s="70"/>
      <c r="B1270" s="70"/>
      <c r="C1270" s="100" t="s">
        <v>90</v>
      </c>
      <c r="D1270" s="101" t="s">
        <v>35</v>
      </c>
      <c r="E1270" s="102">
        <v>45383</v>
      </c>
      <c r="F1270" s="71">
        <v>61</v>
      </c>
      <c r="G1270" s="72">
        <f ca="1">Таблица_основная[[#This Row],[Рейтинг расчет]]</f>
        <v>23</v>
      </c>
      <c r="H1270" s="41" t="s">
        <v>160</v>
      </c>
      <c r="I1270" s="71">
        <v>101.2</v>
      </c>
      <c r="J1270" s="41" t="s">
        <v>161</v>
      </c>
      <c r="K1270" s="73"/>
      <c r="L1270" s="73" t="s">
        <v>162</v>
      </c>
      <c r="M1270" s="73"/>
      <c r="N127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23</v>
      </c>
      <c r="O1270" s="41" t="str">
        <f>CONCATENATE("F","$",Таблица_основная[[#This Row],[Первая строка массива]])</f>
        <v>F$1267</v>
      </c>
      <c r="P1270" s="41" t="str">
        <f>CONCATENATE("F","$",Таблица_основная[[#This Row],[Первая строка массива]],":","F","$",Таблица_основная[[#This Row],[Последняя строка моссива]])</f>
        <v>F$1267:F$1321</v>
      </c>
      <c r="Q1270" s="70">
        <f t="shared" si="23"/>
        <v>1267</v>
      </c>
      <c r="R1270" s="70">
        <f>Таблица_основная[[#This Row],[Первая строка массива]]+54</f>
        <v>1321</v>
      </c>
      <c r="S1270"/>
      <c r="T1270" s="86"/>
    </row>
    <row r="1271" spans="1:20" ht="12.75" customHeight="1" x14ac:dyDescent="0.2">
      <c r="A1271" s="70"/>
      <c r="B1271" s="70"/>
      <c r="C1271" s="100" t="s">
        <v>112</v>
      </c>
      <c r="D1271" s="101" t="s">
        <v>35</v>
      </c>
      <c r="E1271" s="102">
        <v>45383</v>
      </c>
      <c r="F1271" s="71">
        <v>12</v>
      </c>
      <c r="G1271" s="72">
        <f ca="1">Таблица_основная[[#This Row],[Рейтинг расчет]]</f>
        <v>45</v>
      </c>
      <c r="H1271" s="41" t="s">
        <v>160</v>
      </c>
      <c r="I1271" s="71">
        <v>101.2</v>
      </c>
      <c r="J1271" s="41" t="s">
        <v>161</v>
      </c>
      <c r="K1271" s="73"/>
      <c r="L1271" s="73" t="s">
        <v>162</v>
      </c>
      <c r="M1271" s="73"/>
      <c r="N127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45</v>
      </c>
      <c r="O1271" s="41" t="str">
        <f>CONCATENATE("F","$",Таблица_основная[[#This Row],[Первая строка массива]])</f>
        <v>F$1267</v>
      </c>
      <c r="P1271" s="41" t="str">
        <f>CONCATENATE("F","$",Таблица_основная[[#This Row],[Первая строка массива]],":","F","$",Таблица_основная[[#This Row],[Последняя строка моссива]])</f>
        <v>F$1267:F$1321</v>
      </c>
      <c r="Q1271" s="70">
        <f t="shared" si="23"/>
        <v>1267</v>
      </c>
      <c r="R1271" s="70">
        <f>Таблица_основная[[#This Row],[Первая строка массива]]+54</f>
        <v>1321</v>
      </c>
      <c r="S1271"/>
      <c r="T1271" s="86"/>
    </row>
    <row r="1272" spans="1:20" ht="12.75" customHeight="1" x14ac:dyDescent="0.2">
      <c r="A1272" s="70"/>
      <c r="B1272" s="70"/>
      <c r="C1272" s="100" t="s">
        <v>91</v>
      </c>
      <c r="D1272" s="101" t="s">
        <v>35</v>
      </c>
      <c r="E1272" s="102">
        <v>45383</v>
      </c>
      <c r="F1272" s="71">
        <v>20</v>
      </c>
      <c r="G1272" s="72">
        <f ca="1">Таблица_основная[[#This Row],[Рейтинг расчет]]</f>
        <v>40</v>
      </c>
      <c r="H1272" s="41" t="s">
        <v>160</v>
      </c>
      <c r="I1272" s="71">
        <v>101.2</v>
      </c>
      <c r="J1272" s="41" t="s">
        <v>161</v>
      </c>
      <c r="K1272" s="73"/>
      <c r="L1272" s="73" t="s">
        <v>162</v>
      </c>
      <c r="M1272" s="73"/>
      <c r="N127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40</v>
      </c>
      <c r="O1272" s="41" t="str">
        <f>CONCATENATE("F","$",Таблица_основная[[#This Row],[Первая строка массива]])</f>
        <v>F$1267</v>
      </c>
      <c r="P1272" s="41" t="str">
        <f>CONCATENATE("F","$",Таблица_основная[[#This Row],[Первая строка массива]],":","F","$",Таблица_основная[[#This Row],[Последняя строка моссива]])</f>
        <v>F$1267:F$1321</v>
      </c>
      <c r="Q1272" s="70">
        <f t="shared" si="23"/>
        <v>1267</v>
      </c>
      <c r="R1272" s="70">
        <f>Таблица_основная[[#This Row],[Первая строка массива]]+54</f>
        <v>1321</v>
      </c>
      <c r="S1272"/>
      <c r="T1272" s="86"/>
    </row>
    <row r="1273" spans="1:20" ht="12.75" customHeight="1" x14ac:dyDescent="0.2">
      <c r="A1273" s="70"/>
      <c r="B1273" s="70"/>
      <c r="C1273" s="100" t="s">
        <v>92</v>
      </c>
      <c r="D1273" s="101" t="s">
        <v>35</v>
      </c>
      <c r="E1273" s="102">
        <v>45383</v>
      </c>
      <c r="F1273" s="71">
        <v>17</v>
      </c>
      <c r="G1273" s="72">
        <f ca="1">Таблица_основная[[#This Row],[Рейтинг расчет]]</f>
        <v>42</v>
      </c>
      <c r="H1273" s="41" t="s">
        <v>160</v>
      </c>
      <c r="I1273" s="71">
        <v>101.2</v>
      </c>
      <c r="J1273" s="41" t="s">
        <v>161</v>
      </c>
      <c r="K1273" s="73"/>
      <c r="L1273" s="73" t="s">
        <v>162</v>
      </c>
      <c r="M1273" s="73"/>
      <c r="N127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42</v>
      </c>
      <c r="O1273" s="41" t="str">
        <f>CONCATENATE("F","$",Таблица_основная[[#This Row],[Первая строка массива]])</f>
        <v>F$1267</v>
      </c>
      <c r="P1273" s="41" t="str">
        <f>CONCATENATE("F","$",Таблица_основная[[#This Row],[Первая строка массива]],":","F","$",Таблица_основная[[#This Row],[Последняя строка моссива]])</f>
        <v>F$1267:F$1321</v>
      </c>
      <c r="Q1273" s="70">
        <f t="shared" si="23"/>
        <v>1267</v>
      </c>
      <c r="R1273" s="70">
        <f>Таблица_основная[[#This Row],[Первая строка массива]]+54</f>
        <v>1321</v>
      </c>
      <c r="S1273"/>
      <c r="T1273" s="86"/>
    </row>
    <row r="1274" spans="1:20" ht="12.75" customHeight="1" x14ac:dyDescent="0.2">
      <c r="A1274" s="70"/>
      <c r="B1274" s="70"/>
      <c r="C1274" s="100" t="s">
        <v>113</v>
      </c>
      <c r="D1274" s="101" t="s">
        <v>35</v>
      </c>
      <c r="E1274" s="102">
        <v>45383</v>
      </c>
      <c r="F1274" s="71">
        <v>20</v>
      </c>
      <c r="G1274" s="72">
        <f ca="1">Таблица_основная[[#This Row],[Рейтинг расчет]]</f>
        <v>40</v>
      </c>
      <c r="H1274" s="41" t="s">
        <v>160</v>
      </c>
      <c r="I1274" s="71">
        <v>101.2</v>
      </c>
      <c r="J1274" s="41" t="s">
        <v>161</v>
      </c>
      <c r="K1274" s="73"/>
      <c r="L1274" s="73" t="s">
        <v>162</v>
      </c>
      <c r="M1274" s="73"/>
      <c r="N127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40</v>
      </c>
      <c r="O1274" s="41" t="str">
        <f>CONCATENATE("F","$",Таблица_основная[[#This Row],[Первая строка массива]])</f>
        <v>F$1267</v>
      </c>
      <c r="P1274" s="41" t="str">
        <f>CONCATENATE("F","$",Таблица_основная[[#This Row],[Первая строка массива]],":","F","$",Таблица_основная[[#This Row],[Последняя строка моссива]])</f>
        <v>F$1267:F$1321</v>
      </c>
      <c r="Q1274" s="70">
        <f t="shared" si="23"/>
        <v>1267</v>
      </c>
      <c r="R1274" s="70">
        <f>Таблица_основная[[#This Row],[Первая строка массива]]+54</f>
        <v>1321</v>
      </c>
      <c r="S1274"/>
      <c r="T1274" s="86"/>
    </row>
    <row r="1275" spans="1:20" ht="12.75" customHeight="1" x14ac:dyDescent="0.2">
      <c r="A1275" s="70"/>
      <c r="B1275" s="70"/>
      <c r="C1275" s="100" t="s">
        <v>135</v>
      </c>
      <c r="D1275" s="101" t="s">
        <v>35</v>
      </c>
      <c r="E1275" s="102">
        <v>45383</v>
      </c>
      <c r="F1275" s="71">
        <v>115</v>
      </c>
      <c r="G1275" s="72">
        <f ca="1">Таблица_основная[[#This Row],[Рейтинг расчет]]</f>
        <v>13</v>
      </c>
      <c r="H1275" s="41" t="s">
        <v>160</v>
      </c>
      <c r="I1275" s="71">
        <v>101.2</v>
      </c>
      <c r="J1275" s="41" t="s">
        <v>161</v>
      </c>
      <c r="K1275" s="73"/>
      <c r="L1275" s="73" t="s">
        <v>162</v>
      </c>
      <c r="M1275" s="73"/>
      <c r="N127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O1275" s="41" t="str">
        <f>CONCATENATE("F","$",Таблица_основная[[#This Row],[Первая строка массива]])</f>
        <v>F$1267</v>
      </c>
      <c r="P1275" s="41" t="str">
        <f>CONCATENATE("F","$",Таблица_основная[[#This Row],[Первая строка массива]],":","F","$",Таблица_основная[[#This Row],[Последняя строка моссива]])</f>
        <v>F$1267:F$1321</v>
      </c>
      <c r="Q1275" s="70">
        <f t="shared" si="23"/>
        <v>1267</v>
      </c>
      <c r="R1275" s="70">
        <f>Таблица_основная[[#This Row],[Первая строка массива]]+54</f>
        <v>1321</v>
      </c>
      <c r="S1275"/>
      <c r="T1275" s="86"/>
    </row>
    <row r="1276" spans="1:20" ht="12.75" customHeight="1" x14ac:dyDescent="0.2">
      <c r="A1276" s="70"/>
      <c r="B1276" s="70"/>
      <c r="C1276" s="100" t="s">
        <v>136</v>
      </c>
      <c r="D1276" s="101" t="s">
        <v>35</v>
      </c>
      <c r="E1276" s="102">
        <v>45383</v>
      </c>
      <c r="F1276" s="71">
        <v>182</v>
      </c>
      <c r="G1276" s="72">
        <f ca="1">Таблица_основная[[#This Row],[Рейтинг расчет]]</f>
        <v>7</v>
      </c>
      <c r="H1276" s="41" t="s">
        <v>160</v>
      </c>
      <c r="I1276" s="71">
        <v>101.2</v>
      </c>
      <c r="J1276" s="41" t="s">
        <v>161</v>
      </c>
      <c r="K1276" s="73"/>
      <c r="L1276" s="73" t="s">
        <v>162</v>
      </c>
      <c r="M1276" s="73"/>
      <c r="N127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O1276" s="41" t="str">
        <f>CONCATENATE("F","$",Таблица_основная[[#This Row],[Первая строка массива]])</f>
        <v>F$1267</v>
      </c>
      <c r="P1276" s="41" t="str">
        <f>CONCATENATE("F","$",Таблица_основная[[#This Row],[Первая строка массива]],":","F","$",Таблица_основная[[#This Row],[Последняя строка моссива]])</f>
        <v>F$1267:F$1321</v>
      </c>
      <c r="Q1276" s="70">
        <f t="shared" si="23"/>
        <v>1267</v>
      </c>
      <c r="R1276" s="70">
        <f>Таблица_основная[[#This Row],[Первая строка массива]]+54</f>
        <v>1321</v>
      </c>
      <c r="S1276"/>
      <c r="T1276" s="86"/>
    </row>
    <row r="1277" spans="1:20" ht="12.75" customHeight="1" x14ac:dyDescent="0.2">
      <c r="A1277" s="70"/>
      <c r="B1277" s="70"/>
      <c r="C1277" s="100" t="s">
        <v>137</v>
      </c>
      <c r="D1277" s="101" t="s">
        <v>35</v>
      </c>
      <c r="E1277" s="102">
        <v>45383</v>
      </c>
      <c r="F1277" s="71">
        <v>68</v>
      </c>
      <c r="G1277" s="72">
        <f ca="1">Таблица_основная[[#This Row],[Рейтинг расчет]]</f>
        <v>20</v>
      </c>
      <c r="H1277" s="41" t="s">
        <v>160</v>
      </c>
      <c r="I1277" s="71">
        <v>101.2</v>
      </c>
      <c r="J1277" s="41" t="s">
        <v>161</v>
      </c>
      <c r="K1277" s="73"/>
      <c r="L1277" s="73" t="s">
        <v>162</v>
      </c>
      <c r="M1277" s="73"/>
      <c r="N127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O1277" s="41" t="str">
        <f>CONCATENATE("F","$",Таблица_основная[[#This Row],[Первая строка массива]])</f>
        <v>F$1267</v>
      </c>
      <c r="P1277" s="41" t="str">
        <f>CONCATENATE("F","$",Таблица_основная[[#This Row],[Первая строка массива]],":","F","$",Таблица_основная[[#This Row],[Последняя строка моссива]])</f>
        <v>F$1267:F$1321</v>
      </c>
      <c r="Q1277" s="70">
        <f t="shared" si="23"/>
        <v>1267</v>
      </c>
      <c r="R1277" s="70">
        <f>Таблица_основная[[#This Row],[Первая строка массива]]+54</f>
        <v>1321</v>
      </c>
      <c r="S1277"/>
      <c r="T1277" s="86"/>
    </row>
    <row r="1278" spans="1:20" ht="12.75" customHeight="1" x14ac:dyDescent="0.2">
      <c r="A1278" s="70"/>
      <c r="B1278" s="70"/>
      <c r="C1278" s="100" t="s">
        <v>138</v>
      </c>
      <c r="D1278" s="101" t="s">
        <v>35</v>
      </c>
      <c r="E1278" s="102">
        <v>45383</v>
      </c>
      <c r="F1278" s="71">
        <v>85</v>
      </c>
      <c r="G1278" s="72">
        <f ca="1">Таблица_основная[[#This Row],[Рейтинг расчет]]</f>
        <v>16</v>
      </c>
      <c r="H1278" s="41" t="s">
        <v>160</v>
      </c>
      <c r="I1278" s="71">
        <v>101.2</v>
      </c>
      <c r="J1278" s="41" t="s">
        <v>161</v>
      </c>
      <c r="K1278" s="73"/>
      <c r="L1278" s="73" t="s">
        <v>162</v>
      </c>
      <c r="M1278" s="73"/>
      <c r="N127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O1278" s="41" t="str">
        <f>CONCATENATE("F","$",Таблица_основная[[#This Row],[Первая строка массива]])</f>
        <v>F$1267</v>
      </c>
      <c r="P1278" s="41" t="str">
        <f>CONCATENATE("F","$",Таблица_основная[[#This Row],[Первая строка массива]],":","F","$",Таблица_основная[[#This Row],[Последняя строка моссива]])</f>
        <v>F$1267:F$1321</v>
      </c>
      <c r="Q1278" s="70">
        <f t="shared" si="23"/>
        <v>1267</v>
      </c>
      <c r="R1278" s="70">
        <f>Таблица_основная[[#This Row],[Первая строка массива]]+54</f>
        <v>1321</v>
      </c>
      <c r="S1278"/>
      <c r="T1278" s="86"/>
    </row>
    <row r="1279" spans="1:20" ht="12.75" customHeight="1" x14ac:dyDescent="0.2">
      <c r="A1279" s="70"/>
      <c r="B1279" s="70"/>
      <c r="C1279" s="100" t="s">
        <v>139</v>
      </c>
      <c r="D1279" s="101" t="s">
        <v>35</v>
      </c>
      <c r="E1279" s="102">
        <v>45383</v>
      </c>
      <c r="F1279" s="71">
        <v>65</v>
      </c>
      <c r="G1279" s="72">
        <f ca="1">Таблица_основная[[#This Row],[Рейтинг расчет]]</f>
        <v>22</v>
      </c>
      <c r="H1279" s="41" t="s">
        <v>160</v>
      </c>
      <c r="I1279" s="71">
        <v>101.2</v>
      </c>
      <c r="J1279" s="41" t="s">
        <v>161</v>
      </c>
      <c r="K1279" s="73"/>
      <c r="L1279" s="73" t="s">
        <v>162</v>
      </c>
      <c r="M1279" s="73"/>
      <c r="N127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22</v>
      </c>
      <c r="O1279" s="41" t="str">
        <f>CONCATENATE("F","$",Таблица_основная[[#This Row],[Первая строка массива]])</f>
        <v>F$1267</v>
      </c>
      <c r="P1279" s="41" t="str">
        <f>CONCATENATE("F","$",Таблица_основная[[#This Row],[Первая строка массива]],":","F","$",Таблица_основная[[#This Row],[Последняя строка моссива]])</f>
        <v>F$1267:F$1321</v>
      </c>
      <c r="Q1279" s="70">
        <f t="shared" si="23"/>
        <v>1267</v>
      </c>
      <c r="R1279" s="70">
        <f>Таблица_основная[[#This Row],[Первая строка массива]]+54</f>
        <v>1321</v>
      </c>
      <c r="S1279"/>
      <c r="T1279" s="86"/>
    </row>
    <row r="1280" spans="1:20" ht="12.75" customHeight="1" x14ac:dyDescent="0.2">
      <c r="A1280" s="70"/>
      <c r="B1280" s="70"/>
      <c r="C1280" s="100" t="s">
        <v>140</v>
      </c>
      <c r="D1280" s="101" t="s">
        <v>35</v>
      </c>
      <c r="E1280" s="102">
        <v>45383</v>
      </c>
      <c r="F1280" s="71">
        <v>44</v>
      </c>
      <c r="G1280" s="72">
        <f ca="1">Таблица_основная[[#This Row],[Рейтинг расчет]]</f>
        <v>28</v>
      </c>
      <c r="H1280" s="41" t="s">
        <v>160</v>
      </c>
      <c r="I1280" s="71">
        <v>101.2</v>
      </c>
      <c r="J1280" s="41" t="s">
        <v>161</v>
      </c>
      <c r="K1280" s="73"/>
      <c r="L1280" s="73" t="s">
        <v>162</v>
      </c>
      <c r="M1280" s="73"/>
      <c r="N128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O1280" s="41" t="str">
        <f>CONCATENATE("F","$",Таблица_основная[[#This Row],[Первая строка массива]])</f>
        <v>F$1267</v>
      </c>
      <c r="P1280" s="41" t="str">
        <f>CONCATENATE("F","$",Таблица_основная[[#This Row],[Первая строка массива]],":","F","$",Таблица_основная[[#This Row],[Последняя строка моссива]])</f>
        <v>F$1267:F$1321</v>
      </c>
      <c r="Q1280" s="70">
        <f t="shared" si="23"/>
        <v>1267</v>
      </c>
      <c r="R1280" s="70">
        <f>Таблица_основная[[#This Row],[Первая строка массива]]+54</f>
        <v>1321</v>
      </c>
      <c r="S1280"/>
      <c r="T1280" s="86"/>
    </row>
    <row r="1281" spans="1:20" ht="12.75" customHeight="1" x14ac:dyDescent="0.2">
      <c r="A1281" s="70"/>
      <c r="B1281" s="70"/>
      <c r="C1281" s="100" t="s">
        <v>141</v>
      </c>
      <c r="D1281" s="101" t="s">
        <v>35</v>
      </c>
      <c r="E1281" s="102">
        <v>45383</v>
      </c>
      <c r="F1281" s="71">
        <v>78</v>
      </c>
      <c r="G1281" s="72">
        <f ca="1">Таблица_основная[[#This Row],[Рейтинг расчет]]</f>
        <v>18</v>
      </c>
      <c r="H1281" s="41" t="s">
        <v>160</v>
      </c>
      <c r="I1281" s="71">
        <v>101.2</v>
      </c>
      <c r="J1281" s="41" t="s">
        <v>161</v>
      </c>
      <c r="K1281" s="73"/>
      <c r="L1281" s="73" t="s">
        <v>162</v>
      </c>
      <c r="M1281" s="73"/>
      <c r="N128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O1281" s="41" t="str">
        <f>CONCATENATE("F","$",Таблица_основная[[#This Row],[Первая строка массива]])</f>
        <v>F$1267</v>
      </c>
      <c r="P1281" s="41" t="str">
        <f>CONCATENATE("F","$",Таблица_основная[[#This Row],[Первая строка массива]],":","F","$",Таблица_основная[[#This Row],[Последняя строка моссива]])</f>
        <v>F$1267:F$1321</v>
      </c>
      <c r="Q1281" s="70">
        <f t="shared" si="23"/>
        <v>1267</v>
      </c>
      <c r="R1281" s="70">
        <f>Таблица_основная[[#This Row],[Первая строка массива]]+54</f>
        <v>1321</v>
      </c>
      <c r="S1281"/>
      <c r="T1281" s="86"/>
    </row>
    <row r="1282" spans="1:20" ht="12.75" customHeight="1" x14ac:dyDescent="0.2">
      <c r="A1282" s="70"/>
      <c r="B1282" s="70"/>
      <c r="C1282" s="100" t="s">
        <v>142</v>
      </c>
      <c r="D1282" s="101" t="s">
        <v>35</v>
      </c>
      <c r="E1282" s="102">
        <v>45383</v>
      </c>
      <c r="F1282" s="71">
        <v>194</v>
      </c>
      <c r="G1282" s="72">
        <f ca="1">Таблица_основная[[#This Row],[Рейтинг расчет]]</f>
        <v>6</v>
      </c>
      <c r="H1282" s="41" t="s">
        <v>160</v>
      </c>
      <c r="I1282" s="71">
        <v>101.2</v>
      </c>
      <c r="J1282" s="41" t="s">
        <v>161</v>
      </c>
      <c r="K1282" s="73"/>
      <c r="L1282" s="73" t="s">
        <v>162</v>
      </c>
      <c r="M1282" s="73"/>
      <c r="N128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6</v>
      </c>
      <c r="O1282" s="41" t="str">
        <f>CONCATENATE("F","$",Таблица_основная[[#This Row],[Первая строка массива]])</f>
        <v>F$1267</v>
      </c>
      <c r="P1282" s="41" t="str">
        <f>CONCATENATE("F","$",Таблица_основная[[#This Row],[Первая строка массива]],":","F","$",Таблица_основная[[#This Row],[Последняя строка моссива]])</f>
        <v>F$1267:F$1321</v>
      </c>
      <c r="Q1282" s="70">
        <f t="shared" si="23"/>
        <v>1267</v>
      </c>
      <c r="R1282" s="70">
        <f>Таблица_основная[[#This Row],[Первая строка массива]]+54</f>
        <v>1321</v>
      </c>
      <c r="S1282"/>
      <c r="T1282" s="86"/>
    </row>
    <row r="1283" spans="1:20" ht="12.75" customHeight="1" x14ac:dyDescent="0.2">
      <c r="A1283" s="70"/>
      <c r="B1283" s="70"/>
      <c r="C1283" s="100" t="s">
        <v>143</v>
      </c>
      <c r="D1283" s="101" t="s">
        <v>35</v>
      </c>
      <c r="E1283" s="102">
        <v>45383</v>
      </c>
      <c r="F1283" s="71">
        <v>151</v>
      </c>
      <c r="G1283" s="72">
        <f ca="1">Таблица_основная[[#This Row],[Рейтинг расчет]]</f>
        <v>9</v>
      </c>
      <c r="H1283" s="41" t="s">
        <v>160</v>
      </c>
      <c r="I1283" s="71">
        <v>101.2</v>
      </c>
      <c r="J1283" s="41" t="s">
        <v>161</v>
      </c>
      <c r="K1283" s="73"/>
      <c r="L1283" s="73" t="s">
        <v>162</v>
      </c>
      <c r="M1283" s="73"/>
      <c r="N128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9</v>
      </c>
      <c r="O1283" s="41" t="str">
        <f>CONCATENATE("F","$",Таблица_основная[[#This Row],[Первая строка массива]])</f>
        <v>F$1267</v>
      </c>
      <c r="P1283" s="41" t="str">
        <f>CONCATENATE("F","$",Таблица_основная[[#This Row],[Первая строка массива]],":","F","$",Таблица_основная[[#This Row],[Последняя строка моссива]])</f>
        <v>F$1267:F$1321</v>
      </c>
      <c r="Q1283" s="70">
        <f t="shared" si="23"/>
        <v>1267</v>
      </c>
      <c r="R1283" s="70">
        <f>Таблица_основная[[#This Row],[Первая строка массива]]+54</f>
        <v>1321</v>
      </c>
      <c r="S1283"/>
      <c r="T1283" s="86"/>
    </row>
    <row r="1284" spans="1:20" ht="12.75" customHeight="1" x14ac:dyDescent="0.2">
      <c r="A1284" s="70"/>
      <c r="B1284" s="70"/>
      <c r="C1284" s="100" t="s">
        <v>144</v>
      </c>
      <c r="D1284" s="101" t="s">
        <v>35</v>
      </c>
      <c r="E1284" s="102">
        <v>45383</v>
      </c>
      <c r="F1284" s="71">
        <v>1391</v>
      </c>
      <c r="G1284" s="72">
        <f ca="1">Таблица_основная[[#This Row],[Рейтинг расчет]]</f>
        <v>1</v>
      </c>
      <c r="H1284" s="41" t="s">
        <v>160</v>
      </c>
      <c r="I1284" s="71">
        <v>101.2</v>
      </c>
      <c r="J1284" s="41" t="s">
        <v>161</v>
      </c>
      <c r="K1284" s="73"/>
      <c r="L1284" s="73" t="s">
        <v>162</v>
      </c>
      <c r="M1284" s="73"/>
      <c r="N128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1284" s="41" t="str">
        <f>CONCATENATE("F","$",Таблица_основная[[#This Row],[Первая строка массива]])</f>
        <v>F$1267</v>
      </c>
      <c r="P1284" s="41" t="str">
        <f>CONCATENATE("F","$",Таблица_основная[[#This Row],[Первая строка массива]],":","F","$",Таблица_основная[[#This Row],[Последняя строка моссива]])</f>
        <v>F$1267:F$1321</v>
      </c>
      <c r="Q1284" s="70">
        <f t="shared" si="23"/>
        <v>1267</v>
      </c>
      <c r="R1284" s="70">
        <f>Таблица_основная[[#This Row],[Первая строка массива]]+54</f>
        <v>1321</v>
      </c>
      <c r="S1284"/>
      <c r="T1284" s="86"/>
    </row>
    <row r="1285" spans="1:20" ht="12.75" customHeight="1" x14ac:dyDescent="0.2">
      <c r="A1285" s="70"/>
      <c r="B1285" s="70"/>
      <c r="C1285" s="100" t="s">
        <v>145</v>
      </c>
      <c r="D1285" s="101" t="s">
        <v>35</v>
      </c>
      <c r="E1285" s="102">
        <v>45383</v>
      </c>
      <c r="F1285" s="71">
        <v>375</v>
      </c>
      <c r="G1285" s="72">
        <f ca="1">Таблица_основная[[#This Row],[Рейтинг расчет]]</f>
        <v>3</v>
      </c>
      <c r="H1285" s="41" t="s">
        <v>160</v>
      </c>
      <c r="I1285" s="71">
        <v>101.2</v>
      </c>
      <c r="J1285" s="41" t="s">
        <v>161</v>
      </c>
      <c r="K1285" s="73"/>
      <c r="L1285" s="73" t="s">
        <v>162</v>
      </c>
      <c r="M1285" s="73"/>
      <c r="N128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</v>
      </c>
      <c r="O1285" s="41" t="str">
        <f>CONCATENATE("F","$",Таблица_основная[[#This Row],[Первая строка массива]])</f>
        <v>F$1267</v>
      </c>
      <c r="P1285" s="41" t="str">
        <f>CONCATENATE("F","$",Таблица_основная[[#This Row],[Первая строка массива]],":","F","$",Таблица_основная[[#This Row],[Последняя строка моссива]])</f>
        <v>F$1267:F$1321</v>
      </c>
      <c r="Q1285" s="70">
        <f t="shared" si="23"/>
        <v>1267</v>
      </c>
      <c r="R1285" s="70">
        <f>Таблица_основная[[#This Row],[Первая строка массива]]+54</f>
        <v>1321</v>
      </c>
      <c r="S1285"/>
      <c r="T1285" s="86"/>
    </row>
    <row r="1286" spans="1:20" ht="12.75" customHeight="1" x14ac:dyDescent="0.2">
      <c r="A1286" s="70"/>
      <c r="B1286" s="70"/>
      <c r="C1286" s="100" t="s">
        <v>146</v>
      </c>
      <c r="D1286" s="101" t="s">
        <v>35</v>
      </c>
      <c r="E1286" s="102">
        <v>45383</v>
      </c>
      <c r="F1286" s="71">
        <v>442</v>
      </c>
      <c r="G1286" s="72">
        <f ca="1">Таблица_основная[[#This Row],[Рейтинг расчет]]</f>
        <v>2</v>
      </c>
      <c r="H1286" s="41" t="s">
        <v>160</v>
      </c>
      <c r="I1286" s="71">
        <v>101.2</v>
      </c>
      <c r="J1286" s="41" t="s">
        <v>161</v>
      </c>
      <c r="K1286" s="73"/>
      <c r="L1286" s="73" t="s">
        <v>162</v>
      </c>
      <c r="M1286" s="73"/>
      <c r="N128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</v>
      </c>
      <c r="O1286" s="41" t="str">
        <f>CONCATENATE("F","$",Таблица_основная[[#This Row],[Первая строка массива]])</f>
        <v>F$1267</v>
      </c>
      <c r="P1286" s="41" t="str">
        <f>CONCATENATE("F","$",Таблица_основная[[#This Row],[Первая строка массива]],":","F","$",Таблица_основная[[#This Row],[Последняя строка моссива]])</f>
        <v>F$1267:F$1321</v>
      </c>
      <c r="Q1286" s="70">
        <f t="shared" si="23"/>
        <v>1267</v>
      </c>
      <c r="R1286" s="70">
        <f>Таблица_основная[[#This Row],[Первая строка массива]]+54</f>
        <v>1321</v>
      </c>
      <c r="S1286"/>
      <c r="T1286" s="86"/>
    </row>
    <row r="1287" spans="1:20" ht="12.75" customHeight="1" x14ac:dyDescent="0.2">
      <c r="A1287" s="70"/>
      <c r="B1287" s="70"/>
      <c r="C1287" s="100" t="s">
        <v>93</v>
      </c>
      <c r="D1287" s="101" t="s">
        <v>35</v>
      </c>
      <c r="E1287" s="102">
        <v>45383</v>
      </c>
      <c r="F1287" s="71">
        <v>24</v>
      </c>
      <c r="G1287" s="72">
        <f ca="1">Таблица_основная[[#This Row],[Рейтинг расчет]]</f>
        <v>38</v>
      </c>
      <c r="H1287" s="41" t="s">
        <v>160</v>
      </c>
      <c r="I1287" s="71">
        <v>101.2</v>
      </c>
      <c r="J1287" s="41" t="s">
        <v>161</v>
      </c>
      <c r="K1287" s="73"/>
      <c r="L1287" s="73" t="s">
        <v>162</v>
      </c>
      <c r="M1287" s="73"/>
      <c r="N128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38</v>
      </c>
      <c r="O1287" s="41" t="str">
        <f>CONCATENATE("F","$",Таблица_основная[[#This Row],[Первая строка массива]])</f>
        <v>F$1267</v>
      </c>
      <c r="P1287" s="41" t="str">
        <f>CONCATENATE("F","$",Таблица_основная[[#This Row],[Первая строка массива]],":","F","$",Таблица_основная[[#This Row],[Последняя строка моссива]])</f>
        <v>F$1267:F$1321</v>
      </c>
      <c r="Q1287" s="70">
        <f t="shared" si="23"/>
        <v>1267</v>
      </c>
      <c r="R1287" s="70">
        <f>Таблица_основная[[#This Row],[Первая строка массива]]+54</f>
        <v>1321</v>
      </c>
      <c r="S1287"/>
      <c r="T1287" s="86"/>
    </row>
    <row r="1288" spans="1:20" ht="12.75" customHeight="1" x14ac:dyDescent="0.2">
      <c r="A1288" s="70"/>
      <c r="B1288" s="70"/>
      <c r="C1288" s="100" t="s">
        <v>127</v>
      </c>
      <c r="D1288" s="101" t="s">
        <v>35</v>
      </c>
      <c r="E1288" s="102">
        <v>45383</v>
      </c>
      <c r="F1288" s="71">
        <v>47</v>
      </c>
      <c r="G1288" s="72">
        <f ca="1">Таблица_основная[[#This Row],[Рейтинг расчет]]</f>
        <v>26</v>
      </c>
      <c r="H1288" s="41" t="s">
        <v>160</v>
      </c>
      <c r="I1288" s="71">
        <v>101.2</v>
      </c>
      <c r="J1288" s="41" t="s">
        <v>161</v>
      </c>
      <c r="K1288" s="73"/>
      <c r="L1288" s="73" t="s">
        <v>162</v>
      </c>
      <c r="M1288" s="73"/>
      <c r="N128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O1288" s="41" t="str">
        <f>CONCATENATE("F","$",Таблица_основная[[#This Row],[Первая строка массива]])</f>
        <v>F$1267</v>
      </c>
      <c r="P1288" s="41" t="str">
        <f>CONCATENATE("F","$",Таблица_основная[[#This Row],[Первая строка массива]],":","F","$",Таблица_основная[[#This Row],[Последняя строка моссива]])</f>
        <v>F$1267:F$1321</v>
      </c>
      <c r="Q1288" s="70">
        <f t="shared" si="23"/>
        <v>1267</v>
      </c>
      <c r="R1288" s="70">
        <f>Таблица_основная[[#This Row],[Первая строка массива]]+54</f>
        <v>1321</v>
      </c>
      <c r="S1288"/>
      <c r="T1288" s="86"/>
    </row>
    <row r="1289" spans="1:20" ht="12.75" customHeight="1" x14ac:dyDescent="0.2">
      <c r="A1289" s="70"/>
      <c r="B1289" s="70"/>
      <c r="C1289" s="100" t="s">
        <v>114</v>
      </c>
      <c r="D1289" s="101" t="s">
        <v>35</v>
      </c>
      <c r="E1289" s="102">
        <v>45383</v>
      </c>
      <c r="F1289" s="71">
        <v>9</v>
      </c>
      <c r="G1289" s="72">
        <f ca="1">Таблица_основная[[#This Row],[Рейтинг расчет]]</f>
        <v>47</v>
      </c>
      <c r="H1289" s="41" t="s">
        <v>160</v>
      </c>
      <c r="I1289" s="71">
        <v>101.2</v>
      </c>
      <c r="J1289" s="41" t="s">
        <v>161</v>
      </c>
      <c r="K1289" s="73"/>
      <c r="L1289" s="73" t="s">
        <v>162</v>
      </c>
      <c r="M1289" s="73"/>
      <c r="N128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47</v>
      </c>
      <c r="O1289" s="41" t="str">
        <f>CONCATENATE("F","$",Таблица_основная[[#This Row],[Первая строка массива]])</f>
        <v>F$1267</v>
      </c>
      <c r="P1289" s="41" t="str">
        <f>CONCATENATE("F","$",Таблица_основная[[#This Row],[Первая строка массива]],":","F","$",Таблица_основная[[#This Row],[Последняя строка моссива]])</f>
        <v>F$1267:F$1321</v>
      </c>
      <c r="Q1289" s="70">
        <f t="shared" si="23"/>
        <v>1267</v>
      </c>
      <c r="R1289" s="70">
        <f>Таблица_основная[[#This Row],[Первая строка массива]]+54</f>
        <v>1321</v>
      </c>
      <c r="S1289"/>
      <c r="T1289" s="86"/>
    </row>
    <row r="1290" spans="1:20" ht="12.75" customHeight="1" x14ac:dyDescent="0.2">
      <c r="A1290" s="70"/>
      <c r="B1290" s="70"/>
      <c r="C1290" s="100" t="s">
        <v>94</v>
      </c>
      <c r="D1290" s="101" t="s">
        <v>35</v>
      </c>
      <c r="E1290" s="102">
        <v>45383</v>
      </c>
      <c r="F1290" s="71">
        <v>76</v>
      </c>
      <c r="G1290" s="72">
        <f ca="1">Таблица_основная[[#This Row],[Рейтинг расчет]]</f>
        <v>19</v>
      </c>
      <c r="H1290" s="41" t="s">
        <v>160</v>
      </c>
      <c r="I1290" s="71">
        <v>101.2</v>
      </c>
      <c r="J1290" s="41" t="s">
        <v>161</v>
      </c>
      <c r="K1290" s="73"/>
      <c r="L1290" s="73" t="s">
        <v>162</v>
      </c>
      <c r="M1290" s="73"/>
      <c r="N129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O1290" s="41" t="str">
        <f>CONCATENATE("F","$",Таблица_основная[[#This Row],[Первая строка массива]])</f>
        <v>F$1267</v>
      </c>
      <c r="P1290" s="41" t="str">
        <f>CONCATENATE("F","$",Таблица_основная[[#This Row],[Первая строка массива]],":","F","$",Таблица_основная[[#This Row],[Последняя строка моссива]])</f>
        <v>F$1267:F$1321</v>
      </c>
      <c r="Q1290" s="70">
        <f t="shared" si="23"/>
        <v>1267</v>
      </c>
      <c r="R1290" s="70">
        <f>Таблица_основная[[#This Row],[Первая строка массива]]+54</f>
        <v>1321</v>
      </c>
      <c r="S1290"/>
      <c r="T1290" s="86"/>
    </row>
    <row r="1291" spans="1:20" ht="12.75" customHeight="1" x14ac:dyDescent="0.2">
      <c r="A1291" s="70"/>
      <c r="B1291" s="70"/>
      <c r="C1291" s="100" t="s">
        <v>95</v>
      </c>
      <c r="D1291" s="101" t="s">
        <v>35</v>
      </c>
      <c r="E1291" s="102">
        <v>45383</v>
      </c>
      <c r="F1291" s="71">
        <v>40</v>
      </c>
      <c r="G1291" s="72">
        <f ca="1">Таблица_основная[[#This Row],[Рейтинг расчет]]</f>
        <v>29</v>
      </c>
      <c r="H1291" s="41" t="s">
        <v>160</v>
      </c>
      <c r="I1291" s="71">
        <v>101.2</v>
      </c>
      <c r="J1291" s="41" t="s">
        <v>161</v>
      </c>
      <c r="K1291" s="73"/>
      <c r="L1291" s="73" t="s">
        <v>162</v>
      </c>
      <c r="M1291" s="73"/>
      <c r="N129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29</v>
      </c>
      <c r="O1291" s="41" t="str">
        <f>CONCATENATE("F","$",Таблица_основная[[#This Row],[Первая строка массива]])</f>
        <v>F$1267</v>
      </c>
      <c r="P1291" s="41" t="str">
        <f>CONCATENATE("F","$",Таблица_основная[[#This Row],[Первая строка массива]],":","F","$",Таблица_основная[[#This Row],[Последняя строка моссива]])</f>
        <v>F$1267:F$1321</v>
      </c>
      <c r="Q1291" s="70">
        <f t="shared" si="23"/>
        <v>1267</v>
      </c>
      <c r="R1291" s="70">
        <f>Таблица_основная[[#This Row],[Первая строка массива]]+54</f>
        <v>1321</v>
      </c>
      <c r="S1291"/>
      <c r="T1291" s="86"/>
    </row>
    <row r="1292" spans="1:20" ht="12.75" customHeight="1" x14ac:dyDescent="0.2">
      <c r="A1292" s="70"/>
      <c r="B1292" s="70"/>
      <c r="C1292" s="100" t="s">
        <v>96</v>
      </c>
      <c r="D1292" s="101" t="s">
        <v>35</v>
      </c>
      <c r="E1292" s="102">
        <v>45383</v>
      </c>
      <c r="F1292" s="71">
        <v>85</v>
      </c>
      <c r="G1292" s="72">
        <f ca="1">Таблица_основная[[#This Row],[Рейтинг расчет]]</f>
        <v>16</v>
      </c>
      <c r="H1292" s="41" t="s">
        <v>160</v>
      </c>
      <c r="I1292" s="71">
        <v>101.2</v>
      </c>
      <c r="J1292" s="41" t="s">
        <v>161</v>
      </c>
      <c r="K1292" s="73"/>
      <c r="L1292" s="73" t="s">
        <v>162</v>
      </c>
      <c r="M1292" s="73"/>
      <c r="N129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O1292" s="41" t="str">
        <f>CONCATENATE("F","$",Таблица_основная[[#This Row],[Первая строка массива]])</f>
        <v>F$1267</v>
      </c>
      <c r="P1292" s="41" t="str">
        <f>CONCATENATE("F","$",Таблица_основная[[#This Row],[Первая строка массива]],":","F","$",Таблица_основная[[#This Row],[Последняя строка моссива]])</f>
        <v>F$1267:F$1321</v>
      </c>
      <c r="Q1292" s="70">
        <f t="shared" si="23"/>
        <v>1267</v>
      </c>
      <c r="R1292" s="70">
        <f>Таблица_основная[[#This Row],[Первая строка массива]]+54</f>
        <v>1321</v>
      </c>
      <c r="S1292"/>
      <c r="T1292" s="86"/>
    </row>
    <row r="1293" spans="1:20" ht="12.75" customHeight="1" x14ac:dyDescent="0.2">
      <c r="A1293" s="70"/>
      <c r="B1293" s="70"/>
      <c r="C1293" s="100" t="s">
        <v>97</v>
      </c>
      <c r="D1293" s="101" t="s">
        <v>35</v>
      </c>
      <c r="E1293" s="102">
        <v>45383</v>
      </c>
      <c r="F1293" s="71">
        <v>35</v>
      </c>
      <c r="G1293" s="72">
        <f ca="1">Таблица_основная[[#This Row],[Рейтинг расчет]]</f>
        <v>31</v>
      </c>
      <c r="H1293" s="41" t="s">
        <v>160</v>
      </c>
      <c r="I1293" s="71">
        <v>101.2</v>
      </c>
      <c r="J1293" s="41" t="s">
        <v>161</v>
      </c>
      <c r="K1293" s="73"/>
      <c r="L1293" s="73" t="s">
        <v>162</v>
      </c>
      <c r="M1293" s="73"/>
      <c r="N129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O1293" s="41" t="str">
        <f>CONCATENATE("F","$",Таблица_основная[[#This Row],[Первая строка массива]])</f>
        <v>F$1267</v>
      </c>
      <c r="P1293" s="41" t="str">
        <f>CONCATENATE("F","$",Таблица_основная[[#This Row],[Первая строка массива]],":","F","$",Таблица_основная[[#This Row],[Последняя строка моссива]])</f>
        <v>F$1267:F$1321</v>
      </c>
      <c r="Q1293" s="70">
        <f t="shared" si="23"/>
        <v>1267</v>
      </c>
      <c r="R1293" s="70">
        <f>Таблица_основная[[#This Row],[Первая строка массива]]+54</f>
        <v>1321</v>
      </c>
      <c r="S1293"/>
      <c r="T1293" s="86"/>
    </row>
    <row r="1294" spans="1:20" ht="12.75" customHeight="1" x14ac:dyDescent="0.2">
      <c r="A1294" s="70"/>
      <c r="B1294" s="70"/>
      <c r="C1294" s="100" t="s">
        <v>98</v>
      </c>
      <c r="D1294" s="101" t="s">
        <v>35</v>
      </c>
      <c r="E1294" s="102">
        <v>45383</v>
      </c>
      <c r="F1294" s="71">
        <v>26</v>
      </c>
      <c r="G1294" s="72">
        <f ca="1">Таблица_основная[[#This Row],[Рейтинг расчет]]</f>
        <v>36</v>
      </c>
      <c r="H1294" s="41" t="s">
        <v>160</v>
      </c>
      <c r="I1294" s="71">
        <v>101.2</v>
      </c>
      <c r="J1294" s="41" t="s">
        <v>161</v>
      </c>
      <c r="K1294" s="73"/>
      <c r="L1294" s="73" t="s">
        <v>162</v>
      </c>
      <c r="M1294" s="73"/>
      <c r="N129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O1294" s="41" t="str">
        <f>CONCATENATE("F","$",Таблица_основная[[#This Row],[Первая строка массива]])</f>
        <v>F$1267</v>
      </c>
      <c r="P1294" s="41" t="str">
        <f>CONCATENATE("F","$",Таблица_основная[[#This Row],[Первая строка массива]],":","F","$",Таблица_основная[[#This Row],[Последняя строка моссива]])</f>
        <v>F$1267:F$1321</v>
      </c>
      <c r="Q1294" s="70">
        <f t="shared" si="23"/>
        <v>1267</v>
      </c>
      <c r="R1294" s="70">
        <f>Таблица_основная[[#This Row],[Первая строка массива]]+54</f>
        <v>1321</v>
      </c>
      <c r="S1294"/>
      <c r="T1294" s="86"/>
    </row>
    <row r="1295" spans="1:20" ht="12.75" customHeight="1" x14ac:dyDescent="0.2">
      <c r="A1295" s="70"/>
      <c r="B1295" s="70"/>
      <c r="C1295" s="100" t="s">
        <v>99</v>
      </c>
      <c r="D1295" s="101" t="s">
        <v>35</v>
      </c>
      <c r="E1295" s="102">
        <v>45383</v>
      </c>
      <c r="F1295" s="71">
        <v>32</v>
      </c>
      <c r="G1295" s="72">
        <f ca="1">Таблица_основная[[#This Row],[Рейтинг расчет]]</f>
        <v>32</v>
      </c>
      <c r="H1295" s="41" t="s">
        <v>160</v>
      </c>
      <c r="I1295" s="71">
        <v>101.2</v>
      </c>
      <c r="J1295" s="41" t="s">
        <v>161</v>
      </c>
      <c r="K1295" s="73"/>
      <c r="L1295" s="73" t="s">
        <v>162</v>
      </c>
      <c r="M1295" s="73"/>
      <c r="N129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O1295" s="41" t="str">
        <f>CONCATENATE("F","$",Таблица_основная[[#This Row],[Первая строка массива]])</f>
        <v>F$1267</v>
      </c>
      <c r="P1295" s="41" t="str">
        <f>CONCATENATE("F","$",Таблица_основная[[#This Row],[Первая строка массива]],":","F","$",Таблица_основная[[#This Row],[Последняя строка моссива]])</f>
        <v>F$1267:F$1321</v>
      </c>
      <c r="Q1295" s="70">
        <f t="shared" si="23"/>
        <v>1267</v>
      </c>
      <c r="R1295" s="70">
        <f>Таблица_основная[[#This Row],[Первая строка массива]]+54</f>
        <v>1321</v>
      </c>
      <c r="S1295"/>
      <c r="T1295" s="86"/>
    </row>
    <row r="1296" spans="1:20" ht="12.75" customHeight="1" x14ac:dyDescent="0.2">
      <c r="A1296" s="70"/>
      <c r="B1296" s="70"/>
      <c r="C1296" s="100" t="s">
        <v>100</v>
      </c>
      <c r="D1296" s="101" t="s">
        <v>35</v>
      </c>
      <c r="E1296" s="102">
        <v>45383</v>
      </c>
      <c r="F1296" s="71">
        <v>200</v>
      </c>
      <c r="G1296" s="72">
        <f ca="1">Таблица_основная[[#This Row],[Рейтинг расчет]]</f>
        <v>5</v>
      </c>
      <c r="H1296" s="41" t="s">
        <v>160</v>
      </c>
      <c r="I1296" s="71">
        <v>101.2</v>
      </c>
      <c r="J1296" s="41" t="s">
        <v>161</v>
      </c>
      <c r="K1296" s="73"/>
      <c r="L1296" s="73" t="s">
        <v>162</v>
      </c>
      <c r="M1296" s="73"/>
      <c r="N129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</v>
      </c>
      <c r="O1296" s="41" t="str">
        <f>CONCATENATE("F","$",Таблица_основная[[#This Row],[Первая строка массива]])</f>
        <v>F$1267</v>
      </c>
      <c r="P1296" s="41" t="str">
        <f>CONCATENATE("F","$",Таблица_основная[[#This Row],[Первая строка массива]],":","F","$",Таблица_основная[[#This Row],[Последняя строка моссива]])</f>
        <v>F$1267:F$1321</v>
      </c>
      <c r="Q1296" s="70">
        <f t="shared" si="23"/>
        <v>1267</v>
      </c>
      <c r="R1296" s="70">
        <f>Таблица_основная[[#This Row],[Первая строка массива]]+54</f>
        <v>1321</v>
      </c>
      <c r="S1296"/>
      <c r="T1296" s="86"/>
    </row>
    <row r="1297" spans="1:20" ht="12.75" customHeight="1" x14ac:dyDescent="0.2">
      <c r="A1297" s="70"/>
      <c r="B1297" s="70"/>
      <c r="C1297" s="100" t="s">
        <v>115</v>
      </c>
      <c r="D1297" s="101" t="s">
        <v>35</v>
      </c>
      <c r="E1297" s="102">
        <v>45383</v>
      </c>
      <c r="F1297" s="71">
        <v>50</v>
      </c>
      <c r="G1297" s="72">
        <f ca="1">Таблица_основная[[#This Row],[Рейтинг расчет]]</f>
        <v>25</v>
      </c>
      <c r="H1297" s="41" t="s">
        <v>160</v>
      </c>
      <c r="I1297" s="71">
        <v>101.2</v>
      </c>
      <c r="J1297" s="41" t="s">
        <v>161</v>
      </c>
      <c r="K1297" s="73"/>
      <c r="L1297" s="73" t="s">
        <v>162</v>
      </c>
      <c r="M1297" s="73"/>
      <c r="N129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25</v>
      </c>
      <c r="O1297" s="41" t="str">
        <f>CONCATENATE("F","$",Таблица_основная[[#This Row],[Первая строка массива]])</f>
        <v>F$1267</v>
      </c>
      <c r="P1297" s="41" t="str">
        <f>CONCATENATE("F","$",Таблица_основная[[#This Row],[Первая строка массива]],":","F","$",Таблица_основная[[#This Row],[Последняя строка моссива]])</f>
        <v>F$1267:F$1321</v>
      </c>
      <c r="Q1297" s="70">
        <f t="shared" si="23"/>
        <v>1267</v>
      </c>
      <c r="R1297" s="70">
        <f>Таблица_основная[[#This Row],[Первая строка массива]]+54</f>
        <v>1321</v>
      </c>
      <c r="S1297"/>
      <c r="T1297" s="86"/>
    </row>
    <row r="1298" spans="1:20" ht="12.75" customHeight="1" x14ac:dyDescent="0.2">
      <c r="A1298" s="70"/>
      <c r="B1298" s="70"/>
      <c r="C1298" s="100" t="s">
        <v>116</v>
      </c>
      <c r="D1298" s="101" t="s">
        <v>35</v>
      </c>
      <c r="E1298" s="102">
        <v>45383</v>
      </c>
      <c r="F1298" s="71">
        <v>26</v>
      </c>
      <c r="G1298" s="72">
        <f ca="1">Таблица_основная[[#This Row],[Рейтинг расчет]]</f>
        <v>36</v>
      </c>
      <c r="H1298" s="41" t="s">
        <v>160</v>
      </c>
      <c r="I1298" s="71">
        <v>101.2</v>
      </c>
      <c r="J1298" s="41" t="s">
        <v>161</v>
      </c>
      <c r="K1298" s="73"/>
      <c r="L1298" s="73" t="s">
        <v>162</v>
      </c>
      <c r="M1298" s="73"/>
      <c r="N129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O1298" s="41" t="str">
        <f>CONCATENATE("F","$",Таблица_основная[[#This Row],[Первая строка массива]])</f>
        <v>F$1267</v>
      </c>
      <c r="P1298" s="41" t="str">
        <f>CONCATENATE("F","$",Таблица_основная[[#This Row],[Первая строка массива]],":","F","$",Таблица_основная[[#This Row],[Последняя строка моссива]])</f>
        <v>F$1267:F$1321</v>
      </c>
      <c r="Q1298" s="70">
        <f t="shared" si="23"/>
        <v>1267</v>
      </c>
      <c r="R1298" s="70">
        <f>Таблица_основная[[#This Row],[Первая строка массива]]+54</f>
        <v>1321</v>
      </c>
      <c r="S1298"/>
      <c r="T1298" s="86"/>
    </row>
    <row r="1299" spans="1:20" ht="12.75" customHeight="1" x14ac:dyDescent="0.2">
      <c r="A1299" s="70"/>
      <c r="B1299" s="70"/>
      <c r="C1299" s="100" t="s">
        <v>101</v>
      </c>
      <c r="D1299" s="101" t="s">
        <v>35</v>
      </c>
      <c r="E1299" s="102">
        <v>45383</v>
      </c>
      <c r="F1299" s="71">
        <v>105</v>
      </c>
      <c r="G1299" s="72">
        <f ca="1">Таблица_основная[[#This Row],[Рейтинг расчет]]</f>
        <v>15</v>
      </c>
      <c r="H1299" s="41" t="s">
        <v>160</v>
      </c>
      <c r="I1299" s="71">
        <v>101.2</v>
      </c>
      <c r="J1299" s="41" t="s">
        <v>161</v>
      </c>
      <c r="K1299" s="73"/>
      <c r="L1299" s="73" t="s">
        <v>162</v>
      </c>
      <c r="M1299" s="73"/>
      <c r="N129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O1299" s="41" t="str">
        <f>CONCATENATE("F","$",Таблица_основная[[#This Row],[Первая строка массива]])</f>
        <v>F$1267</v>
      </c>
      <c r="P1299" s="41" t="str">
        <f>CONCATENATE("F","$",Таблица_основная[[#This Row],[Первая строка массива]],":","F","$",Таблица_основная[[#This Row],[Последняя строка моссива]])</f>
        <v>F$1267:F$1321</v>
      </c>
      <c r="Q1299" s="70">
        <f t="shared" si="23"/>
        <v>1267</v>
      </c>
      <c r="R1299" s="70">
        <f>Таблица_основная[[#This Row],[Первая строка массива]]+54</f>
        <v>1321</v>
      </c>
      <c r="S1299"/>
      <c r="T1299" s="86"/>
    </row>
    <row r="1300" spans="1:20" ht="12.75" customHeight="1" x14ac:dyDescent="0.2">
      <c r="A1300" s="70"/>
      <c r="B1300" s="70"/>
      <c r="C1300" s="100" t="s">
        <v>102</v>
      </c>
      <c r="D1300" s="101" t="s">
        <v>35</v>
      </c>
      <c r="E1300" s="102">
        <v>45383</v>
      </c>
      <c r="F1300" s="71">
        <v>66</v>
      </c>
      <c r="G1300" s="72">
        <f ca="1">Таблица_основная[[#This Row],[Рейтинг расчет]]</f>
        <v>21</v>
      </c>
      <c r="H1300" s="41" t="s">
        <v>160</v>
      </c>
      <c r="I1300" s="71">
        <v>101.2</v>
      </c>
      <c r="J1300" s="41" t="s">
        <v>161</v>
      </c>
      <c r="K1300" s="73"/>
      <c r="L1300" s="73" t="s">
        <v>162</v>
      </c>
      <c r="M1300" s="73"/>
      <c r="N130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O1300" s="41" t="str">
        <f>CONCATENATE("F","$",Таблица_основная[[#This Row],[Первая строка массива]])</f>
        <v>F$1267</v>
      </c>
      <c r="P1300" s="41" t="str">
        <f>CONCATENATE("F","$",Таблица_основная[[#This Row],[Первая строка массива]],":","F","$",Таблица_основная[[#This Row],[Последняя строка моссива]])</f>
        <v>F$1267:F$1321</v>
      </c>
      <c r="Q1300" s="70">
        <f t="shared" si="23"/>
        <v>1267</v>
      </c>
      <c r="R1300" s="70">
        <f>Таблица_основная[[#This Row],[Первая строка массива]]+54</f>
        <v>1321</v>
      </c>
      <c r="S1300"/>
      <c r="T1300" s="86"/>
    </row>
    <row r="1301" spans="1:20" ht="12.75" customHeight="1" x14ac:dyDescent="0.2">
      <c r="A1301" s="70"/>
      <c r="B1301" s="70"/>
      <c r="C1301" s="100" t="s">
        <v>103</v>
      </c>
      <c r="D1301" s="101" t="s">
        <v>35</v>
      </c>
      <c r="E1301" s="102">
        <v>45383</v>
      </c>
      <c r="F1301" s="71">
        <v>18</v>
      </c>
      <c r="G1301" s="72">
        <f ca="1">Таблица_основная[[#This Row],[Рейтинг расчет]]</f>
        <v>41</v>
      </c>
      <c r="H1301" s="41" t="s">
        <v>160</v>
      </c>
      <c r="I1301" s="71">
        <v>101.2</v>
      </c>
      <c r="J1301" s="41" t="s">
        <v>161</v>
      </c>
      <c r="K1301" s="73"/>
      <c r="L1301" s="73" t="s">
        <v>162</v>
      </c>
      <c r="M1301" s="73"/>
      <c r="N130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41</v>
      </c>
      <c r="O1301" s="41" t="str">
        <f>CONCATENATE("F","$",Таблица_основная[[#This Row],[Первая строка массива]])</f>
        <v>F$1267</v>
      </c>
      <c r="P1301" s="41" t="str">
        <f>CONCATENATE("F","$",Таблица_основная[[#This Row],[Первая строка массива]],":","F","$",Таблица_основная[[#This Row],[Последняя строка моссива]])</f>
        <v>F$1267:F$1321</v>
      </c>
      <c r="Q1301" s="70">
        <f t="shared" si="23"/>
        <v>1267</v>
      </c>
      <c r="R1301" s="70">
        <f>Таблица_основная[[#This Row],[Первая строка массива]]+54</f>
        <v>1321</v>
      </c>
      <c r="S1301"/>
      <c r="T1301" s="86"/>
    </row>
    <row r="1302" spans="1:20" ht="12.75" customHeight="1" x14ac:dyDescent="0.2">
      <c r="A1302" s="70"/>
      <c r="B1302" s="70"/>
      <c r="C1302" s="100" t="s">
        <v>104</v>
      </c>
      <c r="D1302" s="101" t="s">
        <v>35</v>
      </c>
      <c r="E1302" s="102">
        <v>45383</v>
      </c>
      <c r="F1302" s="71">
        <v>46</v>
      </c>
      <c r="G1302" s="72">
        <f ca="1">Таблица_основная[[#This Row],[Рейтинг расчет]]</f>
        <v>27</v>
      </c>
      <c r="H1302" s="41" t="s">
        <v>160</v>
      </c>
      <c r="I1302" s="71">
        <v>101.2</v>
      </c>
      <c r="J1302" s="41" t="s">
        <v>161</v>
      </c>
      <c r="K1302" s="73"/>
      <c r="L1302" s="73" t="s">
        <v>162</v>
      </c>
      <c r="M1302" s="73"/>
      <c r="N130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O1302" s="41" t="str">
        <f>CONCATENATE("F","$",Таблица_основная[[#This Row],[Первая строка массива]])</f>
        <v>F$1267</v>
      </c>
      <c r="P1302" s="41" t="str">
        <f>CONCATENATE("F","$",Таблица_основная[[#This Row],[Первая строка массива]],":","F","$",Таблица_основная[[#This Row],[Последняя строка моссива]])</f>
        <v>F$1267:F$1321</v>
      </c>
      <c r="Q1302" s="70">
        <f t="shared" si="23"/>
        <v>1267</v>
      </c>
      <c r="R1302" s="70">
        <f>Таблица_основная[[#This Row],[Первая строка массива]]+54</f>
        <v>1321</v>
      </c>
      <c r="S1302"/>
      <c r="T1302" s="86"/>
    </row>
    <row r="1303" spans="1:20" ht="12.75" customHeight="1" x14ac:dyDescent="0.2">
      <c r="A1303" s="70"/>
      <c r="B1303" s="70"/>
      <c r="C1303" s="100" t="s">
        <v>128</v>
      </c>
      <c r="D1303" s="101" t="s">
        <v>35</v>
      </c>
      <c r="E1303" s="102">
        <v>45383</v>
      </c>
      <c r="F1303" s="71">
        <v>139</v>
      </c>
      <c r="G1303" s="72">
        <f ca="1">Таблица_основная[[#This Row],[Рейтинг расчет]]</f>
        <v>11</v>
      </c>
      <c r="H1303" s="41" t="s">
        <v>160</v>
      </c>
      <c r="I1303" s="71">
        <v>101.2</v>
      </c>
      <c r="J1303" s="41" t="s">
        <v>161</v>
      </c>
      <c r="K1303" s="73"/>
      <c r="L1303" s="73" t="s">
        <v>162</v>
      </c>
      <c r="M1303" s="73"/>
      <c r="N130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O1303" s="41" t="str">
        <f>CONCATENATE("F","$",Таблица_основная[[#This Row],[Первая строка массива]])</f>
        <v>F$1267</v>
      </c>
      <c r="P1303" s="41" t="str">
        <f>CONCATENATE("F","$",Таблица_основная[[#This Row],[Первая строка массива]],":","F","$",Таблица_основная[[#This Row],[Последняя строка моссива]])</f>
        <v>F$1267:F$1321</v>
      </c>
      <c r="Q1303" s="70">
        <f t="shared" si="23"/>
        <v>1267</v>
      </c>
      <c r="R1303" s="70">
        <f>Таблица_основная[[#This Row],[Первая строка массива]]+54</f>
        <v>1321</v>
      </c>
      <c r="S1303"/>
      <c r="T1303" s="86"/>
    </row>
    <row r="1304" spans="1:20" ht="12.75" customHeight="1" x14ac:dyDescent="0.2">
      <c r="A1304" s="70"/>
      <c r="B1304" s="70"/>
      <c r="C1304" s="100" t="s">
        <v>117</v>
      </c>
      <c r="D1304" s="101" t="s">
        <v>35</v>
      </c>
      <c r="E1304" s="102">
        <v>45383</v>
      </c>
      <c r="F1304" s="71">
        <v>203</v>
      </c>
      <c r="G1304" s="72">
        <f ca="1">Таблица_основная[[#This Row],[Рейтинг расчет]]</f>
        <v>4</v>
      </c>
      <c r="H1304" s="41" t="s">
        <v>160</v>
      </c>
      <c r="I1304" s="71">
        <v>101.2</v>
      </c>
      <c r="J1304" s="41" t="s">
        <v>161</v>
      </c>
      <c r="K1304" s="73"/>
      <c r="L1304" s="73" t="s">
        <v>162</v>
      </c>
      <c r="M1304" s="73"/>
      <c r="N130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</v>
      </c>
      <c r="O1304" s="41" t="str">
        <f>CONCATENATE("F","$",Таблица_основная[[#This Row],[Первая строка массива]])</f>
        <v>F$1267</v>
      </c>
      <c r="P1304" s="41" t="str">
        <f>CONCATENATE("F","$",Таблица_основная[[#This Row],[Первая строка массива]],":","F","$",Таблица_основная[[#This Row],[Последняя строка моссива]])</f>
        <v>F$1267:F$1321</v>
      </c>
      <c r="Q1304" s="70">
        <f t="shared" si="23"/>
        <v>1267</v>
      </c>
      <c r="R1304" s="70">
        <f>Таблица_основная[[#This Row],[Первая строка массива]]+54</f>
        <v>1321</v>
      </c>
      <c r="S1304"/>
      <c r="T1304" s="86"/>
    </row>
    <row r="1305" spans="1:20" ht="12.75" customHeight="1" x14ac:dyDescent="0.2">
      <c r="A1305" s="70"/>
      <c r="B1305" s="70"/>
      <c r="C1305" s="100" t="s">
        <v>118</v>
      </c>
      <c r="D1305" s="101" t="s">
        <v>35</v>
      </c>
      <c r="E1305" s="102">
        <v>45383</v>
      </c>
      <c r="F1305" s="71">
        <v>16</v>
      </c>
      <c r="G1305" s="72">
        <f ca="1">Таблица_основная[[#This Row],[Рейтинг расчет]]</f>
        <v>43</v>
      </c>
      <c r="H1305" s="41" t="s">
        <v>160</v>
      </c>
      <c r="I1305" s="71">
        <v>101.2</v>
      </c>
      <c r="J1305" s="41" t="s">
        <v>161</v>
      </c>
      <c r="K1305" s="73"/>
      <c r="L1305" s="73" t="s">
        <v>162</v>
      </c>
      <c r="M1305" s="73"/>
      <c r="N130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43</v>
      </c>
      <c r="O1305" s="41" t="str">
        <f>CONCATENATE("F","$",Таблица_основная[[#This Row],[Первая строка массива]])</f>
        <v>F$1267</v>
      </c>
      <c r="P1305" s="41" t="str">
        <f>CONCATENATE("F","$",Таблица_основная[[#This Row],[Первая строка массива]],":","F","$",Таблица_основная[[#This Row],[Последняя строка моссива]])</f>
        <v>F$1267:F$1321</v>
      </c>
      <c r="Q1305" s="70">
        <f t="shared" si="23"/>
        <v>1267</v>
      </c>
      <c r="R1305" s="70">
        <f>Таблица_основная[[#This Row],[Первая строка массива]]+54</f>
        <v>1321</v>
      </c>
      <c r="S1305"/>
      <c r="T1305" s="86"/>
    </row>
    <row r="1306" spans="1:20" ht="12.75" customHeight="1" x14ac:dyDescent="0.2">
      <c r="A1306" s="70"/>
      <c r="B1306" s="70"/>
      <c r="C1306" s="100" t="s">
        <v>105</v>
      </c>
      <c r="D1306" s="101" t="s">
        <v>35</v>
      </c>
      <c r="E1306" s="102">
        <v>45383</v>
      </c>
      <c r="F1306" s="71">
        <v>113</v>
      </c>
      <c r="G1306" s="72">
        <f ca="1">Таблица_основная[[#This Row],[Рейтинг расчет]]</f>
        <v>14</v>
      </c>
      <c r="H1306" s="41" t="s">
        <v>160</v>
      </c>
      <c r="I1306" s="71">
        <v>101.2</v>
      </c>
      <c r="J1306" s="41" t="s">
        <v>161</v>
      </c>
      <c r="K1306" s="73"/>
      <c r="L1306" s="73" t="s">
        <v>162</v>
      </c>
      <c r="M1306" s="73"/>
      <c r="N130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O1306" s="41" t="str">
        <f>CONCATENATE("F","$",Таблица_основная[[#This Row],[Первая строка массива]])</f>
        <v>F$1267</v>
      </c>
      <c r="P1306" s="41" t="str">
        <f>CONCATENATE("F","$",Таблица_основная[[#This Row],[Первая строка массива]],":","F","$",Таблица_основная[[#This Row],[Последняя строка моссива]])</f>
        <v>F$1267:F$1321</v>
      </c>
      <c r="Q1306" s="70">
        <f t="shared" si="23"/>
        <v>1267</v>
      </c>
      <c r="R1306" s="70">
        <f>Таблица_основная[[#This Row],[Первая строка массива]]+54</f>
        <v>1321</v>
      </c>
      <c r="S1306"/>
      <c r="T1306" s="86"/>
    </row>
    <row r="1307" spans="1:20" ht="12.75" customHeight="1" x14ac:dyDescent="0.2">
      <c r="A1307" s="70"/>
      <c r="B1307" s="70"/>
      <c r="C1307" s="100" t="s">
        <v>119</v>
      </c>
      <c r="D1307" s="101" t="s">
        <v>35</v>
      </c>
      <c r="E1307" s="102">
        <v>45383</v>
      </c>
      <c r="F1307" s="71">
        <v>15</v>
      </c>
      <c r="G1307" s="72">
        <f ca="1">Таблица_основная[[#This Row],[Рейтинг расчет]]</f>
        <v>44</v>
      </c>
      <c r="H1307" s="41" t="s">
        <v>160</v>
      </c>
      <c r="I1307" s="71">
        <v>101.2</v>
      </c>
      <c r="J1307" s="41" t="s">
        <v>161</v>
      </c>
      <c r="K1307" s="73"/>
      <c r="L1307" s="73" t="s">
        <v>162</v>
      </c>
      <c r="M1307" s="73"/>
      <c r="N130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44</v>
      </c>
      <c r="O1307" s="41" t="str">
        <f>CONCATENATE("F","$",Таблица_основная[[#This Row],[Первая строка массива]])</f>
        <v>F$1267</v>
      </c>
      <c r="P1307" s="41" t="str">
        <f>CONCATENATE("F","$",Таблица_основная[[#This Row],[Первая строка массива]],":","F","$",Таблица_основная[[#This Row],[Последняя строка моссива]])</f>
        <v>F$1267:F$1321</v>
      </c>
      <c r="Q1307" s="70">
        <f t="shared" si="23"/>
        <v>1267</v>
      </c>
      <c r="R1307" s="70">
        <f>Таблица_основная[[#This Row],[Первая строка массива]]+54</f>
        <v>1321</v>
      </c>
      <c r="S1307"/>
      <c r="T1307" s="86"/>
    </row>
    <row r="1308" spans="1:20" ht="12.75" customHeight="1" x14ac:dyDescent="0.2">
      <c r="A1308" s="70"/>
      <c r="B1308" s="70"/>
      <c r="C1308" s="100" t="s">
        <v>106</v>
      </c>
      <c r="D1308" s="101" t="s">
        <v>35</v>
      </c>
      <c r="E1308" s="102">
        <v>45383</v>
      </c>
      <c r="F1308" s="71">
        <v>28</v>
      </c>
      <c r="G1308" s="72">
        <f ca="1">Таблица_основная[[#This Row],[Рейтинг расчет]]</f>
        <v>34</v>
      </c>
      <c r="H1308" s="41" t="s">
        <v>160</v>
      </c>
      <c r="I1308" s="71">
        <v>101.2</v>
      </c>
      <c r="J1308" s="41" t="s">
        <v>161</v>
      </c>
      <c r="K1308" s="73"/>
      <c r="L1308" s="73" t="s">
        <v>162</v>
      </c>
      <c r="M1308" s="73"/>
      <c r="N130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O1308" s="41" t="str">
        <f>CONCATENATE("F","$",Таблица_основная[[#This Row],[Первая строка массива]])</f>
        <v>F$1267</v>
      </c>
      <c r="P1308" s="41" t="str">
        <f>CONCATENATE("F","$",Таблица_основная[[#This Row],[Первая строка массива]],":","F","$",Таблица_основная[[#This Row],[Последняя строка моссива]])</f>
        <v>F$1267:F$1321</v>
      </c>
      <c r="Q1308" s="70">
        <f t="shared" si="23"/>
        <v>1267</v>
      </c>
      <c r="R1308" s="70">
        <f>Таблица_основная[[#This Row],[Первая строка массива]]+54</f>
        <v>1321</v>
      </c>
      <c r="S1308"/>
      <c r="T1308" s="86"/>
    </row>
    <row r="1309" spans="1:20" ht="12.75" customHeight="1" x14ac:dyDescent="0.2">
      <c r="A1309" s="70"/>
      <c r="B1309" s="70"/>
      <c r="C1309" s="100" t="s">
        <v>107</v>
      </c>
      <c r="D1309" s="101" t="s">
        <v>35</v>
      </c>
      <c r="E1309" s="102">
        <v>45383</v>
      </c>
      <c r="F1309" s="71">
        <v>15</v>
      </c>
      <c r="G1309" s="72">
        <f ca="1">Таблица_основная[[#This Row],[Рейтинг расчет]]</f>
        <v>44</v>
      </c>
      <c r="H1309" s="41" t="s">
        <v>160</v>
      </c>
      <c r="I1309" s="71">
        <v>101.2</v>
      </c>
      <c r="J1309" s="41" t="s">
        <v>161</v>
      </c>
      <c r="K1309" s="73"/>
      <c r="L1309" s="73" t="s">
        <v>162</v>
      </c>
      <c r="M1309" s="73"/>
      <c r="N130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44</v>
      </c>
      <c r="O1309" s="41" t="str">
        <f>CONCATENATE("F","$",Таблица_основная[[#This Row],[Первая строка массива]])</f>
        <v>F$1267</v>
      </c>
      <c r="P1309" s="41" t="str">
        <f>CONCATENATE("F","$",Таблица_основная[[#This Row],[Первая строка массива]],":","F","$",Таблица_основная[[#This Row],[Последняя строка моссива]])</f>
        <v>F$1267:F$1321</v>
      </c>
      <c r="Q1309" s="70">
        <f t="shared" si="23"/>
        <v>1267</v>
      </c>
      <c r="R1309" s="70">
        <f>Таблица_основная[[#This Row],[Первая строка массива]]+54</f>
        <v>1321</v>
      </c>
      <c r="S1309"/>
      <c r="T1309" s="86"/>
    </row>
    <row r="1310" spans="1:20" ht="12.75" customHeight="1" x14ac:dyDescent="0.2">
      <c r="A1310" s="70"/>
      <c r="B1310" s="70"/>
      <c r="C1310" s="100" t="s">
        <v>120</v>
      </c>
      <c r="D1310" s="101" t="s">
        <v>35</v>
      </c>
      <c r="E1310" s="102">
        <v>45383</v>
      </c>
      <c r="F1310" s="71">
        <v>11</v>
      </c>
      <c r="G1310" s="72">
        <f ca="1">Таблица_основная[[#This Row],[Рейтинг расчет]]</f>
        <v>46</v>
      </c>
      <c r="H1310" s="41" t="s">
        <v>160</v>
      </c>
      <c r="I1310" s="71">
        <v>101.2</v>
      </c>
      <c r="J1310" s="41" t="s">
        <v>161</v>
      </c>
      <c r="K1310" s="73"/>
      <c r="L1310" s="73" t="s">
        <v>162</v>
      </c>
      <c r="M1310" s="73"/>
      <c r="N131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46</v>
      </c>
      <c r="O1310" s="41" t="str">
        <f>CONCATENATE("F","$",Таблица_основная[[#This Row],[Первая строка массива]])</f>
        <v>F$1267</v>
      </c>
      <c r="P1310" s="41" t="str">
        <f>CONCATENATE("F","$",Таблица_основная[[#This Row],[Первая строка массива]],":","F","$",Таблица_основная[[#This Row],[Последняя строка моссива]])</f>
        <v>F$1267:F$1321</v>
      </c>
      <c r="Q1310" s="70">
        <f t="shared" si="23"/>
        <v>1267</v>
      </c>
      <c r="R1310" s="70">
        <f>Таблица_основная[[#This Row],[Первая строка массива]]+54</f>
        <v>1321</v>
      </c>
      <c r="S1310"/>
      <c r="T1310" s="86"/>
    </row>
    <row r="1311" spans="1:20" ht="12.75" customHeight="1" x14ac:dyDescent="0.2">
      <c r="A1311" s="70"/>
      <c r="B1311" s="70"/>
      <c r="C1311" s="100" t="s">
        <v>126</v>
      </c>
      <c r="D1311" s="101" t="s">
        <v>35</v>
      </c>
      <c r="E1311" s="102">
        <v>45383</v>
      </c>
      <c r="F1311" s="71">
        <v>58</v>
      </c>
      <c r="G1311" s="72">
        <f ca="1">Таблица_основная[[#This Row],[Рейтинг расчет]]</f>
        <v>24</v>
      </c>
      <c r="H1311" s="41" t="s">
        <v>160</v>
      </c>
      <c r="I1311" s="71">
        <v>101.2</v>
      </c>
      <c r="J1311" s="41" t="s">
        <v>161</v>
      </c>
      <c r="K1311" s="73"/>
      <c r="L1311" s="73" t="s">
        <v>162</v>
      </c>
      <c r="M1311" s="73"/>
      <c r="N131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24</v>
      </c>
      <c r="O1311" s="41" t="str">
        <f>CONCATENATE("F","$",Таблица_основная[[#This Row],[Первая строка массива]])</f>
        <v>F$1267</v>
      </c>
      <c r="P1311" s="41" t="str">
        <f>CONCATENATE("F","$",Таблица_основная[[#This Row],[Первая строка массива]],":","F","$",Таблица_основная[[#This Row],[Последняя строка моссива]])</f>
        <v>F$1267:F$1321</v>
      </c>
      <c r="Q1311" s="70">
        <f t="shared" si="23"/>
        <v>1267</v>
      </c>
      <c r="R1311" s="70">
        <f>Таблица_основная[[#This Row],[Первая строка массива]]+54</f>
        <v>1321</v>
      </c>
      <c r="S1311"/>
      <c r="T1311" s="86"/>
    </row>
    <row r="1312" spans="1:20" ht="12.75" customHeight="1" x14ac:dyDescent="0.2">
      <c r="A1312" s="70"/>
      <c r="B1312" s="70"/>
      <c r="C1312" s="100" t="s">
        <v>108</v>
      </c>
      <c r="D1312" s="101" t="s">
        <v>35</v>
      </c>
      <c r="E1312" s="102">
        <v>45383</v>
      </c>
      <c r="F1312" s="71">
        <v>121</v>
      </c>
      <c r="G1312" s="72">
        <f ca="1">Таблица_основная[[#This Row],[Рейтинг расчет]]</f>
        <v>12</v>
      </c>
      <c r="H1312" s="41" t="s">
        <v>160</v>
      </c>
      <c r="I1312" s="71">
        <v>101.2</v>
      </c>
      <c r="J1312" s="41" t="s">
        <v>161</v>
      </c>
      <c r="K1312" s="73"/>
      <c r="L1312" s="73" t="s">
        <v>162</v>
      </c>
      <c r="M1312" s="73"/>
      <c r="N131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O1312" s="41" t="str">
        <f>CONCATENATE("F","$",Таблица_основная[[#This Row],[Первая строка массива]])</f>
        <v>F$1267</v>
      </c>
      <c r="P1312" s="41" t="str">
        <f>CONCATENATE("F","$",Таблица_основная[[#This Row],[Первая строка массива]],":","F","$",Таблица_основная[[#This Row],[Последняя строка моссива]])</f>
        <v>F$1267:F$1321</v>
      </c>
      <c r="Q1312" s="70">
        <f t="shared" si="23"/>
        <v>1267</v>
      </c>
      <c r="R1312" s="70">
        <f>Таблица_основная[[#This Row],[Первая строка массива]]+54</f>
        <v>1321</v>
      </c>
      <c r="S1312"/>
      <c r="T1312" s="86"/>
    </row>
    <row r="1313" spans="1:20" ht="12.75" customHeight="1" x14ac:dyDescent="0.2">
      <c r="A1313" s="70"/>
      <c r="B1313" s="70"/>
      <c r="C1313" s="100" t="s">
        <v>121</v>
      </c>
      <c r="D1313" s="101" t="s">
        <v>35</v>
      </c>
      <c r="E1313" s="102">
        <v>45383</v>
      </c>
      <c r="F1313" s="71">
        <v>79</v>
      </c>
      <c r="G1313" s="72">
        <f ca="1">Таблица_основная[[#This Row],[Рейтинг расчет]]</f>
        <v>17</v>
      </c>
      <c r="H1313" s="41" t="s">
        <v>160</v>
      </c>
      <c r="I1313" s="71">
        <v>101.2</v>
      </c>
      <c r="J1313" s="41" t="s">
        <v>161</v>
      </c>
      <c r="K1313" s="73"/>
      <c r="L1313" s="73" t="s">
        <v>162</v>
      </c>
      <c r="M1313" s="73"/>
      <c r="N131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O1313" s="41" t="str">
        <f>CONCATENATE("F","$",Таблица_основная[[#This Row],[Первая строка массива]])</f>
        <v>F$1267</v>
      </c>
      <c r="P1313" s="41" t="str">
        <f>CONCATENATE("F","$",Таблица_основная[[#This Row],[Первая строка массива]],":","F","$",Таблица_основная[[#This Row],[Последняя строка моссива]])</f>
        <v>F$1267:F$1321</v>
      </c>
      <c r="Q1313" s="70">
        <f t="shared" si="23"/>
        <v>1267</v>
      </c>
      <c r="R1313" s="70">
        <f>Таблица_основная[[#This Row],[Первая строка массива]]+54</f>
        <v>1321</v>
      </c>
      <c r="S1313"/>
      <c r="T1313" s="86"/>
    </row>
    <row r="1314" spans="1:20" ht="12.75" customHeight="1" x14ac:dyDescent="0.2">
      <c r="A1314" s="70"/>
      <c r="B1314" s="70"/>
      <c r="C1314" s="100" t="s">
        <v>129</v>
      </c>
      <c r="D1314" s="101" t="s">
        <v>35</v>
      </c>
      <c r="E1314" s="102">
        <v>45383</v>
      </c>
      <c r="F1314" s="71">
        <v>8</v>
      </c>
      <c r="G1314" s="72">
        <f ca="1">Таблица_основная[[#This Row],[Рейтинг расчет]]</f>
        <v>48</v>
      </c>
      <c r="H1314" s="41" t="s">
        <v>160</v>
      </c>
      <c r="I1314" s="71">
        <v>101.2</v>
      </c>
      <c r="J1314" s="41" t="s">
        <v>161</v>
      </c>
      <c r="K1314" s="73"/>
      <c r="L1314" s="73" t="s">
        <v>162</v>
      </c>
      <c r="M1314" s="73"/>
      <c r="N131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48</v>
      </c>
      <c r="O1314" s="41" t="str">
        <f>CONCATENATE("F","$",Таблица_основная[[#This Row],[Первая строка массива]])</f>
        <v>F$1267</v>
      </c>
      <c r="P1314" s="41" t="str">
        <f>CONCATENATE("F","$",Таблица_основная[[#This Row],[Первая строка массива]],":","F","$",Таблица_основная[[#This Row],[Последняя строка моссива]])</f>
        <v>F$1267:F$1321</v>
      </c>
      <c r="Q1314" s="70">
        <f t="shared" si="23"/>
        <v>1267</v>
      </c>
      <c r="R1314" s="70">
        <f>Таблица_основная[[#This Row],[Первая строка массива]]+54</f>
        <v>1321</v>
      </c>
      <c r="S1314"/>
      <c r="T1314" s="86"/>
    </row>
    <row r="1315" spans="1:20" ht="12.75" customHeight="1" x14ac:dyDescent="0.2">
      <c r="A1315" s="70"/>
      <c r="B1315" s="70"/>
      <c r="C1315" s="100" t="s">
        <v>122</v>
      </c>
      <c r="D1315" s="101" t="s">
        <v>35</v>
      </c>
      <c r="E1315" s="102">
        <v>45383</v>
      </c>
      <c r="F1315" s="71">
        <v>30</v>
      </c>
      <c r="G1315" s="72">
        <f ca="1">Таблица_основная[[#This Row],[Рейтинг расчет]]</f>
        <v>33</v>
      </c>
      <c r="H1315" s="41" t="s">
        <v>160</v>
      </c>
      <c r="I1315" s="71">
        <v>101.2</v>
      </c>
      <c r="J1315" s="41" t="s">
        <v>161</v>
      </c>
      <c r="K1315" s="73"/>
      <c r="L1315" s="73" t="s">
        <v>162</v>
      </c>
      <c r="M1315" s="73"/>
      <c r="N131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O1315" s="41" t="str">
        <f>CONCATENATE("F","$",Таблица_основная[[#This Row],[Первая строка массива]])</f>
        <v>F$1267</v>
      </c>
      <c r="P1315" s="41" t="str">
        <f>CONCATENATE("F","$",Таблица_основная[[#This Row],[Первая строка массива]],":","F","$",Таблица_основная[[#This Row],[Последняя строка моссива]])</f>
        <v>F$1267:F$1321</v>
      </c>
      <c r="Q1315" s="70">
        <f t="shared" si="23"/>
        <v>1267</v>
      </c>
      <c r="R1315" s="70">
        <f>Таблица_основная[[#This Row],[Первая строка массива]]+54</f>
        <v>1321</v>
      </c>
      <c r="S1315"/>
      <c r="T1315" s="86"/>
    </row>
    <row r="1316" spans="1:20" ht="12.75" customHeight="1" x14ac:dyDescent="0.2">
      <c r="A1316" s="70"/>
      <c r="B1316" s="70"/>
      <c r="C1316" s="100" t="s">
        <v>123</v>
      </c>
      <c r="D1316" s="101" t="s">
        <v>35</v>
      </c>
      <c r="E1316" s="102">
        <v>45383</v>
      </c>
      <c r="F1316" s="71">
        <v>30</v>
      </c>
      <c r="G1316" s="72">
        <f ca="1">Таблица_основная[[#This Row],[Рейтинг расчет]]</f>
        <v>33</v>
      </c>
      <c r="H1316" s="41" t="s">
        <v>160</v>
      </c>
      <c r="I1316" s="71">
        <v>101.2</v>
      </c>
      <c r="J1316" s="41" t="s">
        <v>161</v>
      </c>
      <c r="K1316" s="73"/>
      <c r="L1316" s="73" t="s">
        <v>162</v>
      </c>
      <c r="M1316" s="73"/>
      <c r="N131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O1316" s="41" t="str">
        <f>CONCATENATE("F","$",Таблица_основная[[#This Row],[Первая строка массива]])</f>
        <v>F$1267</v>
      </c>
      <c r="P1316" s="41" t="str">
        <f>CONCATENATE("F","$",Таблица_основная[[#This Row],[Первая строка массива]],":","F","$",Таблица_основная[[#This Row],[Последняя строка моссива]])</f>
        <v>F$1267:F$1321</v>
      </c>
      <c r="Q1316" s="70">
        <f t="shared" si="23"/>
        <v>1267</v>
      </c>
      <c r="R1316" s="70">
        <f>Таблица_основная[[#This Row],[Первая строка массива]]+54</f>
        <v>1321</v>
      </c>
      <c r="S1316"/>
      <c r="T1316" s="86"/>
    </row>
    <row r="1317" spans="1:20" ht="12.75" customHeight="1" x14ac:dyDescent="0.2">
      <c r="A1317" s="70"/>
      <c r="B1317" s="70"/>
      <c r="C1317" s="100" t="s">
        <v>124</v>
      </c>
      <c r="D1317" s="101" t="s">
        <v>35</v>
      </c>
      <c r="E1317" s="102">
        <v>45383</v>
      </c>
      <c r="F1317" s="71">
        <v>27</v>
      </c>
      <c r="G1317" s="72">
        <f ca="1">Таблица_основная[[#This Row],[Рейтинг расчет]]</f>
        <v>35</v>
      </c>
      <c r="H1317" s="41" t="s">
        <v>160</v>
      </c>
      <c r="I1317" s="71">
        <v>101.2</v>
      </c>
      <c r="J1317" s="41" t="s">
        <v>161</v>
      </c>
      <c r="K1317" s="73"/>
      <c r="L1317" s="73" t="s">
        <v>162</v>
      </c>
      <c r="M1317" s="73"/>
      <c r="N131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O1317" s="41" t="str">
        <f>CONCATENATE("F","$",Таблица_основная[[#This Row],[Первая строка массива]])</f>
        <v>F$1267</v>
      </c>
      <c r="P1317" s="41" t="str">
        <f>CONCATENATE("F","$",Таблица_основная[[#This Row],[Первая строка массива]],":","F","$",Таблица_основная[[#This Row],[Последняя строка моссива]])</f>
        <v>F$1267:F$1321</v>
      </c>
      <c r="Q1317" s="70">
        <f t="shared" si="23"/>
        <v>1267</v>
      </c>
      <c r="R1317" s="70">
        <f>Таблица_основная[[#This Row],[Первая строка массива]]+54</f>
        <v>1321</v>
      </c>
      <c r="S1317"/>
      <c r="T1317" s="86"/>
    </row>
    <row r="1318" spans="1:20" ht="12.75" customHeight="1" x14ac:dyDescent="0.2">
      <c r="A1318" s="70"/>
      <c r="B1318" s="70"/>
      <c r="C1318" s="100" t="s">
        <v>109</v>
      </c>
      <c r="D1318" s="101" t="s">
        <v>35</v>
      </c>
      <c r="E1318" s="102">
        <v>45383</v>
      </c>
      <c r="F1318" s="71">
        <v>35</v>
      </c>
      <c r="G1318" s="72">
        <f ca="1">Таблица_основная[[#This Row],[Рейтинг расчет]]</f>
        <v>31</v>
      </c>
      <c r="H1318" s="41" t="s">
        <v>160</v>
      </c>
      <c r="I1318" s="71">
        <v>101.2</v>
      </c>
      <c r="J1318" s="41" t="s">
        <v>161</v>
      </c>
      <c r="K1318" s="73"/>
      <c r="L1318" s="73" t="s">
        <v>162</v>
      </c>
      <c r="M1318" s="73"/>
      <c r="N131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O1318" s="41" t="str">
        <f>CONCATENATE("F","$",Таблица_основная[[#This Row],[Первая строка массива]])</f>
        <v>F$1267</v>
      </c>
      <c r="P1318" s="41" t="str">
        <f>CONCATENATE("F","$",Таблица_основная[[#This Row],[Первая строка массива]],":","F","$",Таблица_основная[[#This Row],[Последняя строка моссива]])</f>
        <v>F$1267:F$1321</v>
      </c>
      <c r="Q1318" s="70">
        <f t="shared" si="23"/>
        <v>1267</v>
      </c>
      <c r="R1318" s="70">
        <f>Таблица_основная[[#This Row],[Первая строка массива]]+54</f>
        <v>1321</v>
      </c>
      <c r="S1318"/>
      <c r="T1318" s="86"/>
    </row>
    <row r="1319" spans="1:20" ht="12.75" customHeight="1" x14ac:dyDescent="0.2">
      <c r="A1319" s="70"/>
      <c r="B1319" s="70"/>
      <c r="C1319" s="100" t="s">
        <v>110</v>
      </c>
      <c r="D1319" s="101" t="s">
        <v>35</v>
      </c>
      <c r="E1319" s="102">
        <v>45383</v>
      </c>
      <c r="F1319" s="71">
        <v>23</v>
      </c>
      <c r="G1319" s="72">
        <f ca="1">Таблица_основная[[#This Row],[Рейтинг расчет]]</f>
        <v>39</v>
      </c>
      <c r="H1319" s="41" t="s">
        <v>160</v>
      </c>
      <c r="I1319" s="71">
        <v>101.2</v>
      </c>
      <c r="J1319" s="41" t="s">
        <v>161</v>
      </c>
      <c r="K1319" s="73"/>
      <c r="L1319" s="73" t="s">
        <v>162</v>
      </c>
      <c r="M1319" s="73"/>
      <c r="N131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39</v>
      </c>
      <c r="O1319" s="41" t="str">
        <f>CONCATENATE("F","$",Таблица_основная[[#This Row],[Первая строка массива]])</f>
        <v>F$1267</v>
      </c>
      <c r="P1319" s="41" t="str">
        <f>CONCATENATE("F","$",Таблица_основная[[#This Row],[Первая строка массива]],":","F","$",Таблица_основная[[#This Row],[Последняя строка моссива]])</f>
        <v>F$1267:F$1321</v>
      </c>
      <c r="Q1319" s="70">
        <f t="shared" si="23"/>
        <v>1267</v>
      </c>
      <c r="R1319" s="70">
        <f>Таблица_основная[[#This Row],[Первая строка массива]]+54</f>
        <v>1321</v>
      </c>
      <c r="S1319"/>
      <c r="T1319" s="86"/>
    </row>
    <row r="1320" spans="1:20" ht="12.75" customHeight="1" x14ac:dyDescent="0.2">
      <c r="A1320" s="70"/>
      <c r="B1320" s="70"/>
      <c r="C1320" s="100" t="s">
        <v>111</v>
      </c>
      <c r="D1320" s="101" t="s">
        <v>35</v>
      </c>
      <c r="E1320" s="102">
        <v>45383</v>
      </c>
      <c r="F1320" s="71">
        <v>25</v>
      </c>
      <c r="G1320" s="72">
        <f ca="1">Таблица_основная[[#This Row],[Рейтинг расчет]]</f>
        <v>37</v>
      </c>
      <c r="H1320" s="41" t="s">
        <v>160</v>
      </c>
      <c r="I1320" s="71">
        <v>101.2</v>
      </c>
      <c r="J1320" s="41" t="s">
        <v>161</v>
      </c>
      <c r="K1320" s="73"/>
      <c r="L1320" s="73" t="s">
        <v>162</v>
      </c>
      <c r="M1320" s="73"/>
      <c r="N132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37</v>
      </c>
      <c r="O1320" s="41" t="str">
        <f>CONCATENATE("F","$",Таблица_основная[[#This Row],[Первая строка массива]])</f>
        <v>F$1267</v>
      </c>
      <c r="P1320" s="41" t="str">
        <f>CONCATENATE("F","$",Таблица_основная[[#This Row],[Первая строка массива]],":","F","$",Таблица_основная[[#This Row],[Последняя строка моссива]])</f>
        <v>F$1267:F$1321</v>
      </c>
      <c r="Q1320" s="70">
        <f t="shared" si="23"/>
        <v>1267</v>
      </c>
      <c r="R1320" s="70">
        <f>Таблица_основная[[#This Row],[Первая строка массива]]+54</f>
        <v>1321</v>
      </c>
      <c r="S1320"/>
      <c r="T1320" s="86"/>
    </row>
    <row r="1321" spans="1:20" ht="12.75" customHeight="1" x14ac:dyDescent="0.2">
      <c r="A1321" s="70"/>
      <c r="B1321" s="70"/>
      <c r="C1321" s="100" t="s">
        <v>125</v>
      </c>
      <c r="D1321" s="101" t="s">
        <v>35</v>
      </c>
      <c r="E1321" s="102">
        <v>45383</v>
      </c>
      <c r="F1321" s="71">
        <v>24</v>
      </c>
      <c r="G1321" s="72">
        <f ca="1">Таблица_основная[[#This Row],[Рейтинг расчет]]</f>
        <v>38</v>
      </c>
      <c r="H1321" s="41" t="s">
        <v>160</v>
      </c>
      <c r="I1321" s="71">
        <v>101.2</v>
      </c>
      <c r="J1321" s="41" t="s">
        <v>161</v>
      </c>
      <c r="K1321" s="73"/>
      <c r="L1321" s="73" t="s">
        <v>162</v>
      </c>
      <c r="M1321" s="73"/>
      <c r="N132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38</v>
      </c>
      <c r="O1321" s="41" t="str">
        <f>CONCATENATE("F","$",Таблица_основная[[#This Row],[Первая строка массива]])</f>
        <v>F$1267</v>
      </c>
      <c r="P1321" s="41" t="str">
        <f>CONCATENATE("F","$",Таблица_основная[[#This Row],[Первая строка массива]],":","F","$",Таблица_основная[[#This Row],[Последняя строка моссива]])</f>
        <v>F$1267:F$1321</v>
      </c>
      <c r="Q1321" s="70">
        <f t="shared" si="23"/>
        <v>1267</v>
      </c>
      <c r="R1321" s="70">
        <f>Таблица_основная[[#This Row],[Первая строка массива]]+54</f>
        <v>1321</v>
      </c>
      <c r="S1321"/>
      <c r="T1321" s="86"/>
    </row>
    <row r="1322" spans="1:20" ht="12.75" customHeight="1" x14ac:dyDescent="0.2">
      <c r="A1322" s="70"/>
      <c r="B1322" s="70"/>
      <c r="C1322" s="100" t="s">
        <v>87</v>
      </c>
      <c r="D1322" s="101" t="s">
        <v>81</v>
      </c>
      <c r="E1322" s="102">
        <v>45017</v>
      </c>
      <c r="F1322" s="71">
        <v>39</v>
      </c>
      <c r="G1322" s="72">
        <f ca="1">Таблица_основная[[#This Row],[Рейтинг расчет]]</f>
        <v>10</v>
      </c>
      <c r="H1322" s="41" t="s">
        <v>156</v>
      </c>
      <c r="I1322" s="71">
        <v>29.636363636363637</v>
      </c>
      <c r="J1322" s="41" t="s">
        <v>157</v>
      </c>
      <c r="K1322" s="73"/>
      <c r="L1322" s="73" t="s">
        <v>158</v>
      </c>
      <c r="M1322" s="73"/>
      <c r="N132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10</v>
      </c>
      <c r="O1322" s="41" t="str">
        <f>CONCATENATE("F","$",Таблица_основная[[#This Row],[Первая строка массива]])</f>
        <v>F$1322</v>
      </c>
      <c r="P1322" s="41" t="str">
        <f>CONCATENATE("F","$",Таблица_основная[[#This Row],[Первая строка массива]],":","F","$",Таблица_основная[[#This Row],[Последняя строка моссива]])</f>
        <v>F$1322:F$1376</v>
      </c>
      <c r="Q1322" s="70">
        <f>ROW()</f>
        <v>1322</v>
      </c>
      <c r="R1322" s="70">
        <f>Таблица_основная[[#This Row],[Первая строка массива]]+54</f>
        <v>1376</v>
      </c>
      <c r="S1322"/>
      <c r="T1322" s="86"/>
    </row>
    <row r="1323" spans="1:20" ht="12.75" customHeight="1" x14ac:dyDescent="0.2">
      <c r="A1323" s="70"/>
      <c r="B1323" s="70"/>
      <c r="C1323" s="100" t="s">
        <v>88</v>
      </c>
      <c r="D1323" s="101" t="s">
        <v>81</v>
      </c>
      <c r="E1323" s="102">
        <v>45017</v>
      </c>
      <c r="F1323" s="71">
        <v>57</v>
      </c>
      <c r="G1323" s="72">
        <f ca="1">Таблица_основная[[#This Row],[Рейтинг расчет]]</f>
        <v>4</v>
      </c>
      <c r="H1323" s="41" t="s">
        <v>156</v>
      </c>
      <c r="I1323" s="71">
        <v>29.636363636363637</v>
      </c>
      <c r="J1323" s="41" t="s">
        <v>157</v>
      </c>
      <c r="K1323" s="73"/>
      <c r="L1323" s="73" t="s">
        <v>158</v>
      </c>
      <c r="M1323" s="73"/>
      <c r="N132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</v>
      </c>
      <c r="O1323" s="41" t="str">
        <f>CONCATENATE("F","$",Таблица_основная[[#This Row],[Первая строка массива]])</f>
        <v>F$1322</v>
      </c>
      <c r="P1323" s="41" t="str">
        <f>CONCATENATE("F","$",Таблица_основная[[#This Row],[Первая строка массива]],":","F","$",Таблица_основная[[#This Row],[Последняя строка моссива]])</f>
        <v>F$1322:F$1376</v>
      </c>
      <c r="Q1323" s="70">
        <f>Q1322</f>
        <v>1322</v>
      </c>
      <c r="R1323" s="70">
        <f>Таблица_основная[[#This Row],[Первая строка массива]]+54</f>
        <v>1376</v>
      </c>
      <c r="S1323"/>
      <c r="T1323" s="86"/>
    </row>
    <row r="1324" spans="1:20" ht="12.75" customHeight="1" x14ac:dyDescent="0.2">
      <c r="A1324" s="70"/>
      <c r="B1324" s="70"/>
      <c r="C1324" s="100" t="s">
        <v>89</v>
      </c>
      <c r="D1324" s="101" t="s">
        <v>81</v>
      </c>
      <c r="E1324" s="102">
        <v>45017</v>
      </c>
      <c r="F1324" s="71">
        <v>18</v>
      </c>
      <c r="G1324" s="72">
        <f ca="1">Таблица_основная[[#This Row],[Рейтинг расчет]]</f>
        <v>25</v>
      </c>
      <c r="H1324" s="41" t="s">
        <v>156</v>
      </c>
      <c r="I1324" s="71">
        <v>29.636363636363637</v>
      </c>
      <c r="J1324" s="41" t="s">
        <v>157</v>
      </c>
      <c r="K1324" s="73"/>
      <c r="L1324" s="73" t="s">
        <v>158</v>
      </c>
      <c r="M1324" s="73"/>
      <c r="N132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25</v>
      </c>
      <c r="O1324" s="41" t="str">
        <f>CONCATENATE("F","$",Таблица_основная[[#This Row],[Первая строка массива]])</f>
        <v>F$1322</v>
      </c>
      <c r="P1324" s="41" t="str">
        <f>CONCATENATE("F","$",Таблица_основная[[#This Row],[Первая строка массива]],":","F","$",Таблица_основная[[#This Row],[Последняя строка моссива]])</f>
        <v>F$1322:F$1376</v>
      </c>
      <c r="Q1324" s="70">
        <f t="shared" ref="Q1324:Q1376" si="24">Q1323</f>
        <v>1322</v>
      </c>
      <c r="R1324" s="70">
        <f>Таблица_основная[[#This Row],[Первая строка массива]]+54</f>
        <v>1376</v>
      </c>
      <c r="S1324"/>
      <c r="T1324" s="86"/>
    </row>
    <row r="1325" spans="1:20" ht="12.75" customHeight="1" x14ac:dyDescent="0.2">
      <c r="A1325" s="70"/>
      <c r="B1325" s="70"/>
      <c r="C1325" s="100" t="s">
        <v>90</v>
      </c>
      <c r="D1325" s="101" t="s">
        <v>81</v>
      </c>
      <c r="E1325" s="102">
        <v>45017</v>
      </c>
      <c r="F1325" s="71">
        <v>49</v>
      </c>
      <c r="G1325" s="72">
        <f ca="1">Таблица_основная[[#This Row],[Рейтинг расчет]]</f>
        <v>5</v>
      </c>
      <c r="H1325" s="41" t="s">
        <v>156</v>
      </c>
      <c r="I1325" s="71">
        <v>29.636363636363637</v>
      </c>
      <c r="J1325" s="41" t="s">
        <v>157</v>
      </c>
      <c r="K1325" s="73"/>
      <c r="L1325" s="73" t="s">
        <v>158</v>
      </c>
      <c r="M1325" s="73"/>
      <c r="N132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</v>
      </c>
      <c r="O1325" s="41" t="str">
        <f>CONCATENATE("F","$",Таблица_основная[[#This Row],[Первая строка массива]])</f>
        <v>F$1322</v>
      </c>
      <c r="P1325" s="41" t="str">
        <f>CONCATENATE("F","$",Таблица_основная[[#This Row],[Первая строка массива]],":","F","$",Таблица_основная[[#This Row],[Последняя строка моссива]])</f>
        <v>F$1322:F$1376</v>
      </c>
      <c r="Q1325" s="70">
        <f t="shared" si="24"/>
        <v>1322</v>
      </c>
      <c r="R1325" s="70">
        <f>Таблица_основная[[#This Row],[Первая строка массива]]+54</f>
        <v>1376</v>
      </c>
      <c r="S1325"/>
      <c r="T1325" s="86"/>
    </row>
    <row r="1326" spans="1:20" ht="12.75" customHeight="1" x14ac:dyDescent="0.2">
      <c r="A1326" s="70"/>
      <c r="B1326" s="70"/>
      <c r="C1326" s="100" t="s">
        <v>112</v>
      </c>
      <c r="D1326" s="101" t="s">
        <v>81</v>
      </c>
      <c r="E1326" s="102">
        <v>45017</v>
      </c>
      <c r="F1326" s="71">
        <v>12</v>
      </c>
      <c r="G1326" s="72">
        <f ca="1">Таблица_основная[[#This Row],[Рейтинг расчет]]</f>
        <v>30</v>
      </c>
      <c r="H1326" s="41" t="s">
        <v>156</v>
      </c>
      <c r="I1326" s="71">
        <v>29.636363636363637</v>
      </c>
      <c r="J1326" s="41" t="s">
        <v>157</v>
      </c>
      <c r="K1326" s="73"/>
      <c r="L1326" s="73" t="s">
        <v>158</v>
      </c>
      <c r="M1326" s="73"/>
      <c r="N132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O1326" s="41" t="str">
        <f>CONCATENATE("F","$",Таблица_основная[[#This Row],[Первая строка массива]])</f>
        <v>F$1322</v>
      </c>
      <c r="P1326" s="41" t="str">
        <f>CONCATENATE("F","$",Таблица_основная[[#This Row],[Первая строка массива]],":","F","$",Таблица_основная[[#This Row],[Последняя строка моссива]])</f>
        <v>F$1322:F$1376</v>
      </c>
      <c r="Q1326" s="70">
        <f t="shared" si="24"/>
        <v>1322</v>
      </c>
      <c r="R1326" s="70">
        <f>Таблица_основная[[#This Row],[Первая строка массива]]+54</f>
        <v>1376</v>
      </c>
      <c r="S1326"/>
      <c r="T1326" s="86"/>
    </row>
    <row r="1327" spans="1:20" ht="12.75" customHeight="1" x14ac:dyDescent="0.2">
      <c r="A1327" s="70"/>
      <c r="B1327" s="70"/>
      <c r="C1327" s="100" t="s">
        <v>91</v>
      </c>
      <c r="D1327" s="101" t="s">
        <v>81</v>
      </c>
      <c r="E1327" s="102">
        <v>45017</v>
      </c>
      <c r="F1327" s="71">
        <v>23</v>
      </c>
      <c r="G1327" s="72">
        <f ca="1">Таблица_основная[[#This Row],[Рейтинг расчет]]</f>
        <v>20</v>
      </c>
      <c r="H1327" s="41" t="s">
        <v>156</v>
      </c>
      <c r="I1327" s="71">
        <v>29.636363636363637</v>
      </c>
      <c r="J1327" s="41" t="s">
        <v>157</v>
      </c>
      <c r="K1327" s="73"/>
      <c r="L1327" s="73" t="s">
        <v>158</v>
      </c>
      <c r="M1327" s="73"/>
      <c r="N132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O1327" s="41" t="str">
        <f>CONCATENATE("F","$",Таблица_основная[[#This Row],[Первая строка массива]])</f>
        <v>F$1322</v>
      </c>
      <c r="P1327" s="41" t="str">
        <f>CONCATENATE("F","$",Таблица_основная[[#This Row],[Первая строка массива]],":","F","$",Таблица_основная[[#This Row],[Последняя строка моссива]])</f>
        <v>F$1322:F$1376</v>
      </c>
      <c r="Q1327" s="70">
        <f t="shared" si="24"/>
        <v>1322</v>
      </c>
      <c r="R1327" s="70">
        <f>Таблица_основная[[#This Row],[Первая строка массива]]+54</f>
        <v>1376</v>
      </c>
      <c r="S1327"/>
      <c r="T1327" s="86"/>
    </row>
    <row r="1328" spans="1:20" ht="12.75" customHeight="1" x14ac:dyDescent="0.2">
      <c r="A1328" s="70"/>
      <c r="B1328" s="70"/>
      <c r="C1328" s="100" t="s">
        <v>92</v>
      </c>
      <c r="D1328" s="101" t="s">
        <v>81</v>
      </c>
      <c r="E1328" s="102">
        <v>45017</v>
      </c>
      <c r="F1328" s="71">
        <v>13</v>
      </c>
      <c r="G1328" s="72">
        <f ca="1">Таблица_основная[[#This Row],[Рейтинг расчет]]</f>
        <v>29</v>
      </c>
      <c r="H1328" s="41" t="s">
        <v>156</v>
      </c>
      <c r="I1328" s="71">
        <v>29.636363636363637</v>
      </c>
      <c r="J1328" s="41" t="s">
        <v>157</v>
      </c>
      <c r="K1328" s="73"/>
      <c r="L1328" s="73" t="s">
        <v>158</v>
      </c>
      <c r="M1328" s="73"/>
      <c r="N132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29</v>
      </c>
      <c r="O1328" s="41" t="str">
        <f>CONCATENATE("F","$",Таблица_основная[[#This Row],[Первая строка массива]])</f>
        <v>F$1322</v>
      </c>
      <c r="P1328" s="41" t="str">
        <f>CONCATENATE("F","$",Таблица_основная[[#This Row],[Первая строка массива]],":","F","$",Таблица_основная[[#This Row],[Последняя строка моссива]])</f>
        <v>F$1322:F$1376</v>
      </c>
      <c r="Q1328" s="70">
        <f t="shared" si="24"/>
        <v>1322</v>
      </c>
      <c r="R1328" s="70">
        <f>Таблица_основная[[#This Row],[Первая строка массива]]+54</f>
        <v>1376</v>
      </c>
      <c r="S1328"/>
      <c r="T1328" s="86"/>
    </row>
    <row r="1329" spans="1:20" ht="12.75" customHeight="1" x14ac:dyDescent="0.2">
      <c r="A1329" s="70"/>
      <c r="B1329" s="70"/>
      <c r="C1329" s="100" t="s">
        <v>113</v>
      </c>
      <c r="D1329" s="101" t="s">
        <v>81</v>
      </c>
      <c r="E1329" s="102">
        <v>45017</v>
      </c>
      <c r="F1329" s="71">
        <v>20</v>
      </c>
      <c r="G1329" s="72">
        <f ca="1">Таблица_основная[[#This Row],[Рейтинг расчет]]</f>
        <v>23</v>
      </c>
      <c r="H1329" s="41" t="s">
        <v>156</v>
      </c>
      <c r="I1329" s="71">
        <v>29.636363636363637</v>
      </c>
      <c r="J1329" s="41" t="s">
        <v>157</v>
      </c>
      <c r="K1329" s="73"/>
      <c r="L1329" s="73" t="s">
        <v>158</v>
      </c>
      <c r="M1329" s="73"/>
      <c r="N132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23</v>
      </c>
      <c r="O1329" s="41" t="str">
        <f>CONCATENATE("F","$",Таблица_основная[[#This Row],[Первая строка массива]])</f>
        <v>F$1322</v>
      </c>
      <c r="P1329" s="41" t="str">
        <f>CONCATENATE("F","$",Таблица_основная[[#This Row],[Первая строка массива]],":","F","$",Таблица_основная[[#This Row],[Последняя строка моссива]])</f>
        <v>F$1322:F$1376</v>
      </c>
      <c r="Q1329" s="70">
        <f t="shared" si="24"/>
        <v>1322</v>
      </c>
      <c r="R1329" s="70">
        <f>Таблица_основная[[#This Row],[Первая строка массива]]+54</f>
        <v>1376</v>
      </c>
      <c r="S1329"/>
      <c r="T1329" s="86"/>
    </row>
    <row r="1330" spans="1:20" ht="12.75" customHeight="1" x14ac:dyDescent="0.2">
      <c r="A1330" s="70"/>
      <c r="B1330" s="70"/>
      <c r="C1330" s="100" t="s">
        <v>135</v>
      </c>
      <c r="D1330" s="101" t="s">
        <v>81</v>
      </c>
      <c r="E1330" s="102">
        <v>45017</v>
      </c>
      <c r="F1330" s="71">
        <v>19</v>
      </c>
      <c r="G1330" s="72">
        <f ca="1">Таблица_основная[[#This Row],[Рейтинг расчет]]</f>
        <v>24</v>
      </c>
      <c r="H1330" s="41" t="s">
        <v>156</v>
      </c>
      <c r="I1330" s="71">
        <v>29.636363636363637</v>
      </c>
      <c r="J1330" s="41" t="s">
        <v>157</v>
      </c>
      <c r="K1330" s="73"/>
      <c r="L1330" s="73" t="s">
        <v>158</v>
      </c>
      <c r="M1330" s="73"/>
      <c r="N133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24</v>
      </c>
      <c r="O1330" s="41" t="str">
        <f>CONCATENATE("F","$",Таблица_основная[[#This Row],[Первая строка массива]])</f>
        <v>F$1322</v>
      </c>
      <c r="P1330" s="41" t="str">
        <f>CONCATENATE("F","$",Таблица_основная[[#This Row],[Первая строка массива]],":","F","$",Таблица_основная[[#This Row],[Последняя строка моссива]])</f>
        <v>F$1322:F$1376</v>
      </c>
      <c r="Q1330" s="70">
        <f t="shared" si="24"/>
        <v>1322</v>
      </c>
      <c r="R1330" s="70">
        <f>Таблица_основная[[#This Row],[Первая строка массива]]+54</f>
        <v>1376</v>
      </c>
      <c r="S1330"/>
      <c r="T1330" s="86"/>
    </row>
    <row r="1331" spans="1:20" ht="12.75" customHeight="1" x14ac:dyDescent="0.2">
      <c r="A1331" s="70"/>
      <c r="B1331" s="70"/>
      <c r="C1331" s="100" t="s">
        <v>136</v>
      </c>
      <c r="D1331" s="101" t="s">
        <v>81</v>
      </c>
      <c r="E1331" s="102">
        <v>45017</v>
      </c>
      <c r="F1331" s="71">
        <v>25</v>
      </c>
      <c r="G1331" s="72">
        <f ca="1">Таблица_основная[[#This Row],[Рейтинг расчет]]</f>
        <v>18</v>
      </c>
      <c r="H1331" s="41" t="s">
        <v>156</v>
      </c>
      <c r="I1331" s="71">
        <v>29.636363636363637</v>
      </c>
      <c r="J1331" s="41" t="s">
        <v>157</v>
      </c>
      <c r="K1331" s="73"/>
      <c r="L1331" s="73" t="s">
        <v>158</v>
      </c>
      <c r="M1331" s="73"/>
      <c r="N133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O1331" s="41" t="str">
        <f>CONCATENATE("F","$",Таблица_основная[[#This Row],[Первая строка массива]])</f>
        <v>F$1322</v>
      </c>
      <c r="P1331" s="41" t="str">
        <f>CONCATENATE("F","$",Таблица_основная[[#This Row],[Первая строка массива]],":","F","$",Таблица_основная[[#This Row],[Последняя строка моссива]])</f>
        <v>F$1322:F$1376</v>
      </c>
      <c r="Q1331" s="70">
        <f t="shared" si="24"/>
        <v>1322</v>
      </c>
      <c r="R1331" s="70">
        <f>Таблица_основная[[#This Row],[Первая строка массива]]+54</f>
        <v>1376</v>
      </c>
      <c r="S1331"/>
      <c r="T1331" s="86"/>
    </row>
    <row r="1332" spans="1:20" ht="12.75" customHeight="1" x14ac:dyDescent="0.2">
      <c r="A1332" s="70"/>
      <c r="B1332" s="70"/>
      <c r="C1332" s="100" t="s">
        <v>137</v>
      </c>
      <c r="D1332" s="101" t="s">
        <v>81</v>
      </c>
      <c r="E1332" s="102">
        <v>45017</v>
      </c>
      <c r="F1332" s="71">
        <v>48</v>
      </c>
      <c r="G1332" s="72">
        <f ca="1">Таблица_основная[[#This Row],[Рейтинг расчет]]</f>
        <v>6</v>
      </c>
      <c r="H1332" s="41" t="s">
        <v>156</v>
      </c>
      <c r="I1332" s="71">
        <v>29.636363636363637</v>
      </c>
      <c r="J1332" s="41" t="s">
        <v>157</v>
      </c>
      <c r="K1332" s="73"/>
      <c r="L1332" s="73" t="s">
        <v>158</v>
      </c>
      <c r="M1332" s="73"/>
      <c r="N133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6</v>
      </c>
      <c r="O1332" s="41" t="str">
        <f>CONCATENATE("F","$",Таблица_основная[[#This Row],[Первая строка массива]])</f>
        <v>F$1322</v>
      </c>
      <c r="P1332" s="41" t="str">
        <f>CONCATENATE("F","$",Таблица_основная[[#This Row],[Первая строка массива]],":","F","$",Таблица_основная[[#This Row],[Последняя строка моссива]])</f>
        <v>F$1322:F$1376</v>
      </c>
      <c r="Q1332" s="70">
        <f t="shared" si="24"/>
        <v>1322</v>
      </c>
      <c r="R1332" s="70">
        <f>Таблица_основная[[#This Row],[Первая строка массива]]+54</f>
        <v>1376</v>
      </c>
      <c r="S1332"/>
      <c r="T1332" s="86"/>
    </row>
    <row r="1333" spans="1:20" ht="12.75" customHeight="1" x14ac:dyDescent="0.2">
      <c r="A1333" s="70"/>
      <c r="B1333" s="70"/>
      <c r="C1333" s="100" t="s">
        <v>138</v>
      </c>
      <c r="D1333" s="101" t="s">
        <v>81</v>
      </c>
      <c r="E1333" s="102">
        <v>45017</v>
      </c>
      <c r="F1333" s="71">
        <v>23</v>
      </c>
      <c r="G1333" s="72">
        <f ca="1">Таблица_основная[[#This Row],[Рейтинг расчет]]</f>
        <v>20</v>
      </c>
      <c r="H1333" s="41" t="s">
        <v>156</v>
      </c>
      <c r="I1333" s="71">
        <v>29.636363636363637</v>
      </c>
      <c r="J1333" s="41" t="s">
        <v>157</v>
      </c>
      <c r="K1333" s="73"/>
      <c r="L1333" s="73" t="s">
        <v>158</v>
      </c>
      <c r="M1333" s="73"/>
      <c r="N133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O1333" s="41" t="str">
        <f>CONCATENATE("F","$",Таблица_основная[[#This Row],[Первая строка массива]])</f>
        <v>F$1322</v>
      </c>
      <c r="P1333" s="41" t="str">
        <f>CONCATENATE("F","$",Таблица_основная[[#This Row],[Первая строка массива]],":","F","$",Таблица_основная[[#This Row],[Последняя строка моссива]])</f>
        <v>F$1322:F$1376</v>
      </c>
      <c r="Q1333" s="70">
        <f t="shared" si="24"/>
        <v>1322</v>
      </c>
      <c r="R1333" s="70">
        <f>Таблица_основная[[#This Row],[Первая строка массива]]+54</f>
        <v>1376</v>
      </c>
      <c r="S1333"/>
      <c r="T1333" s="86"/>
    </row>
    <row r="1334" spans="1:20" ht="12.75" customHeight="1" x14ac:dyDescent="0.2">
      <c r="A1334" s="70"/>
      <c r="B1334" s="70"/>
      <c r="C1334" s="100" t="s">
        <v>139</v>
      </c>
      <c r="D1334" s="101" t="s">
        <v>81</v>
      </c>
      <c r="E1334" s="102">
        <v>45017</v>
      </c>
      <c r="F1334" s="71">
        <v>14</v>
      </c>
      <c r="G1334" s="72">
        <f ca="1">Таблица_основная[[#This Row],[Рейтинг расчет]]</f>
        <v>28</v>
      </c>
      <c r="H1334" s="41" t="s">
        <v>156</v>
      </c>
      <c r="I1334" s="71">
        <v>29.636363636363637</v>
      </c>
      <c r="J1334" s="41" t="s">
        <v>157</v>
      </c>
      <c r="K1334" s="73"/>
      <c r="L1334" s="73" t="s">
        <v>158</v>
      </c>
      <c r="M1334" s="73"/>
      <c r="N133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O1334" s="41" t="str">
        <f>CONCATENATE("F","$",Таблица_основная[[#This Row],[Первая строка массива]])</f>
        <v>F$1322</v>
      </c>
      <c r="P1334" s="41" t="str">
        <f>CONCATENATE("F","$",Таблица_основная[[#This Row],[Первая строка массива]],":","F","$",Таблица_основная[[#This Row],[Последняя строка моссива]])</f>
        <v>F$1322:F$1376</v>
      </c>
      <c r="Q1334" s="70">
        <f t="shared" si="24"/>
        <v>1322</v>
      </c>
      <c r="R1334" s="70">
        <f>Таблица_основная[[#This Row],[Первая строка массива]]+54</f>
        <v>1376</v>
      </c>
      <c r="S1334"/>
      <c r="T1334" s="86"/>
    </row>
    <row r="1335" spans="1:20" ht="12.75" customHeight="1" x14ac:dyDescent="0.2">
      <c r="A1335" s="70"/>
      <c r="B1335" s="70"/>
      <c r="C1335" s="100" t="s">
        <v>140</v>
      </c>
      <c r="D1335" s="101" t="s">
        <v>81</v>
      </c>
      <c r="E1335" s="102">
        <v>45017</v>
      </c>
      <c r="F1335" s="71">
        <v>6</v>
      </c>
      <c r="G1335" s="72">
        <f ca="1">Таблица_основная[[#This Row],[Рейтинг расчет]]</f>
        <v>34</v>
      </c>
      <c r="H1335" s="41" t="s">
        <v>156</v>
      </c>
      <c r="I1335" s="71">
        <v>29.636363636363637</v>
      </c>
      <c r="J1335" s="41" t="s">
        <v>157</v>
      </c>
      <c r="K1335" s="73"/>
      <c r="L1335" s="73" t="s">
        <v>158</v>
      </c>
      <c r="M1335" s="73"/>
      <c r="N133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O1335" s="41" t="str">
        <f>CONCATENATE("F","$",Таблица_основная[[#This Row],[Первая строка массива]])</f>
        <v>F$1322</v>
      </c>
      <c r="P1335" s="41" t="str">
        <f>CONCATENATE("F","$",Таблица_основная[[#This Row],[Первая строка массива]],":","F","$",Таблица_основная[[#This Row],[Последняя строка моссива]])</f>
        <v>F$1322:F$1376</v>
      </c>
      <c r="Q1335" s="70">
        <f t="shared" si="24"/>
        <v>1322</v>
      </c>
      <c r="R1335" s="70">
        <f>Таблица_основная[[#This Row],[Первая строка массива]]+54</f>
        <v>1376</v>
      </c>
      <c r="S1335"/>
      <c r="T1335" s="86"/>
    </row>
    <row r="1336" spans="1:20" ht="12.75" customHeight="1" x14ac:dyDescent="0.2">
      <c r="A1336" s="70"/>
      <c r="B1336" s="70"/>
      <c r="C1336" s="100" t="s">
        <v>141</v>
      </c>
      <c r="D1336" s="101" t="s">
        <v>81</v>
      </c>
      <c r="E1336" s="102">
        <v>45017</v>
      </c>
      <c r="F1336" s="71">
        <v>26</v>
      </c>
      <c r="G1336" s="72">
        <f ca="1">Таблица_основная[[#This Row],[Рейтинг расчет]]</f>
        <v>17</v>
      </c>
      <c r="H1336" s="41" t="s">
        <v>156</v>
      </c>
      <c r="I1336" s="71">
        <v>29.636363636363637</v>
      </c>
      <c r="J1336" s="41" t="s">
        <v>157</v>
      </c>
      <c r="K1336" s="73"/>
      <c r="L1336" s="73" t="s">
        <v>158</v>
      </c>
      <c r="M1336" s="73"/>
      <c r="N133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O1336" s="41" t="str">
        <f>CONCATENATE("F","$",Таблица_основная[[#This Row],[Первая строка массива]])</f>
        <v>F$1322</v>
      </c>
      <c r="P1336" s="41" t="str">
        <f>CONCATENATE("F","$",Таблица_основная[[#This Row],[Первая строка массива]],":","F","$",Таблица_основная[[#This Row],[Последняя строка моссива]])</f>
        <v>F$1322:F$1376</v>
      </c>
      <c r="Q1336" s="70">
        <f t="shared" si="24"/>
        <v>1322</v>
      </c>
      <c r="R1336" s="70">
        <f>Таблица_основная[[#This Row],[Первая строка массива]]+54</f>
        <v>1376</v>
      </c>
      <c r="S1336"/>
      <c r="T1336" s="86"/>
    </row>
    <row r="1337" spans="1:20" ht="12.75" customHeight="1" x14ac:dyDescent="0.2">
      <c r="A1337" s="70"/>
      <c r="B1337" s="70"/>
      <c r="C1337" s="100" t="s">
        <v>142</v>
      </c>
      <c r="D1337" s="101" t="s">
        <v>81</v>
      </c>
      <c r="E1337" s="102">
        <v>45017</v>
      </c>
      <c r="F1337" s="71">
        <v>43</v>
      </c>
      <c r="G1337" s="72">
        <f ca="1">Таблица_основная[[#This Row],[Рейтинг расчет]]</f>
        <v>8</v>
      </c>
      <c r="H1337" s="41" t="s">
        <v>156</v>
      </c>
      <c r="I1337" s="71">
        <v>29.636363636363637</v>
      </c>
      <c r="J1337" s="41" t="s">
        <v>157</v>
      </c>
      <c r="K1337" s="73"/>
      <c r="L1337" s="73" t="s">
        <v>158</v>
      </c>
      <c r="M1337" s="73"/>
      <c r="N133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O1337" s="41" t="str">
        <f>CONCATENATE("F","$",Таблица_основная[[#This Row],[Первая строка массива]])</f>
        <v>F$1322</v>
      </c>
      <c r="P1337" s="41" t="str">
        <f>CONCATENATE("F","$",Таблица_основная[[#This Row],[Первая строка массива]],":","F","$",Таблица_основная[[#This Row],[Последняя строка моссива]])</f>
        <v>F$1322:F$1376</v>
      </c>
      <c r="Q1337" s="70">
        <f t="shared" si="24"/>
        <v>1322</v>
      </c>
      <c r="R1337" s="70">
        <f>Таблица_основная[[#This Row],[Первая строка массива]]+54</f>
        <v>1376</v>
      </c>
      <c r="S1337"/>
      <c r="T1337" s="86"/>
    </row>
    <row r="1338" spans="1:20" ht="12.75" customHeight="1" x14ac:dyDescent="0.2">
      <c r="A1338" s="70"/>
      <c r="B1338" s="70"/>
      <c r="C1338" s="100" t="s">
        <v>143</v>
      </c>
      <c r="D1338" s="101" t="s">
        <v>81</v>
      </c>
      <c r="E1338" s="102">
        <v>45017</v>
      </c>
      <c r="F1338" s="71">
        <v>43</v>
      </c>
      <c r="G1338" s="72">
        <f ca="1">Таблица_основная[[#This Row],[Рейтинг расчет]]</f>
        <v>8</v>
      </c>
      <c r="H1338" s="41" t="s">
        <v>156</v>
      </c>
      <c r="I1338" s="71">
        <v>29.636363636363637</v>
      </c>
      <c r="J1338" s="41" t="s">
        <v>157</v>
      </c>
      <c r="K1338" s="73"/>
      <c r="L1338" s="73" t="s">
        <v>158</v>
      </c>
      <c r="M1338" s="73"/>
      <c r="N133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O1338" s="41" t="str">
        <f>CONCATENATE("F","$",Таблица_основная[[#This Row],[Первая строка массива]])</f>
        <v>F$1322</v>
      </c>
      <c r="P1338" s="41" t="str">
        <f>CONCATENATE("F","$",Таблица_основная[[#This Row],[Первая строка массива]],":","F","$",Таблица_основная[[#This Row],[Последняя строка моссива]])</f>
        <v>F$1322:F$1376</v>
      </c>
      <c r="Q1338" s="70">
        <f t="shared" si="24"/>
        <v>1322</v>
      </c>
      <c r="R1338" s="70">
        <f>Таблица_основная[[#This Row],[Первая строка массива]]+54</f>
        <v>1376</v>
      </c>
      <c r="S1338"/>
      <c r="T1338" s="86"/>
    </row>
    <row r="1339" spans="1:20" ht="12.75" customHeight="1" x14ac:dyDescent="0.2">
      <c r="A1339" s="70"/>
      <c r="B1339" s="70"/>
      <c r="C1339" s="100" t="s">
        <v>144</v>
      </c>
      <c r="D1339" s="101" t="s">
        <v>81</v>
      </c>
      <c r="E1339" s="102">
        <v>45017</v>
      </c>
      <c r="F1339" s="71">
        <v>222</v>
      </c>
      <c r="G1339" s="72">
        <f ca="1">Таблица_основная[[#This Row],[Рейтинг расчет]]</f>
        <v>1</v>
      </c>
      <c r="H1339" s="41" t="s">
        <v>156</v>
      </c>
      <c r="I1339" s="71">
        <v>29.636363636363637</v>
      </c>
      <c r="J1339" s="41" t="s">
        <v>157</v>
      </c>
      <c r="K1339" s="73"/>
      <c r="L1339" s="73" t="s">
        <v>158</v>
      </c>
      <c r="M1339" s="73"/>
      <c r="N133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1339" s="41" t="str">
        <f>CONCATENATE("F","$",Таблица_основная[[#This Row],[Первая строка массива]])</f>
        <v>F$1322</v>
      </c>
      <c r="P1339" s="41" t="str">
        <f>CONCATENATE("F","$",Таблица_основная[[#This Row],[Первая строка массива]],":","F","$",Таблица_основная[[#This Row],[Последняя строка моссива]])</f>
        <v>F$1322:F$1376</v>
      </c>
      <c r="Q1339" s="70">
        <f t="shared" si="24"/>
        <v>1322</v>
      </c>
      <c r="R1339" s="70">
        <f>Таблица_основная[[#This Row],[Первая строка массива]]+54</f>
        <v>1376</v>
      </c>
      <c r="S1339"/>
      <c r="T1339" s="86"/>
    </row>
    <row r="1340" spans="1:20" ht="12.75" customHeight="1" x14ac:dyDescent="0.2">
      <c r="A1340" s="70"/>
      <c r="B1340" s="70"/>
      <c r="C1340" s="100" t="s">
        <v>145</v>
      </c>
      <c r="D1340" s="101" t="s">
        <v>81</v>
      </c>
      <c r="E1340" s="102">
        <v>45017</v>
      </c>
      <c r="F1340" s="71">
        <v>62</v>
      </c>
      <c r="G1340" s="72">
        <f ca="1">Таблица_основная[[#This Row],[Рейтинг расчет]]</f>
        <v>2</v>
      </c>
      <c r="H1340" s="41" t="s">
        <v>156</v>
      </c>
      <c r="I1340" s="71">
        <v>29.636363636363637</v>
      </c>
      <c r="J1340" s="41" t="s">
        <v>157</v>
      </c>
      <c r="K1340" s="73"/>
      <c r="L1340" s="73" t="s">
        <v>158</v>
      </c>
      <c r="M1340" s="73"/>
      <c r="N134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</v>
      </c>
      <c r="O1340" s="41" t="str">
        <f>CONCATENATE("F","$",Таблица_основная[[#This Row],[Первая строка массива]])</f>
        <v>F$1322</v>
      </c>
      <c r="P1340" s="41" t="str">
        <f>CONCATENATE("F","$",Таблица_основная[[#This Row],[Первая строка массива]],":","F","$",Таблица_основная[[#This Row],[Последняя строка моссива]])</f>
        <v>F$1322:F$1376</v>
      </c>
      <c r="Q1340" s="70">
        <f t="shared" si="24"/>
        <v>1322</v>
      </c>
      <c r="R1340" s="70">
        <f>Таблица_основная[[#This Row],[Первая строка массива]]+54</f>
        <v>1376</v>
      </c>
      <c r="S1340"/>
      <c r="T1340" s="86"/>
    </row>
    <row r="1341" spans="1:20" ht="12.75" customHeight="1" x14ac:dyDescent="0.2">
      <c r="A1341" s="70"/>
      <c r="B1341" s="70"/>
      <c r="C1341" s="100" t="s">
        <v>146</v>
      </c>
      <c r="D1341" s="101" t="s">
        <v>81</v>
      </c>
      <c r="E1341" s="102">
        <v>45017</v>
      </c>
      <c r="F1341" s="71">
        <v>47</v>
      </c>
      <c r="G1341" s="72">
        <f ca="1">Таблица_основная[[#This Row],[Рейтинг расчет]]</f>
        <v>7</v>
      </c>
      <c r="H1341" s="41" t="s">
        <v>156</v>
      </c>
      <c r="I1341" s="71">
        <v>29.636363636363637</v>
      </c>
      <c r="J1341" s="41" t="s">
        <v>157</v>
      </c>
      <c r="K1341" s="73"/>
      <c r="L1341" s="73" t="s">
        <v>158</v>
      </c>
      <c r="M1341" s="73"/>
      <c r="N134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O1341" s="41" t="str">
        <f>CONCATENATE("F","$",Таблица_основная[[#This Row],[Первая строка массива]])</f>
        <v>F$1322</v>
      </c>
      <c r="P1341" s="41" t="str">
        <f>CONCATENATE("F","$",Таблица_основная[[#This Row],[Первая строка массива]],":","F","$",Таблица_основная[[#This Row],[Последняя строка моссива]])</f>
        <v>F$1322:F$1376</v>
      </c>
      <c r="Q1341" s="70">
        <f t="shared" si="24"/>
        <v>1322</v>
      </c>
      <c r="R1341" s="70">
        <f>Таблица_основная[[#This Row],[Первая строка массива]]+54</f>
        <v>1376</v>
      </c>
      <c r="S1341"/>
      <c r="T1341" s="86"/>
    </row>
    <row r="1342" spans="1:20" ht="12.75" customHeight="1" x14ac:dyDescent="0.2">
      <c r="A1342" s="70"/>
      <c r="B1342" s="70"/>
      <c r="C1342" s="100" t="s">
        <v>93</v>
      </c>
      <c r="D1342" s="101" t="s">
        <v>81</v>
      </c>
      <c r="E1342" s="102">
        <v>45017</v>
      </c>
      <c r="F1342" s="71">
        <v>16</v>
      </c>
      <c r="G1342" s="72">
        <f ca="1">Таблица_основная[[#This Row],[Рейтинг расчет]]</f>
        <v>27</v>
      </c>
      <c r="H1342" s="41" t="s">
        <v>156</v>
      </c>
      <c r="I1342" s="71">
        <v>29.636363636363637</v>
      </c>
      <c r="J1342" s="41" t="s">
        <v>157</v>
      </c>
      <c r="K1342" s="73"/>
      <c r="L1342" s="73" t="s">
        <v>158</v>
      </c>
      <c r="M1342" s="73"/>
      <c r="N134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O1342" s="41" t="str">
        <f>CONCATENATE("F","$",Таблица_основная[[#This Row],[Первая строка массива]])</f>
        <v>F$1322</v>
      </c>
      <c r="P1342" s="41" t="str">
        <f>CONCATENATE("F","$",Таблица_основная[[#This Row],[Первая строка массива]],":","F","$",Таблица_основная[[#This Row],[Последняя строка моссива]])</f>
        <v>F$1322:F$1376</v>
      </c>
      <c r="Q1342" s="70">
        <f t="shared" si="24"/>
        <v>1322</v>
      </c>
      <c r="R1342" s="70">
        <f>Таблица_основная[[#This Row],[Первая строка массива]]+54</f>
        <v>1376</v>
      </c>
      <c r="S1342"/>
      <c r="T1342" s="86"/>
    </row>
    <row r="1343" spans="1:20" ht="12.75" customHeight="1" x14ac:dyDescent="0.2">
      <c r="A1343" s="70"/>
      <c r="B1343" s="70"/>
      <c r="C1343" s="100" t="s">
        <v>127</v>
      </c>
      <c r="D1343" s="101" t="s">
        <v>81</v>
      </c>
      <c r="E1343" s="102">
        <v>45017</v>
      </c>
      <c r="F1343" s="71">
        <v>22</v>
      </c>
      <c r="G1343" s="72">
        <f ca="1">Таблица_основная[[#This Row],[Рейтинг расчет]]</f>
        <v>21</v>
      </c>
      <c r="H1343" s="41" t="s">
        <v>156</v>
      </c>
      <c r="I1343" s="71">
        <v>29.636363636363637</v>
      </c>
      <c r="J1343" s="41" t="s">
        <v>157</v>
      </c>
      <c r="K1343" s="73"/>
      <c r="L1343" s="73" t="s">
        <v>158</v>
      </c>
      <c r="M1343" s="73"/>
      <c r="N134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O1343" s="41" t="str">
        <f>CONCATENATE("F","$",Таблица_основная[[#This Row],[Первая строка массива]])</f>
        <v>F$1322</v>
      </c>
      <c r="P1343" s="41" t="str">
        <f>CONCATENATE("F","$",Таблица_основная[[#This Row],[Первая строка массива]],":","F","$",Таблица_основная[[#This Row],[Последняя строка моссива]])</f>
        <v>F$1322:F$1376</v>
      </c>
      <c r="Q1343" s="70">
        <f t="shared" si="24"/>
        <v>1322</v>
      </c>
      <c r="R1343" s="70">
        <f>Таблица_основная[[#This Row],[Первая строка массива]]+54</f>
        <v>1376</v>
      </c>
      <c r="S1343"/>
      <c r="T1343" s="86"/>
    </row>
    <row r="1344" spans="1:20" ht="12.75" customHeight="1" x14ac:dyDescent="0.2">
      <c r="A1344" s="70"/>
      <c r="B1344" s="70"/>
      <c r="C1344" s="100" t="s">
        <v>114</v>
      </c>
      <c r="D1344" s="101" t="s">
        <v>81</v>
      </c>
      <c r="E1344" s="102">
        <v>45017</v>
      </c>
      <c r="F1344" s="71">
        <v>11</v>
      </c>
      <c r="G1344" s="72">
        <f ca="1">Таблица_основная[[#This Row],[Рейтинг расчет]]</f>
        <v>31</v>
      </c>
      <c r="H1344" s="41" t="s">
        <v>156</v>
      </c>
      <c r="I1344" s="71">
        <v>29.636363636363637</v>
      </c>
      <c r="J1344" s="41" t="s">
        <v>157</v>
      </c>
      <c r="K1344" s="73"/>
      <c r="L1344" s="73" t="s">
        <v>158</v>
      </c>
      <c r="M1344" s="73"/>
      <c r="N134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O1344" s="41" t="str">
        <f>CONCATENATE("F","$",Таблица_основная[[#This Row],[Первая строка массива]])</f>
        <v>F$1322</v>
      </c>
      <c r="P1344" s="41" t="str">
        <f>CONCATENATE("F","$",Таблица_основная[[#This Row],[Первая строка массива]],":","F","$",Таблица_основная[[#This Row],[Последняя строка моссива]])</f>
        <v>F$1322:F$1376</v>
      </c>
      <c r="Q1344" s="70">
        <f t="shared" si="24"/>
        <v>1322</v>
      </c>
      <c r="R1344" s="70">
        <f>Таблица_основная[[#This Row],[Первая строка массива]]+54</f>
        <v>1376</v>
      </c>
      <c r="S1344"/>
      <c r="T1344" s="86"/>
    </row>
    <row r="1345" spans="1:20" ht="12.75" customHeight="1" x14ac:dyDescent="0.2">
      <c r="A1345" s="70"/>
      <c r="B1345" s="70"/>
      <c r="C1345" s="100" t="s">
        <v>94</v>
      </c>
      <c r="D1345" s="101" t="s">
        <v>81</v>
      </c>
      <c r="E1345" s="102">
        <v>45017</v>
      </c>
      <c r="F1345" s="71">
        <v>27</v>
      </c>
      <c r="G1345" s="72">
        <f ca="1">Таблица_основная[[#This Row],[Рейтинг расчет]]</f>
        <v>16</v>
      </c>
      <c r="H1345" s="41" t="s">
        <v>156</v>
      </c>
      <c r="I1345" s="71">
        <v>29.636363636363637</v>
      </c>
      <c r="J1345" s="41" t="s">
        <v>157</v>
      </c>
      <c r="K1345" s="73"/>
      <c r="L1345" s="73" t="s">
        <v>158</v>
      </c>
      <c r="M1345" s="73"/>
      <c r="N134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O1345" s="41" t="str">
        <f>CONCATENATE("F","$",Таблица_основная[[#This Row],[Первая строка массива]])</f>
        <v>F$1322</v>
      </c>
      <c r="P1345" s="41" t="str">
        <f>CONCATENATE("F","$",Таблица_основная[[#This Row],[Первая строка массива]],":","F","$",Таблица_основная[[#This Row],[Последняя строка моссива]])</f>
        <v>F$1322:F$1376</v>
      </c>
      <c r="Q1345" s="70">
        <f t="shared" si="24"/>
        <v>1322</v>
      </c>
      <c r="R1345" s="70">
        <f>Таблица_основная[[#This Row],[Первая строка массива]]+54</f>
        <v>1376</v>
      </c>
      <c r="S1345"/>
      <c r="T1345" s="86"/>
    </row>
    <row r="1346" spans="1:20" ht="12.75" customHeight="1" x14ac:dyDescent="0.2">
      <c r="A1346" s="70"/>
      <c r="B1346" s="70"/>
      <c r="C1346" s="100" t="s">
        <v>95</v>
      </c>
      <c r="D1346" s="101" t="s">
        <v>81</v>
      </c>
      <c r="E1346" s="102">
        <v>45017</v>
      </c>
      <c r="F1346" s="71">
        <v>17</v>
      </c>
      <c r="G1346" s="72">
        <f ca="1">Таблица_основная[[#This Row],[Рейтинг расчет]]</f>
        <v>26</v>
      </c>
      <c r="H1346" s="41" t="s">
        <v>156</v>
      </c>
      <c r="I1346" s="71">
        <v>29.636363636363637</v>
      </c>
      <c r="J1346" s="41" t="s">
        <v>157</v>
      </c>
      <c r="K1346" s="73"/>
      <c r="L1346" s="73" t="s">
        <v>158</v>
      </c>
      <c r="M1346" s="73"/>
      <c r="N134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O1346" s="41" t="str">
        <f>CONCATENATE("F","$",Таблица_основная[[#This Row],[Первая строка массива]])</f>
        <v>F$1322</v>
      </c>
      <c r="P1346" s="41" t="str">
        <f>CONCATENATE("F","$",Таблица_основная[[#This Row],[Первая строка массива]],":","F","$",Таблица_основная[[#This Row],[Последняя строка моссива]])</f>
        <v>F$1322:F$1376</v>
      </c>
      <c r="Q1346" s="70">
        <f t="shared" si="24"/>
        <v>1322</v>
      </c>
      <c r="R1346" s="70">
        <f>Таблица_основная[[#This Row],[Первая строка массива]]+54</f>
        <v>1376</v>
      </c>
      <c r="S1346"/>
      <c r="T1346" s="86"/>
    </row>
    <row r="1347" spans="1:20" ht="12.75" customHeight="1" x14ac:dyDescent="0.2">
      <c r="A1347" s="70"/>
      <c r="B1347" s="70"/>
      <c r="C1347" s="100" t="s">
        <v>96</v>
      </c>
      <c r="D1347" s="101" t="s">
        <v>81</v>
      </c>
      <c r="E1347" s="102">
        <v>45017</v>
      </c>
      <c r="F1347" s="71">
        <v>17</v>
      </c>
      <c r="G1347" s="72">
        <f ca="1">Таблица_основная[[#This Row],[Рейтинг расчет]]</f>
        <v>26</v>
      </c>
      <c r="H1347" s="41" t="s">
        <v>156</v>
      </c>
      <c r="I1347" s="71">
        <v>29.636363636363637</v>
      </c>
      <c r="J1347" s="41" t="s">
        <v>157</v>
      </c>
      <c r="K1347" s="73"/>
      <c r="L1347" s="73" t="s">
        <v>158</v>
      </c>
      <c r="M1347" s="73"/>
      <c r="N134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O1347" s="41" t="str">
        <f>CONCATENATE("F","$",Таблица_основная[[#This Row],[Первая строка массива]])</f>
        <v>F$1322</v>
      </c>
      <c r="P1347" s="41" t="str">
        <f>CONCATENATE("F","$",Таблица_основная[[#This Row],[Первая строка массива]],":","F","$",Таблица_основная[[#This Row],[Последняя строка моссива]])</f>
        <v>F$1322:F$1376</v>
      </c>
      <c r="Q1347" s="70">
        <f t="shared" si="24"/>
        <v>1322</v>
      </c>
      <c r="R1347" s="70">
        <f>Таблица_основная[[#This Row],[Первая строка массива]]+54</f>
        <v>1376</v>
      </c>
      <c r="S1347"/>
      <c r="T1347" s="86"/>
    </row>
    <row r="1348" spans="1:20" ht="12.75" customHeight="1" x14ac:dyDescent="0.2">
      <c r="A1348" s="70"/>
      <c r="B1348" s="70"/>
      <c r="C1348" s="100" t="s">
        <v>97</v>
      </c>
      <c r="D1348" s="101" t="s">
        <v>81</v>
      </c>
      <c r="E1348" s="102">
        <v>45017</v>
      </c>
      <c r="F1348" s="71">
        <v>33</v>
      </c>
      <c r="G1348" s="72">
        <f ca="1">Таблица_основная[[#This Row],[Рейтинг расчет]]</f>
        <v>11</v>
      </c>
      <c r="H1348" s="41" t="s">
        <v>156</v>
      </c>
      <c r="I1348" s="71">
        <v>29.636363636363637</v>
      </c>
      <c r="J1348" s="41" t="s">
        <v>157</v>
      </c>
      <c r="K1348" s="73"/>
      <c r="L1348" s="73" t="s">
        <v>158</v>
      </c>
      <c r="M1348" s="73"/>
      <c r="N134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O1348" s="41" t="str">
        <f>CONCATENATE("F","$",Таблица_основная[[#This Row],[Первая строка массива]])</f>
        <v>F$1322</v>
      </c>
      <c r="P1348" s="41" t="str">
        <f>CONCATENATE("F","$",Таблица_основная[[#This Row],[Первая строка массива]],":","F","$",Таблица_основная[[#This Row],[Последняя строка моссива]])</f>
        <v>F$1322:F$1376</v>
      </c>
      <c r="Q1348" s="70">
        <f t="shared" si="24"/>
        <v>1322</v>
      </c>
      <c r="R1348" s="70">
        <f>Таблица_основная[[#This Row],[Первая строка массива]]+54</f>
        <v>1376</v>
      </c>
      <c r="S1348"/>
      <c r="T1348" s="86"/>
    </row>
    <row r="1349" spans="1:20" ht="12.75" customHeight="1" x14ac:dyDescent="0.2">
      <c r="A1349" s="70"/>
      <c r="B1349" s="70"/>
      <c r="C1349" s="100" t="s">
        <v>98</v>
      </c>
      <c r="D1349" s="101" t="s">
        <v>81</v>
      </c>
      <c r="E1349" s="102">
        <v>45017</v>
      </c>
      <c r="F1349" s="71">
        <v>24</v>
      </c>
      <c r="G1349" s="72">
        <f ca="1">Таблица_основная[[#This Row],[Рейтинг расчет]]</f>
        <v>19</v>
      </c>
      <c r="H1349" s="41" t="s">
        <v>156</v>
      </c>
      <c r="I1349" s="71">
        <v>29.636363636363637</v>
      </c>
      <c r="J1349" s="41" t="s">
        <v>157</v>
      </c>
      <c r="K1349" s="73"/>
      <c r="L1349" s="73" t="s">
        <v>158</v>
      </c>
      <c r="M1349" s="73"/>
      <c r="N134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O1349" s="41" t="str">
        <f>CONCATENATE("F","$",Таблица_основная[[#This Row],[Первая строка массива]])</f>
        <v>F$1322</v>
      </c>
      <c r="P1349" s="41" t="str">
        <f>CONCATENATE("F","$",Таблица_основная[[#This Row],[Первая строка массива]],":","F","$",Таблица_основная[[#This Row],[Последняя строка моссива]])</f>
        <v>F$1322:F$1376</v>
      </c>
      <c r="Q1349" s="70">
        <f t="shared" si="24"/>
        <v>1322</v>
      </c>
      <c r="R1349" s="70">
        <f>Таблица_основная[[#This Row],[Первая строка массива]]+54</f>
        <v>1376</v>
      </c>
      <c r="S1349"/>
      <c r="T1349" s="86"/>
    </row>
    <row r="1350" spans="1:20" ht="12.75" customHeight="1" x14ac:dyDescent="0.2">
      <c r="A1350" s="70"/>
      <c r="B1350" s="70"/>
      <c r="C1350" s="100" t="s">
        <v>99</v>
      </c>
      <c r="D1350" s="101" t="s">
        <v>81</v>
      </c>
      <c r="E1350" s="102">
        <v>45017</v>
      </c>
      <c r="F1350" s="71">
        <v>28</v>
      </c>
      <c r="G1350" s="72">
        <f ca="1">Таблица_основная[[#This Row],[Рейтинг расчет]]</f>
        <v>15</v>
      </c>
      <c r="H1350" s="41" t="s">
        <v>156</v>
      </c>
      <c r="I1350" s="71">
        <v>29.636363636363637</v>
      </c>
      <c r="J1350" s="41" t="s">
        <v>157</v>
      </c>
      <c r="K1350" s="73"/>
      <c r="L1350" s="73" t="s">
        <v>158</v>
      </c>
      <c r="M1350" s="73"/>
      <c r="N135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O1350" s="41" t="str">
        <f>CONCATENATE("F","$",Таблица_основная[[#This Row],[Первая строка массива]])</f>
        <v>F$1322</v>
      </c>
      <c r="P1350" s="41" t="str">
        <f>CONCATENATE("F","$",Таблица_основная[[#This Row],[Первая строка массива]],":","F","$",Таблица_основная[[#This Row],[Последняя строка моссива]])</f>
        <v>F$1322:F$1376</v>
      </c>
      <c r="Q1350" s="70">
        <f t="shared" si="24"/>
        <v>1322</v>
      </c>
      <c r="R1350" s="70">
        <f>Таблица_основная[[#This Row],[Первая строка массива]]+54</f>
        <v>1376</v>
      </c>
      <c r="S1350"/>
      <c r="T1350" s="86"/>
    </row>
    <row r="1351" spans="1:20" ht="12.75" customHeight="1" x14ac:dyDescent="0.2">
      <c r="A1351" s="70"/>
      <c r="B1351" s="70"/>
      <c r="C1351" s="100" t="s">
        <v>100</v>
      </c>
      <c r="D1351" s="101" t="s">
        <v>81</v>
      </c>
      <c r="E1351" s="102">
        <v>45017</v>
      </c>
      <c r="F1351" s="71">
        <v>41</v>
      </c>
      <c r="G1351" s="72">
        <f ca="1">Таблица_основная[[#This Row],[Рейтинг расчет]]</f>
        <v>9</v>
      </c>
      <c r="H1351" s="41" t="s">
        <v>156</v>
      </c>
      <c r="I1351" s="71">
        <v>29.636363636363637</v>
      </c>
      <c r="J1351" s="41" t="s">
        <v>157</v>
      </c>
      <c r="K1351" s="73"/>
      <c r="L1351" s="73" t="s">
        <v>158</v>
      </c>
      <c r="M1351" s="73"/>
      <c r="N135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9</v>
      </c>
      <c r="O1351" s="41" t="str">
        <f>CONCATENATE("F","$",Таблица_основная[[#This Row],[Первая строка массива]])</f>
        <v>F$1322</v>
      </c>
      <c r="P1351" s="41" t="str">
        <f>CONCATENATE("F","$",Таблица_основная[[#This Row],[Первая строка массива]],":","F","$",Таблица_основная[[#This Row],[Последняя строка моссива]])</f>
        <v>F$1322:F$1376</v>
      </c>
      <c r="Q1351" s="70">
        <f t="shared" si="24"/>
        <v>1322</v>
      </c>
      <c r="R1351" s="70">
        <f>Таблица_основная[[#This Row],[Первая строка массива]]+54</f>
        <v>1376</v>
      </c>
      <c r="S1351"/>
      <c r="T1351" s="86"/>
    </row>
    <row r="1352" spans="1:20" ht="12.75" customHeight="1" x14ac:dyDescent="0.2">
      <c r="A1352" s="70"/>
      <c r="B1352" s="70"/>
      <c r="C1352" s="100" t="s">
        <v>115</v>
      </c>
      <c r="D1352" s="101" t="s">
        <v>81</v>
      </c>
      <c r="E1352" s="102">
        <v>45017</v>
      </c>
      <c r="F1352" s="71">
        <v>9</v>
      </c>
      <c r="G1352" s="72">
        <f ca="1">Таблица_основная[[#This Row],[Рейтинг расчет]]</f>
        <v>32</v>
      </c>
      <c r="H1352" s="41" t="s">
        <v>156</v>
      </c>
      <c r="I1352" s="71">
        <v>29.636363636363637</v>
      </c>
      <c r="J1352" s="41" t="s">
        <v>157</v>
      </c>
      <c r="K1352" s="73"/>
      <c r="L1352" s="73" t="s">
        <v>158</v>
      </c>
      <c r="M1352" s="73"/>
      <c r="N135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O1352" s="41" t="str">
        <f>CONCATENATE("F","$",Таблица_основная[[#This Row],[Первая строка массива]])</f>
        <v>F$1322</v>
      </c>
      <c r="P1352" s="41" t="str">
        <f>CONCATENATE("F","$",Таблица_основная[[#This Row],[Первая строка массива]],":","F","$",Таблица_основная[[#This Row],[Последняя строка моссива]])</f>
        <v>F$1322:F$1376</v>
      </c>
      <c r="Q1352" s="70">
        <f t="shared" si="24"/>
        <v>1322</v>
      </c>
      <c r="R1352" s="70">
        <f>Таблица_основная[[#This Row],[Первая строка массива]]+54</f>
        <v>1376</v>
      </c>
      <c r="S1352"/>
      <c r="T1352" s="86"/>
    </row>
    <row r="1353" spans="1:20" ht="12.75" customHeight="1" x14ac:dyDescent="0.2">
      <c r="A1353" s="70"/>
      <c r="B1353" s="70"/>
      <c r="C1353" s="100" t="s">
        <v>116</v>
      </c>
      <c r="D1353" s="101" t="s">
        <v>81</v>
      </c>
      <c r="E1353" s="102">
        <v>45017</v>
      </c>
      <c r="F1353" s="71">
        <v>12</v>
      </c>
      <c r="G1353" s="72">
        <f ca="1">Таблица_основная[[#This Row],[Рейтинг расчет]]</f>
        <v>30</v>
      </c>
      <c r="H1353" s="41" t="s">
        <v>156</v>
      </c>
      <c r="I1353" s="71">
        <v>29.636363636363637</v>
      </c>
      <c r="J1353" s="41" t="s">
        <v>157</v>
      </c>
      <c r="K1353" s="73"/>
      <c r="L1353" s="73" t="s">
        <v>158</v>
      </c>
      <c r="M1353" s="73"/>
      <c r="N135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O1353" s="41" t="str">
        <f>CONCATENATE("F","$",Таблица_основная[[#This Row],[Первая строка массива]])</f>
        <v>F$1322</v>
      </c>
      <c r="P1353" s="41" t="str">
        <f>CONCATENATE("F","$",Таблица_основная[[#This Row],[Первая строка массива]],":","F","$",Таблица_основная[[#This Row],[Последняя строка моссива]])</f>
        <v>F$1322:F$1376</v>
      </c>
      <c r="Q1353" s="70">
        <f t="shared" si="24"/>
        <v>1322</v>
      </c>
      <c r="R1353" s="70">
        <f>Таблица_основная[[#This Row],[Первая строка массива]]+54</f>
        <v>1376</v>
      </c>
      <c r="S1353"/>
      <c r="T1353" s="86"/>
    </row>
    <row r="1354" spans="1:20" ht="12.75" customHeight="1" x14ac:dyDescent="0.2">
      <c r="A1354" s="70"/>
      <c r="B1354" s="70"/>
      <c r="C1354" s="100" t="s">
        <v>101</v>
      </c>
      <c r="D1354" s="101" t="s">
        <v>81</v>
      </c>
      <c r="E1354" s="102">
        <v>45017</v>
      </c>
      <c r="F1354" s="71">
        <v>31</v>
      </c>
      <c r="G1354" s="72">
        <f ca="1">Таблица_основная[[#This Row],[Рейтинг расчет]]</f>
        <v>13</v>
      </c>
      <c r="H1354" s="41" t="s">
        <v>156</v>
      </c>
      <c r="I1354" s="71">
        <v>29.636363636363637</v>
      </c>
      <c r="J1354" s="41" t="s">
        <v>157</v>
      </c>
      <c r="K1354" s="73"/>
      <c r="L1354" s="73" t="s">
        <v>158</v>
      </c>
      <c r="M1354" s="73"/>
      <c r="N135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O1354" s="41" t="str">
        <f>CONCATENATE("F","$",Таблица_основная[[#This Row],[Первая строка массива]])</f>
        <v>F$1322</v>
      </c>
      <c r="P1354" s="41" t="str">
        <f>CONCATENATE("F","$",Таблица_основная[[#This Row],[Первая строка массива]],":","F","$",Таблица_основная[[#This Row],[Последняя строка моссива]])</f>
        <v>F$1322:F$1376</v>
      </c>
      <c r="Q1354" s="70">
        <f t="shared" si="24"/>
        <v>1322</v>
      </c>
      <c r="R1354" s="70">
        <f>Таблица_основная[[#This Row],[Первая строка массива]]+54</f>
        <v>1376</v>
      </c>
      <c r="S1354"/>
      <c r="T1354" s="86"/>
    </row>
    <row r="1355" spans="1:20" ht="12.75" customHeight="1" x14ac:dyDescent="0.2">
      <c r="A1355" s="70"/>
      <c r="B1355" s="70"/>
      <c r="C1355" s="100" t="s">
        <v>102</v>
      </c>
      <c r="D1355" s="101" t="s">
        <v>81</v>
      </c>
      <c r="E1355" s="102">
        <v>45017</v>
      </c>
      <c r="F1355" s="71">
        <v>43</v>
      </c>
      <c r="G1355" s="72">
        <f ca="1">Таблица_основная[[#This Row],[Рейтинг расчет]]</f>
        <v>8</v>
      </c>
      <c r="H1355" s="41" t="s">
        <v>156</v>
      </c>
      <c r="I1355" s="71">
        <v>29.636363636363637</v>
      </c>
      <c r="J1355" s="41" t="s">
        <v>157</v>
      </c>
      <c r="K1355" s="73"/>
      <c r="L1355" s="73" t="s">
        <v>158</v>
      </c>
      <c r="M1355" s="73"/>
      <c r="N135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O1355" s="41" t="str">
        <f>CONCATENATE("F","$",Таблица_основная[[#This Row],[Первая строка массива]])</f>
        <v>F$1322</v>
      </c>
      <c r="P1355" s="41" t="str">
        <f>CONCATENATE("F","$",Таблица_основная[[#This Row],[Первая строка массива]],":","F","$",Таблица_основная[[#This Row],[Последняя строка моссива]])</f>
        <v>F$1322:F$1376</v>
      </c>
      <c r="Q1355" s="70">
        <f t="shared" si="24"/>
        <v>1322</v>
      </c>
      <c r="R1355" s="70">
        <f>Таблица_основная[[#This Row],[Первая строка массива]]+54</f>
        <v>1376</v>
      </c>
      <c r="S1355"/>
      <c r="T1355" s="86"/>
    </row>
    <row r="1356" spans="1:20" ht="12.75" customHeight="1" x14ac:dyDescent="0.2">
      <c r="A1356" s="70"/>
      <c r="B1356" s="70"/>
      <c r="C1356" s="100" t="s">
        <v>103</v>
      </c>
      <c r="D1356" s="101" t="s">
        <v>81</v>
      </c>
      <c r="E1356" s="102">
        <v>45017</v>
      </c>
      <c r="F1356" s="71">
        <v>17</v>
      </c>
      <c r="G1356" s="72">
        <f ca="1">Таблица_основная[[#This Row],[Рейтинг расчет]]</f>
        <v>26</v>
      </c>
      <c r="H1356" s="41" t="s">
        <v>156</v>
      </c>
      <c r="I1356" s="71">
        <v>29.636363636363637</v>
      </c>
      <c r="J1356" s="41" t="s">
        <v>157</v>
      </c>
      <c r="K1356" s="73"/>
      <c r="L1356" s="73" t="s">
        <v>158</v>
      </c>
      <c r="M1356" s="73"/>
      <c r="N135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O1356" s="41" t="str">
        <f>CONCATENATE("F","$",Таблица_основная[[#This Row],[Первая строка массива]])</f>
        <v>F$1322</v>
      </c>
      <c r="P1356" s="41" t="str">
        <f>CONCATENATE("F","$",Таблица_основная[[#This Row],[Первая строка массива]],":","F","$",Таблица_основная[[#This Row],[Последняя строка моссива]])</f>
        <v>F$1322:F$1376</v>
      </c>
      <c r="Q1356" s="70">
        <f t="shared" si="24"/>
        <v>1322</v>
      </c>
      <c r="R1356" s="70">
        <f>Таблица_основная[[#This Row],[Первая строка массива]]+54</f>
        <v>1376</v>
      </c>
      <c r="S1356"/>
      <c r="T1356" s="86"/>
    </row>
    <row r="1357" spans="1:20" ht="12.75" customHeight="1" x14ac:dyDescent="0.2">
      <c r="A1357" s="70"/>
      <c r="B1357" s="70"/>
      <c r="C1357" s="100" t="s">
        <v>104</v>
      </c>
      <c r="D1357" s="101" t="s">
        <v>81</v>
      </c>
      <c r="E1357" s="102">
        <v>45017</v>
      </c>
      <c r="F1357" s="71">
        <v>26</v>
      </c>
      <c r="G1357" s="72">
        <f ca="1">Таблица_основная[[#This Row],[Рейтинг расчет]]</f>
        <v>17</v>
      </c>
      <c r="H1357" s="41" t="s">
        <v>156</v>
      </c>
      <c r="I1357" s="71">
        <v>29.636363636363637</v>
      </c>
      <c r="J1357" s="41" t="s">
        <v>157</v>
      </c>
      <c r="K1357" s="73"/>
      <c r="L1357" s="73" t="s">
        <v>158</v>
      </c>
      <c r="M1357" s="73"/>
      <c r="N135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O1357" s="41" t="str">
        <f>CONCATENATE("F","$",Таблица_основная[[#This Row],[Первая строка массива]])</f>
        <v>F$1322</v>
      </c>
      <c r="P1357" s="41" t="str">
        <f>CONCATENATE("F","$",Таблица_основная[[#This Row],[Первая строка массива]],":","F","$",Таблица_основная[[#This Row],[Последняя строка моссива]])</f>
        <v>F$1322:F$1376</v>
      </c>
      <c r="Q1357" s="70">
        <f t="shared" si="24"/>
        <v>1322</v>
      </c>
      <c r="R1357" s="70">
        <f>Таблица_основная[[#This Row],[Первая строка массива]]+54</f>
        <v>1376</v>
      </c>
      <c r="S1357"/>
      <c r="T1357" s="86"/>
    </row>
    <row r="1358" spans="1:20" ht="12.75" customHeight="1" x14ac:dyDescent="0.2">
      <c r="A1358" s="70"/>
      <c r="B1358" s="70"/>
      <c r="C1358" s="100" t="s">
        <v>128</v>
      </c>
      <c r="D1358" s="101" t="s">
        <v>81</v>
      </c>
      <c r="E1358" s="102">
        <v>45017</v>
      </c>
      <c r="F1358" s="71">
        <v>17</v>
      </c>
      <c r="G1358" s="72">
        <f ca="1">Таблица_основная[[#This Row],[Рейтинг расчет]]</f>
        <v>26</v>
      </c>
      <c r="H1358" s="41" t="s">
        <v>156</v>
      </c>
      <c r="I1358" s="71">
        <v>29.636363636363637</v>
      </c>
      <c r="J1358" s="41" t="s">
        <v>157</v>
      </c>
      <c r="K1358" s="73"/>
      <c r="L1358" s="73" t="s">
        <v>158</v>
      </c>
      <c r="M1358" s="73"/>
      <c r="N135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O1358" s="41" t="str">
        <f>CONCATENATE("F","$",Таблица_основная[[#This Row],[Первая строка массива]])</f>
        <v>F$1322</v>
      </c>
      <c r="P1358" s="41" t="str">
        <f>CONCATENATE("F","$",Таблица_основная[[#This Row],[Первая строка массива]],":","F","$",Таблица_основная[[#This Row],[Последняя строка моссива]])</f>
        <v>F$1322:F$1376</v>
      </c>
      <c r="Q1358" s="70">
        <f t="shared" si="24"/>
        <v>1322</v>
      </c>
      <c r="R1358" s="70">
        <f>Таблица_основная[[#This Row],[Первая строка массива]]+54</f>
        <v>1376</v>
      </c>
      <c r="S1358"/>
      <c r="T1358" s="86"/>
    </row>
    <row r="1359" spans="1:20" ht="12.75" customHeight="1" x14ac:dyDescent="0.2">
      <c r="A1359" s="70"/>
      <c r="B1359" s="70"/>
      <c r="C1359" s="100" t="s">
        <v>117</v>
      </c>
      <c r="D1359" s="101" t="s">
        <v>81</v>
      </c>
      <c r="E1359" s="102">
        <v>45017</v>
      </c>
      <c r="F1359" s="71">
        <v>41</v>
      </c>
      <c r="G1359" s="72">
        <f ca="1">Таблица_основная[[#This Row],[Рейтинг расчет]]</f>
        <v>9</v>
      </c>
      <c r="H1359" s="41" t="s">
        <v>156</v>
      </c>
      <c r="I1359" s="71">
        <v>29.636363636363637</v>
      </c>
      <c r="J1359" s="41" t="s">
        <v>157</v>
      </c>
      <c r="K1359" s="73"/>
      <c r="L1359" s="73" t="s">
        <v>158</v>
      </c>
      <c r="M1359" s="73"/>
      <c r="N135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9</v>
      </c>
      <c r="O1359" s="41" t="str">
        <f>CONCATENATE("F","$",Таблица_основная[[#This Row],[Первая строка массива]])</f>
        <v>F$1322</v>
      </c>
      <c r="P1359" s="41" t="str">
        <f>CONCATENATE("F","$",Таблица_основная[[#This Row],[Первая строка массива]],":","F","$",Таблица_основная[[#This Row],[Последняя строка моссива]])</f>
        <v>F$1322:F$1376</v>
      </c>
      <c r="Q1359" s="70">
        <f t="shared" si="24"/>
        <v>1322</v>
      </c>
      <c r="R1359" s="70">
        <f>Таблица_основная[[#This Row],[Первая строка массива]]+54</f>
        <v>1376</v>
      </c>
      <c r="S1359"/>
      <c r="T1359" s="86"/>
    </row>
    <row r="1360" spans="1:20" ht="12.75" customHeight="1" x14ac:dyDescent="0.2">
      <c r="A1360" s="70"/>
      <c r="B1360" s="70"/>
      <c r="C1360" s="100" t="s">
        <v>118</v>
      </c>
      <c r="D1360" s="101" t="s">
        <v>81</v>
      </c>
      <c r="E1360" s="102">
        <v>45017</v>
      </c>
      <c r="F1360" s="71">
        <v>21</v>
      </c>
      <c r="G1360" s="72">
        <f ca="1">Таблица_основная[[#This Row],[Рейтинг расчет]]</f>
        <v>22</v>
      </c>
      <c r="H1360" s="41" t="s">
        <v>156</v>
      </c>
      <c r="I1360" s="71">
        <v>29.636363636363637</v>
      </c>
      <c r="J1360" s="41" t="s">
        <v>157</v>
      </c>
      <c r="K1360" s="73"/>
      <c r="L1360" s="73" t="s">
        <v>158</v>
      </c>
      <c r="M1360" s="73"/>
      <c r="N136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22</v>
      </c>
      <c r="O1360" s="41" t="str">
        <f>CONCATENATE("F","$",Таблица_основная[[#This Row],[Первая строка массива]])</f>
        <v>F$1322</v>
      </c>
      <c r="P1360" s="41" t="str">
        <f>CONCATENATE("F","$",Таблица_основная[[#This Row],[Первая строка массива]],":","F","$",Таблица_основная[[#This Row],[Последняя строка моссива]])</f>
        <v>F$1322:F$1376</v>
      </c>
      <c r="Q1360" s="70">
        <f t="shared" si="24"/>
        <v>1322</v>
      </c>
      <c r="R1360" s="70">
        <f>Таблица_основная[[#This Row],[Первая строка массива]]+54</f>
        <v>1376</v>
      </c>
      <c r="S1360"/>
      <c r="T1360" s="86"/>
    </row>
    <row r="1361" spans="1:20" ht="12.75" customHeight="1" x14ac:dyDescent="0.2">
      <c r="A1361" s="70"/>
      <c r="B1361" s="70"/>
      <c r="C1361" s="100" t="s">
        <v>105</v>
      </c>
      <c r="D1361" s="101" t="s">
        <v>81</v>
      </c>
      <c r="E1361" s="102">
        <v>45017</v>
      </c>
      <c r="F1361" s="71">
        <v>32</v>
      </c>
      <c r="G1361" s="72">
        <f ca="1">Таблица_основная[[#This Row],[Рейтинг расчет]]</f>
        <v>12</v>
      </c>
      <c r="H1361" s="41" t="s">
        <v>156</v>
      </c>
      <c r="I1361" s="71">
        <v>29.636363636363637</v>
      </c>
      <c r="J1361" s="41" t="s">
        <v>157</v>
      </c>
      <c r="K1361" s="73"/>
      <c r="L1361" s="73" t="s">
        <v>158</v>
      </c>
      <c r="M1361" s="73"/>
      <c r="N136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O1361" s="41" t="str">
        <f>CONCATENATE("F","$",Таблица_основная[[#This Row],[Первая строка массива]])</f>
        <v>F$1322</v>
      </c>
      <c r="P1361" s="41" t="str">
        <f>CONCATENATE("F","$",Таблица_основная[[#This Row],[Первая строка массива]],":","F","$",Таблица_основная[[#This Row],[Последняя строка моссива]])</f>
        <v>F$1322:F$1376</v>
      </c>
      <c r="Q1361" s="70">
        <f t="shared" si="24"/>
        <v>1322</v>
      </c>
      <c r="R1361" s="70">
        <f>Таблица_основная[[#This Row],[Первая строка массива]]+54</f>
        <v>1376</v>
      </c>
      <c r="S1361"/>
      <c r="T1361" s="86"/>
    </row>
    <row r="1362" spans="1:20" ht="12.75" customHeight="1" x14ac:dyDescent="0.2">
      <c r="A1362" s="70"/>
      <c r="B1362" s="70"/>
      <c r="C1362" s="100" t="s">
        <v>119</v>
      </c>
      <c r="D1362" s="101" t="s">
        <v>81</v>
      </c>
      <c r="E1362" s="102">
        <v>45017</v>
      </c>
      <c r="F1362" s="71">
        <v>18</v>
      </c>
      <c r="G1362" s="72">
        <f ca="1">Таблица_основная[[#This Row],[Рейтинг расчет]]</f>
        <v>25</v>
      </c>
      <c r="H1362" s="41" t="s">
        <v>156</v>
      </c>
      <c r="I1362" s="71">
        <v>29.636363636363637</v>
      </c>
      <c r="J1362" s="41" t="s">
        <v>157</v>
      </c>
      <c r="K1362" s="73"/>
      <c r="L1362" s="73" t="s">
        <v>158</v>
      </c>
      <c r="M1362" s="73"/>
      <c r="N136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25</v>
      </c>
      <c r="O1362" s="41" t="str">
        <f>CONCATENATE("F","$",Таблица_основная[[#This Row],[Первая строка массива]])</f>
        <v>F$1322</v>
      </c>
      <c r="P1362" s="41" t="str">
        <f>CONCATENATE("F","$",Таблица_основная[[#This Row],[Первая строка массива]],":","F","$",Таблица_основная[[#This Row],[Последняя строка моссива]])</f>
        <v>F$1322:F$1376</v>
      </c>
      <c r="Q1362" s="70">
        <f t="shared" si="24"/>
        <v>1322</v>
      </c>
      <c r="R1362" s="70">
        <f>Таблица_основная[[#This Row],[Первая строка массива]]+54</f>
        <v>1376</v>
      </c>
      <c r="S1362"/>
      <c r="T1362" s="86"/>
    </row>
    <row r="1363" spans="1:20" ht="12.75" customHeight="1" x14ac:dyDescent="0.2">
      <c r="A1363" s="70"/>
      <c r="B1363" s="70"/>
      <c r="C1363" s="100" t="s">
        <v>106</v>
      </c>
      <c r="D1363" s="101" t="s">
        <v>81</v>
      </c>
      <c r="E1363" s="102">
        <v>45017</v>
      </c>
      <c r="F1363" s="71">
        <v>18</v>
      </c>
      <c r="G1363" s="72">
        <f ca="1">Таблица_основная[[#This Row],[Рейтинг расчет]]</f>
        <v>25</v>
      </c>
      <c r="H1363" s="41" t="s">
        <v>156</v>
      </c>
      <c r="I1363" s="71">
        <v>29.636363636363637</v>
      </c>
      <c r="J1363" s="41" t="s">
        <v>157</v>
      </c>
      <c r="K1363" s="73"/>
      <c r="L1363" s="73" t="s">
        <v>158</v>
      </c>
      <c r="M1363" s="73"/>
      <c r="N136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25</v>
      </c>
      <c r="O1363" s="41" t="str">
        <f>CONCATENATE("F","$",Таблица_основная[[#This Row],[Первая строка массива]])</f>
        <v>F$1322</v>
      </c>
      <c r="P1363" s="41" t="str">
        <f>CONCATENATE("F","$",Таблица_основная[[#This Row],[Первая строка массива]],":","F","$",Таблица_основная[[#This Row],[Последняя строка моссива]])</f>
        <v>F$1322:F$1376</v>
      </c>
      <c r="Q1363" s="70">
        <f t="shared" si="24"/>
        <v>1322</v>
      </c>
      <c r="R1363" s="70">
        <f>Таблица_основная[[#This Row],[Первая строка массива]]+54</f>
        <v>1376</v>
      </c>
      <c r="S1363"/>
      <c r="T1363" s="86"/>
    </row>
    <row r="1364" spans="1:20" ht="12.75" customHeight="1" x14ac:dyDescent="0.2">
      <c r="A1364" s="70"/>
      <c r="B1364" s="70"/>
      <c r="C1364" s="100" t="s">
        <v>107</v>
      </c>
      <c r="D1364" s="101" t="s">
        <v>81</v>
      </c>
      <c r="E1364" s="102">
        <v>45017</v>
      </c>
      <c r="F1364" s="71">
        <v>17</v>
      </c>
      <c r="G1364" s="72">
        <f ca="1">Таблица_основная[[#This Row],[Рейтинг расчет]]</f>
        <v>26</v>
      </c>
      <c r="H1364" s="41" t="s">
        <v>156</v>
      </c>
      <c r="I1364" s="71">
        <v>29.636363636363637</v>
      </c>
      <c r="J1364" s="41" t="s">
        <v>157</v>
      </c>
      <c r="K1364" s="73"/>
      <c r="L1364" s="73" t="s">
        <v>158</v>
      </c>
      <c r="M1364" s="73"/>
      <c r="N136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O1364" s="41" t="str">
        <f>CONCATENATE("F","$",Таблица_основная[[#This Row],[Первая строка массива]])</f>
        <v>F$1322</v>
      </c>
      <c r="P1364" s="41" t="str">
        <f>CONCATENATE("F","$",Таблица_основная[[#This Row],[Первая строка массива]],":","F","$",Таблица_основная[[#This Row],[Последняя строка моссива]])</f>
        <v>F$1322:F$1376</v>
      </c>
      <c r="Q1364" s="70">
        <f t="shared" si="24"/>
        <v>1322</v>
      </c>
      <c r="R1364" s="70">
        <f>Таблица_основная[[#This Row],[Первая строка массива]]+54</f>
        <v>1376</v>
      </c>
      <c r="S1364"/>
      <c r="T1364" s="86"/>
    </row>
    <row r="1365" spans="1:20" ht="12.75" customHeight="1" x14ac:dyDescent="0.2">
      <c r="A1365" s="70"/>
      <c r="B1365" s="70"/>
      <c r="C1365" s="100" t="s">
        <v>120</v>
      </c>
      <c r="D1365" s="101" t="s">
        <v>81</v>
      </c>
      <c r="E1365" s="102">
        <v>45017</v>
      </c>
      <c r="F1365" s="71">
        <v>14</v>
      </c>
      <c r="G1365" s="72">
        <f ca="1">Таблица_основная[[#This Row],[Рейтинг расчет]]</f>
        <v>28</v>
      </c>
      <c r="H1365" s="41" t="s">
        <v>156</v>
      </c>
      <c r="I1365" s="71">
        <v>29.636363636363637</v>
      </c>
      <c r="J1365" s="41" t="s">
        <v>157</v>
      </c>
      <c r="K1365" s="73"/>
      <c r="L1365" s="73" t="s">
        <v>158</v>
      </c>
      <c r="M1365" s="73"/>
      <c r="N136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O1365" s="41" t="str">
        <f>CONCATENATE("F","$",Таблица_основная[[#This Row],[Первая строка массива]])</f>
        <v>F$1322</v>
      </c>
      <c r="P1365" s="41" t="str">
        <f>CONCATENATE("F","$",Таблица_основная[[#This Row],[Первая строка массива]],":","F","$",Таблица_основная[[#This Row],[Последняя строка моссива]])</f>
        <v>F$1322:F$1376</v>
      </c>
      <c r="Q1365" s="70">
        <f t="shared" si="24"/>
        <v>1322</v>
      </c>
      <c r="R1365" s="70">
        <f>Таблица_основная[[#This Row],[Первая строка массива]]+54</f>
        <v>1376</v>
      </c>
      <c r="S1365"/>
      <c r="T1365" s="86"/>
    </row>
    <row r="1366" spans="1:20" ht="12.75" customHeight="1" x14ac:dyDescent="0.2">
      <c r="A1366" s="70"/>
      <c r="B1366" s="70"/>
      <c r="C1366" s="100" t="s">
        <v>126</v>
      </c>
      <c r="D1366" s="101" t="s">
        <v>81</v>
      </c>
      <c r="E1366" s="102">
        <v>45017</v>
      </c>
      <c r="F1366" s="71">
        <v>17</v>
      </c>
      <c r="G1366" s="72">
        <f ca="1">Таблица_основная[[#This Row],[Рейтинг расчет]]</f>
        <v>26</v>
      </c>
      <c r="H1366" s="41" t="s">
        <v>156</v>
      </c>
      <c r="I1366" s="71">
        <v>29.636363636363637</v>
      </c>
      <c r="J1366" s="41" t="s">
        <v>157</v>
      </c>
      <c r="K1366" s="73"/>
      <c r="L1366" s="73" t="s">
        <v>158</v>
      </c>
      <c r="M1366" s="73"/>
      <c r="N136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O1366" s="41" t="str">
        <f>CONCATENATE("F","$",Таблица_основная[[#This Row],[Первая строка массива]])</f>
        <v>F$1322</v>
      </c>
      <c r="P1366" s="41" t="str">
        <f>CONCATENATE("F","$",Таблица_основная[[#This Row],[Первая строка массива]],":","F","$",Таблица_основная[[#This Row],[Последняя строка моссива]])</f>
        <v>F$1322:F$1376</v>
      </c>
      <c r="Q1366" s="70">
        <f t="shared" si="24"/>
        <v>1322</v>
      </c>
      <c r="R1366" s="70">
        <f>Таблица_основная[[#This Row],[Первая строка массива]]+54</f>
        <v>1376</v>
      </c>
      <c r="S1366"/>
      <c r="T1366" s="86"/>
    </row>
    <row r="1367" spans="1:20" ht="12.75" customHeight="1" x14ac:dyDescent="0.2">
      <c r="A1367" s="70"/>
      <c r="B1367" s="70"/>
      <c r="C1367" s="100" t="s">
        <v>108</v>
      </c>
      <c r="D1367" s="101" t="s">
        <v>81</v>
      </c>
      <c r="E1367" s="102">
        <v>45017</v>
      </c>
      <c r="F1367" s="71">
        <v>60</v>
      </c>
      <c r="G1367" s="72">
        <f ca="1">Таблица_основная[[#This Row],[Рейтинг расчет]]</f>
        <v>3</v>
      </c>
      <c r="H1367" s="41" t="s">
        <v>156</v>
      </c>
      <c r="I1367" s="71">
        <v>29.636363636363637</v>
      </c>
      <c r="J1367" s="41" t="s">
        <v>157</v>
      </c>
      <c r="K1367" s="73"/>
      <c r="L1367" s="73" t="s">
        <v>158</v>
      </c>
      <c r="M1367" s="73"/>
      <c r="N136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</v>
      </c>
      <c r="O1367" s="41" t="str">
        <f>CONCATENATE("F","$",Таблица_основная[[#This Row],[Первая строка массива]])</f>
        <v>F$1322</v>
      </c>
      <c r="P1367" s="41" t="str">
        <f>CONCATENATE("F","$",Таблица_основная[[#This Row],[Первая строка массива]],":","F","$",Таблица_основная[[#This Row],[Последняя строка моссива]])</f>
        <v>F$1322:F$1376</v>
      </c>
      <c r="Q1367" s="70">
        <f t="shared" si="24"/>
        <v>1322</v>
      </c>
      <c r="R1367" s="70">
        <f>Таблица_основная[[#This Row],[Первая строка массива]]+54</f>
        <v>1376</v>
      </c>
      <c r="S1367"/>
      <c r="T1367" s="86"/>
    </row>
    <row r="1368" spans="1:20" ht="12.75" customHeight="1" x14ac:dyDescent="0.2">
      <c r="A1368" s="70"/>
      <c r="B1368" s="70"/>
      <c r="C1368" s="100" t="s">
        <v>121</v>
      </c>
      <c r="D1368" s="101" t="s">
        <v>81</v>
      </c>
      <c r="E1368" s="102">
        <v>45017</v>
      </c>
      <c r="F1368" s="71">
        <v>30</v>
      </c>
      <c r="G1368" s="72">
        <f ca="1">Таблица_основная[[#This Row],[Рейтинг расчет]]</f>
        <v>14</v>
      </c>
      <c r="H1368" s="41" t="s">
        <v>156</v>
      </c>
      <c r="I1368" s="71">
        <v>29.636363636363637</v>
      </c>
      <c r="J1368" s="41" t="s">
        <v>157</v>
      </c>
      <c r="K1368" s="73"/>
      <c r="L1368" s="73" t="s">
        <v>158</v>
      </c>
      <c r="M1368" s="73"/>
      <c r="N136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O1368" s="41" t="str">
        <f>CONCATENATE("F","$",Таблица_основная[[#This Row],[Первая строка массива]])</f>
        <v>F$1322</v>
      </c>
      <c r="P1368" s="41" t="str">
        <f>CONCATENATE("F","$",Таблица_основная[[#This Row],[Первая строка массива]],":","F","$",Таблица_основная[[#This Row],[Последняя строка моссива]])</f>
        <v>F$1322:F$1376</v>
      </c>
      <c r="Q1368" s="70">
        <f t="shared" si="24"/>
        <v>1322</v>
      </c>
      <c r="R1368" s="70">
        <f>Таблица_основная[[#This Row],[Первая строка массива]]+54</f>
        <v>1376</v>
      </c>
      <c r="S1368"/>
      <c r="T1368" s="86"/>
    </row>
    <row r="1369" spans="1:20" ht="12.75" customHeight="1" x14ac:dyDescent="0.2">
      <c r="A1369" s="70"/>
      <c r="B1369" s="70"/>
      <c r="C1369" s="100" t="s">
        <v>129</v>
      </c>
      <c r="D1369" s="101" t="s">
        <v>81</v>
      </c>
      <c r="E1369" s="102">
        <v>45017</v>
      </c>
      <c r="F1369" s="71">
        <v>8</v>
      </c>
      <c r="G1369" s="72">
        <f ca="1">Таблица_основная[[#This Row],[Рейтинг расчет]]</f>
        <v>33</v>
      </c>
      <c r="H1369" s="41" t="s">
        <v>156</v>
      </c>
      <c r="I1369" s="71">
        <v>29.636363636363637</v>
      </c>
      <c r="J1369" s="41" t="s">
        <v>157</v>
      </c>
      <c r="K1369" s="73"/>
      <c r="L1369" s="73" t="s">
        <v>158</v>
      </c>
      <c r="M1369" s="73"/>
      <c r="N136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O1369" s="41" t="str">
        <f>CONCATENATE("F","$",Таблица_основная[[#This Row],[Первая строка массива]])</f>
        <v>F$1322</v>
      </c>
      <c r="P1369" s="41" t="str">
        <f>CONCATENATE("F","$",Таблица_основная[[#This Row],[Первая строка массива]],":","F","$",Таблица_основная[[#This Row],[Последняя строка моссива]])</f>
        <v>F$1322:F$1376</v>
      </c>
      <c r="Q1369" s="70">
        <f t="shared" si="24"/>
        <v>1322</v>
      </c>
      <c r="R1369" s="70">
        <f>Таблица_основная[[#This Row],[Первая строка массива]]+54</f>
        <v>1376</v>
      </c>
      <c r="S1369"/>
      <c r="T1369" s="86"/>
    </row>
    <row r="1370" spans="1:20" ht="12.75" customHeight="1" x14ac:dyDescent="0.2">
      <c r="A1370" s="70"/>
      <c r="B1370" s="70"/>
      <c r="C1370" s="100" t="s">
        <v>122</v>
      </c>
      <c r="D1370" s="101" t="s">
        <v>81</v>
      </c>
      <c r="E1370" s="102">
        <v>45017</v>
      </c>
      <c r="F1370" s="71">
        <v>25</v>
      </c>
      <c r="G1370" s="72">
        <f ca="1">Таблица_основная[[#This Row],[Рейтинг расчет]]</f>
        <v>18</v>
      </c>
      <c r="H1370" s="41" t="s">
        <v>156</v>
      </c>
      <c r="I1370" s="71">
        <v>29.636363636363637</v>
      </c>
      <c r="J1370" s="41" t="s">
        <v>157</v>
      </c>
      <c r="K1370" s="73"/>
      <c r="L1370" s="73" t="s">
        <v>158</v>
      </c>
      <c r="M1370" s="73"/>
      <c r="N137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O1370" s="41" t="str">
        <f>CONCATENATE("F","$",Таблица_основная[[#This Row],[Первая строка массива]])</f>
        <v>F$1322</v>
      </c>
      <c r="P1370" s="41" t="str">
        <f>CONCATENATE("F","$",Таблица_основная[[#This Row],[Первая строка массива]],":","F","$",Таблица_основная[[#This Row],[Последняя строка моссива]])</f>
        <v>F$1322:F$1376</v>
      </c>
      <c r="Q1370" s="70">
        <f t="shared" si="24"/>
        <v>1322</v>
      </c>
      <c r="R1370" s="70">
        <f>Таблица_основная[[#This Row],[Первая строка массива]]+54</f>
        <v>1376</v>
      </c>
      <c r="S1370"/>
      <c r="T1370" s="86"/>
    </row>
    <row r="1371" spans="1:20" ht="12.75" customHeight="1" x14ac:dyDescent="0.2">
      <c r="A1371" s="70"/>
      <c r="B1371" s="70"/>
      <c r="C1371" s="100" t="s">
        <v>123</v>
      </c>
      <c r="D1371" s="101" t="s">
        <v>81</v>
      </c>
      <c r="E1371" s="102">
        <v>45017</v>
      </c>
      <c r="F1371" s="71">
        <v>24</v>
      </c>
      <c r="G1371" s="72">
        <f ca="1">Таблица_основная[[#This Row],[Рейтинг расчет]]</f>
        <v>19</v>
      </c>
      <c r="H1371" s="41" t="s">
        <v>156</v>
      </c>
      <c r="I1371" s="71">
        <v>29.636363636363637</v>
      </c>
      <c r="J1371" s="41" t="s">
        <v>157</v>
      </c>
      <c r="K1371" s="73"/>
      <c r="L1371" s="73" t="s">
        <v>158</v>
      </c>
      <c r="M1371" s="73"/>
      <c r="N137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O1371" s="41" t="str">
        <f>CONCATENATE("F","$",Таблица_основная[[#This Row],[Первая строка массива]])</f>
        <v>F$1322</v>
      </c>
      <c r="P1371" s="41" t="str">
        <f>CONCATENATE("F","$",Таблица_основная[[#This Row],[Первая строка массива]],":","F","$",Таблица_основная[[#This Row],[Последняя строка моссива]])</f>
        <v>F$1322:F$1376</v>
      </c>
      <c r="Q1371" s="70">
        <f t="shared" si="24"/>
        <v>1322</v>
      </c>
      <c r="R1371" s="70">
        <f>Таблица_основная[[#This Row],[Первая строка массива]]+54</f>
        <v>1376</v>
      </c>
      <c r="S1371"/>
      <c r="T1371" s="86"/>
    </row>
    <row r="1372" spans="1:20" ht="12.75" customHeight="1" x14ac:dyDescent="0.2">
      <c r="A1372" s="70"/>
      <c r="B1372" s="70"/>
      <c r="C1372" s="100" t="s">
        <v>124</v>
      </c>
      <c r="D1372" s="101" t="s">
        <v>81</v>
      </c>
      <c r="E1372" s="102">
        <v>45017</v>
      </c>
      <c r="F1372" s="71">
        <v>17</v>
      </c>
      <c r="G1372" s="72">
        <f ca="1">Таблица_основная[[#This Row],[Рейтинг расчет]]</f>
        <v>26</v>
      </c>
      <c r="H1372" s="41" t="s">
        <v>156</v>
      </c>
      <c r="I1372" s="71">
        <v>29.636363636363637</v>
      </c>
      <c r="J1372" s="41" t="s">
        <v>157</v>
      </c>
      <c r="K1372" s="73"/>
      <c r="L1372" s="73" t="s">
        <v>158</v>
      </c>
      <c r="M1372" s="73"/>
      <c r="N137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O1372" s="41" t="str">
        <f>CONCATENATE("F","$",Таблица_основная[[#This Row],[Первая строка массива]])</f>
        <v>F$1322</v>
      </c>
      <c r="P1372" s="41" t="str">
        <f>CONCATENATE("F","$",Таблица_основная[[#This Row],[Первая строка массива]],":","F","$",Таблица_основная[[#This Row],[Последняя строка моссива]])</f>
        <v>F$1322:F$1376</v>
      </c>
      <c r="Q1372" s="70">
        <f t="shared" si="24"/>
        <v>1322</v>
      </c>
      <c r="R1372" s="70">
        <f>Таблица_основная[[#This Row],[Первая строка массива]]+54</f>
        <v>1376</v>
      </c>
      <c r="S1372"/>
      <c r="T1372" s="86"/>
    </row>
    <row r="1373" spans="1:20" ht="12.75" customHeight="1" x14ac:dyDescent="0.2">
      <c r="A1373" s="70"/>
      <c r="B1373" s="70"/>
      <c r="C1373" s="100" t="s">
        <v>109</v>
      </c>
      <c r="D1373" s="101" t="s">
        <v>81</v>
      </c>
      <c r="E1373" s="102">
        <v>45017</v>
      </c>
      <c r="F1373" s="71">
        <v>14</v>
      </c>
      <c r="G1373" s="72">
        <f ca="1">Таблица_основная[[#This Row],[Рейтинг расчет]]</f>
        <v>28</v>
      </c>
      <c r="H1373" s="41" t="s">
        <v>156</v>
      </c>
      <c r="I1373" s="71">
        <v>29.636363636363637</v>
      </c>
      <c r="J1373" s="41" t="s">
        <v>157</v>
      </c>
      <c r="K1373" s="73"/>
      <c r="L1373" s="73" t="s">
        <v>158</v>
      </c>
      <c r="M1373" s="73"/>
      <c r="N137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O1373" s="41" t="str">
        <f>CONCATENATE("F","$",Таблица_основная[[#This Row],[Первая строка массива]])</f>
        <v>F$1322</v>
      </c>
      <c r="P1373" s="41" t="str">
        <f>CONCATENATE("F","$",Таблица_основная[[#This Row],[Первая строка массива]],":","F","$",Таблица_основная[[#This Row],[Последняя строка моссива]])</f>
        <v>F$1322:F$1376</v>
      </c>
      <c r="Q1373" s="70">
        <f t="shared" si="24"/>
        <v>1322</v>
      </c>
      <c r="R1373" s="70">
        <f>Таблица_основная[[#This Row],[Первая строка массива]]+54</f>
        <v>1376</v>
      </c>
      <c r="S1373"/>
      <c r="T1373" s="86"/>
    </row>
    <row r="1374" spans="1:20" ht="12.75" customHeight="1" x14ac:dyDescent="0.2">
      <c r="A1374" s="70"/>
      <c r="B1374" s="70"/>
      <c r="C1374" s="100" t="s">
        <v>110</v>
      </c>
      <c r="D1374" s="101" t="s">
        <v>81</v>
      </c>
      <c r="E1374" s="102">
        <v>45017</v>
      </c>
      <c r="F1374" s="71">
        <v>24</v>
      </c>
      <c r="G1374" s="72">
        <f ca="1">Таблица_основная[[#This Row],[Рейтинг расчет]]</f>
        <v>19</v>
      </c>
      <c r="H1374" s="41" t="s">
        <v>156</v>
      </c>
      <c r="I1374" s="71">
        <v>29.636363636363637</v>
      </c>
      <c r="J1374" s="41" t="s">
        <v>157</v>
      </c>
      <c r="K1374" s="73"/>
      <c r="L1374" s="73" t="s">
        <v>158</v>
      </c>
      <c r="M1374" s="73"/>
      <c r="N137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O1374" s="41" t="str">
        <f>CONCATENATE("F","$",Таблица_основная[[#This Row],[Первая строка массива]])</f>
        <v>F$1322</v>
      </c>
      <c r="P1374" s="41" t="str">
        <f>CONCATENATE("F","$",Таблица_основная[[#This Row],[Первая строка массива]],":","F","$",Таблица_основная[[#This Row],[Последняя строка моссива]])</f>
        <v>F$1322:F$1376</v>
      </c>
      <c r="Q1374" s="70">
        <f t="shared" si="24"/>
        <v>1322</v>
      </c>
      <c r="R1374" s="70">
        <f>Таблица_основная[[#This Row],[Первая строка массива]]+54</f>
        <v>1376</v>
      </c>
      <c r="S1374"/>
      <c r="T1374" s="86"/>
    </row>
    <row r="1375" spans="1:20" ht="12.75" customHeight="1" x14ac:dyDescent="0.2">
      <c r="A1375" s="70"/>
      <c r="B1375" s="70"/>
      <c r="C1375" s="100" t="s">
        <v>111</v>
      </c>
      <c r="D1375" s="101" t="s">
        <v>81</v>
      </c>
      <c r="E1375" s="102">
        <v>45017</v>
      </c>
      <c r="F1375" s="71">
        <v>28</v>
      </c>
      <c r="G1375" s="72">
        <f ca="1">Таблица_основная[[#This Row],[Рейтинг расчет]]</f>
        <v>15</v>
      </c>
      <c r="H1375" s="41" t="s">
        <v>156</v>
      </c>
      <c r="I1375" s="71">
        <v>29.636363636363637</v>
      </c>
      <c r="J1375" s="41" t="s">
        <v>157</v>
      </c>
      <c r="K1375" s="73"/>
      <c r="L1375" s="73" t="s">
        <v>158</v>
      </c>
      <c r="M1375" s="73"/>
      <c r="N137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O1375" s="41" t="str">
        <f>CONCATENATE("F","$",Таблица_основная[[#This Row],[Первая строка массива]])</f>
        <v>F$1322</v>
      </c>
      <c r="P1375" s="41" t="str">
        <f>CONCATENATE("F","$",Таблица_основная[[#This Row],[Первая строка массива]],":","F","$",Таблица_основная[[#This Row],[Последняя строка моссива]])</f>
        <v>F$1322:F$1376</v>
      </c>
      <c r="Q1375" s="70">
        <f t="shared" si="24"/>
        <v>1322</v>
      </c>
      <c r="R1375" s="70">
        <f>Таблица_основная[[#This Row],[Первая строка массива]]+54</f>
        <v>1376</v>
      </c>
      <c r="S1375"/>
      <c r="T1375" s="86"/>
    </row>
    <row r="1376" spans="1:20" ht="12.75" customHeight="1" x14ac:dyDescent="0.2">
      <c r="A1376" s="70"/>
      <c r="B1376" s="70"/>
      <c r="C1376" s="100" t="s">
        <v>125</v>
      </c>
      <c r="D1376" s="101" t="s">
        <v>81</v>
      </c>
      <c r="E1376" s="102">
        <v>45017</v>
      </c>
      <c r="F1376" s="71">
        <v>22</v>
      </c>
      <c r="G1376" s="72">
        <f ca="1">Таблица_основная[[#This Row],[Рейтинг расчет]]</f>
        <v>21</v>
      </c>
      <c r="H1376" s="41" t="s">
        <v>156</v>
      </c>
      <c r="I1376" s="71">
        <v>29.636363636363637</v>
      </c>
      <c r="J1376" s="41" t="s">
        <v>157</v>
      </c>
      <c r="K1376" s="73"/>
      <c r="L1376" s="73" t="s">
        <v>158</v>
      </c>
      <c r="M1376" s="73"/>
      <c r="N137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O1376" s="41" t="str">
        <f>CONCATENATE("F","$",Таблица_основная[[#This Row],[Первая строка массива]])</f>
        <v>F$1322</v>
      </c>
      <c r="P1376" s="41" t="str">
        <f>CONCATENATE("F","$",Таблица_основная[[#This Row],[Первая строка массива]],":","F","$",Таблица_основная[[#This Row],[Последняя строка моссива]])</f>
        <v>F$1322:F$1376</v>
      </c>
      <c r="Q1376" s="70">
        <f t="shared" si="24"/>
        <v>1322</v>
      </c>
      <c r="R1376" s="70">
        <f>Таблица_основная[[#This Row],[Первая строка массива]]+54</f>
        <v>1376</v>
      </c>
      <c r="S1376"/>
      <c r="T1376" s="86"/>
    </row>
    <row r="1377" spans="1:20" ht="12.75" customHeight="1" x14ac:dyDescent="0.2">
      <c r="A1377" s="70"/>
      <c r="B1377" s="70"/>
      <c r="C1377" s="100" t="s">
        <v>87</v>
      </c>
      <c r="D1377" s="101" t="s">
        <v>81</v>
      </c>
      <c r="E1377" s="102">
        <v>45383</v>
      </c>
      <c r="F1377" s="71">
        <v>33</v>
      </c>
      <c r="G1377" s="72">
        <f ca="1">Таблица_основная[[#This Row],[Рейтинг расчет]]</f>
        <v>11</v>
      </c>
      <c r="H1377" s="41" t="s">
        <v>160</v>
      </c>
      <c r="I1377" s="71">
        <v>25.890909090909091</v>
      </c>
      <c r="J1377" s="41" t="s">
        <v>161</v>
      </c>
      <c r="K1377" s="73"/>
      <c r="L1377" s="73" t="s">
        <v>162</v>
      </c>
      <c r="M1377" s="73"/>
      <c r="N137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O1377" s="41" t="str">
        <f>CONCATENATE("F","$",Таблица_основная[[#This Row],[Первая строка массива]])</f>
        <v>F$1377</v>
      </c>
      <c r="P1377" s="41" t="str">
        <f>CONCATENATE("F","$",Таблица_основная[[#This Row],[Первая строка массива]],":","F","$",Таблица_основная[[#This Row],[Последняя строка моссива]])</f>
        <v>F$1377:F$1431</v>
      </c>
      <c r="Q1377" s="70">
        <f>ROW()</f>
        <v>1377</v>
      </c>
      <c r="R1377" s="70">
        <f>Таблица_основная[[#This Row],[Первая строка массива]]+54</f>
        <v>1431</v>
      </c>
      <c r="S1377"/>
      <c r="T1377" s="86"/>
    </row>
    <row r="1378" spans="1:20" ht="12.75" customHeight="1" x14ac:dyDescent="0.2">
      <c r="A1378" s="70"/>
      <c r="B1378" s="70"/>
      <c r="C1378" s="100" t="s">
        <v>88</v>
      </c>
      <c r="D1378" s="101" t="s">
        <v>81</v>
      </c>
      <c r="E1378" s="102">
        <v>45383</v>
      </c>
      <c r="F1378" s="71">
        <v>50</v>
      </c>
      <c r="G1378" s="72">
        <f ca="1">Таблица_основная[[#This Row],[Рейтинг расчет]]</f>
        <v>4</v>
      </c>
      <c r="H1378" s="41" t="s">
        <v>160</v>
      </c>
      <c r="I1378" s="71">
        <v>25.890909090909091</v>
      </c>
      <c r="J1378" s="41" t="s">
        <v>161</v>
      </c>
      <c r="K1378" s="73"/>
      <c r="L1378" s="73" t="s">
        <v>162</v>
      </c>
      <c r="M1378" s="73"/>
      <c r="N137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</v>
      </c>
      <c r="O1378" s="41" t="str">
        <f>CONCATENATE("F","$",Таблица_основная[[#This Row],[Первая строка массива]])</f>
        <v>F$1377</v>
      </c>
      <c r="P1378" s="41" t="str">
        <f>CONCATENATE("F","$",Таблица_основная[[#This Row],[Первая строка массива]],":","F","$",Таблица_основная[[#This Row],[Последняя строка моссива]])</f>
        <v>F$1377:F$1431</v>
      </c>
      <c r="Q1378" s="70">
        <f>Q1377</f>
        <v>1377</v>
      </c>
      <c r="R1378" s="70">
        <f>Таблица_основная[[#This Row],[Первая строка массива]]+54</f>
        <v>1431</v>
      </c>
      <c r="S1378"/>
      <c r="T1378" s="86"/>
    </row>
    <row r="1379" spans="1:20" ht="12.75" customHeight="1" x14ac:dyDescent="0.2">
      <c r="A1379" s="70"/>
      <c r="B1379" s="70"/>
      <c r="C1379" s="100" t="s">
        <v>89</v>
      </c>
      <c r="D1379" s="101" t="s">
        <v>81</v>
      </c>
      <c r="E1379" s="102">
        <v>45383</v>
      </c>
      <c r="F1379" s="71">
        <v>13</v>
      </c>
      <c r="G1379" s="72">
        <f ca="1">Таблица_основная[[#This Row],[Рейтинг расчет]]</f>
        <v>24</v>
      </c>
      <c r="H1379" s="41" t="s">
        <v>160</v>
      </c>
      <c r="I1379" s="71">
        <v>25.890909090909091</v>
      </c>
      <c r="J1379" s="41" t="s">
        <v>161</v>
      </c>
      <c r="K1379" s="73"/>
      <c r="L1379" s="73" t="s">
        <v>162</v>
      </c>
      <c r="M1379" s="73"/>
      <c r="N137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24</v>
      </c>
      <c r="O1379" s="41" t="str">
        <f>CONCATENATE("F","$",Таблица_основная[[#This Row],[Первая строка массива]])</f>
        <v>F$1377</v>
      </c>
      <c r="P1379" s="41" t="str">
        <f>CONCATENATE("F","$",Таблица_основная[[#This Row],[Первая строка массива]],":","F","$",Таблица_основная[[#This Row],[Последняя строка моссива]])</f>
        <v>F$1377:F$1431</v>
      </c>
      <c r="Q1379" s="70">
        <f t="shared" ref="Q1379:Q1431" si="25">Q1378</f>
        <v>1377</v>
      </c>
      <c r="R1379" s="70">
        <f>Таблица_основная[[#This Row],[Первая строка массива]]+54</f>
        <v>1431</v>
      </c>
      <c r="S1379"/>
      <c r="T1379" s="86"/>
    </row>
    <row r="1380" spans="1:20" ht="12.75" customHeight="1" x14ac:dyDescent="0.2">
      <c r="A1380" s="70"/>
      <c r="B1380" s="70"/>
      <c r="C1380" s="100" t="s">
        <v>90</v>
      </c>
      <c r="D1380" s="101" t="s">
        <v>81</v>
      </c>
      <c r="E1380" s="102">
        <v>45383</v>
      </c>
      <c r="F1380" s="71">
        <v>47</v>
      </c>
      <c r="G1380" s="72">
        <f ca="1">Таблица_основная[[#This Row],[Рейтинг расчет]]</f>
        <v>5</v>
      </c>
      <c r="H1380" s="41" t="s">
        <v>160</v>
      </c>
      <c r="I1380" s="71">
        <v>25.890909090909091</v>
      </c>
      <c r="J1380" s="41" t="s">
        <v>161</v>
      </c>
      <c r="K1380" s="73"/>
      <c r="L1380" s="73" t="s">
        <v>162</v>
      </c>
      <c r="M1380" s="73"/>
      <c r="N138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</v>
      </c>
      <c r="O1380" s="41" t="str">
        <f>CONCATENATE("F","$",Таблица_основная[[#This Row],[Первая строка массива]])</f>
        <v>F$1377</v>
      </c>
      <c r="P1380" s="41" t="str">
        <f>CONCATENATE("F","$",Таблица_основная[[#This Row],[Первая строка массива]],":","F","$",Таблица_основная[[#This Row],[Последняя строка моссива]])</f>
        <v>F$1377:F$1431</v>
      </c>
      <c r="Q1380" s="70">
        <f t="shared" si="25"/>
        <v>1377</v>
      </c>
      <c r="R1380" s="70">
        <f>Таблица_основная[[#This Row],[Первая строка массива]]+54</f>
        <v>1431</v>
      </c>
      <c r="S1380"/>
      <c r="T1380" s="86"/>
    </row>
    <row r="1381" spans="1:20" ht="12.75" customHeight="1" x14ac:dyDescent="0.2">
      <c r="A1381" s="70"/>
      <c r="B1381" s="70"/>
      <c r="C1381" s="100" t="s">
        <v>112</v>
      </c>
      <c r="D1381" s="101" t="s">
        <v>81</v>
      </c>
      <c r="E1381" s="102">
        <v>45383</v>
      </c>
      <c r="F1381" s="71">
        <v>12</v>
      </c>
      <c r="G1381" s="72">
        <f ca="1">Таблица_основная[[#This Row],[Рейтинг расчет]]</f>
        <v>25</v>
      </c>
      <c r="H1381" s="41" t="s">
        <v>160</v>
      </c>
      <c r="I1381" s="71">
        <v>25.890909090909091</v>
      </c>
      <c r="J1381" s="41" t="s">
        <v>161</v>
      </c>
      <c r="K1381" s="73"/>
      <c r="L1381" s="73" t="s">
        <v>162</v>
      </c>
      <c r="M1381" s="73"/>
      <c r="N138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25</v>
      </c>
      <c r="O1381" s="41" t="str">
        <f>CONCATENATE("F","$",Таблица_основная[[#This Row],[Первая строка массива]])</f>
        <v>F$1377</v>
      </c>
      <c r="P1381" s="41" t="str">
        <f>CONCATENATE("F","$",Таблица_основная[[#This Row],[Первая строка массива]],":","F","$",Таблица_основная[[#This Row],[Последняя строка моссива]])</f>
        <v>F$1377:F$1431</v>
      </c>
      <c r="Q1381" s="70">
        <f t="shared" si="25"/>
        <v>1377</v>
      </c>
      <c r="R1381" s="70">
        <f>Таблица_основная[[#This Row],[Первая строка массива]]+54</f>
        <v>1431</v>
      </c>
      <c r="S1381"/>
      <c r="T1381" s="86"/>
    </row>
    <row r="1382" spans="1:20" ht="12.75" customHeight="1" x14ac:dyDescent="0.2">
      <c r="A1382" s="70"/>
      <c r="B1382" s="70"/>
      <c r="C1382" s="100" t="s">
        <v>91</v>
      </c>
      <c r="D1382" s="101" t="s">
        <v>81</v>
      </c>
      <c r="E1382" s="102">
        <v>45383</v>
      </c>
      <c r="F1382" s="71">
        <v>22</v>
      </c>
      <c r="G1382" s="72">
        <f ca="1">Таблица_основная[[#This Row],[Рейтинг расчет]]</f>
        <v>17</v>
      </c>
      <c r="H1382" s="41" t="s">
        <v>160</v>
      </c>
      <c r="I1382" s="71">
        <v>25.890909090909091</v>
      </c>
      <c r="J1382" s="41" t="s">
        <v>161</v>
      </c>
      <c r="K1382" s="73"/>
      <c r="L1382" s="73" t="s">
        <v>162</v>
      </c>
      <c r="M1382" s="73"/>
      <c r="N138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O1382" s="41" t="str">
        <f>CONCATENATE("F","$",Таблица_основная[[#This Row],[Первая строка массива]])</f>
        <v>F$1377</v>
      </c>
      <c r="P1382" s="41" t="str">
        <f>CONCATENATE("F","$",Таблица_основная[[#This Row],[Первая строка массива]],":","F","$",Таблица_основная[[#This Row],[Последняя строка моссива]])</f>
        <v>F$1377:F$1431</v>
      </c>
      <c r="Q1382" s="70">
        <f t="shared" si="25"/>
        <v>1377</v>
      </c>
      <c r="R1382" s="70">
        <f>Таблица_основная[[#This Row],[Первая строка массива]]+54</f>
        <v>1431</v>
      </c>
      <c r="S1382"/>
      <c r="T1382" s="86"/>
    </row>
    <row r="1383" spans="1:20" ht="12.75" customHeight="1" x14ac:dyDescent="0.2">
      <c r="A1383" s="70"/>
      <c r="B1383" s="70"/>
      <c r="C1383" s="100" t="s">
        <v>92</v>
      </c>
      <c r="D1383" s="101" t="s">
        <v>81</v>
      </c>
      <c r="E1383" s="102">
        <v>45383</v>
      </c>
      <c r="F1383" s="71">
        <v>11</v>
      </c>
      <c r="G1383" s="72">
        <f ca="1">Таблица_основная[[#This Row],[Рейтинг расчет]]</f>
        <v>26</v>
      </c>
      <c r="H1383" s="41" t="s">
        <v>160</v>
      </c>
      <c r="I1383" s="71">
        <v>25.890909090909091</v>
      </c>
      <c r="J1383" s="41" t="s">
        <v>161</v>
      </c>
      <c r="K1383" s="73"/>
      <c r="L1383" s="73" t="s">
        <v>162</v>
      </c>
      <c r="M1383" s="73"/>
      <c r="N138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O1383" s="41" t="str">
        <f>CONCATENATE("F","$",Таблица_основная[[#This Row],[Первая строка массива]])</f>
        <v>F$1377</v>
      </c>
      <c r="P1383" s="41" t="str">
        <f>CONCATENATE("F","$",Таблица_основная[[#This Row],[Первая строка массива]],":","F","$",Таблица_основная[[#This Row],[Последняя строка моссива]])</f>
        <v>F$1377:F$1431</v>
      </c>
      <c r="Q1383" s="70">
        <f t="shared" si="25"/>
        <v>1377</v>
      </c>
      <c r="R1383" s="70">
        <f>Таблица_основная[[#This Row],[Первая строка массива]]+54</f>
        <v>1431</v>
      </c>
      <c r="S1383"/>
      <c r="T1383" s="86"/>
    </row>
    <row r="1384" spans="1:20" ht="12.75" customHeight="1" x14ac:dyDescent="0.2">
      <c r="A1384" s="70"/>
      <c r="B1384" s="70"/>
      <c r="C1384" s="100" t="s">
        <v>113</v>
      </c>
      <c r="D1384" s="101" t="s">
        <v>81</v>
      </c>
      <c r="E1384" s="102">
        <v>45383</v>
      </c>
      <c r="F1384" s="71">
        <v>16</v>
      </c>
      <c r="G1384" s="72">
        <f ca="1">Таблица_основная[[#This Row],[Рейтинг расчет]]</f>
        <v>21</v>
      </c>
      <c r="H1384" s="41" t="s">
        <v>160</v>
      </c>
      <c r="I1384" s="71">
        <v>25.890909090909091</v>
      </c>
      <c r="J1384" s="41" t="s">
        <v>161</v>
      </c>
      <c r="K1384" s="73"/>
      <c r="L1384" s="73" t="s">
        <v>162</v>
      </c>
      <c r="M1384" s="73"/>
      <c r="N138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O1384" s="41" t="str">
        <f>CONCATENATE("F","$",Таблица_основная[[#This Row],[Первая строка массива]])</f>
        <v>F$1377</v>
      </c>
      <c r="P1384" s="41" t="str">
        <f>CONCATENATE("F","$",Таблица_основная[[#This Row],[Первая строка массива]],":","F","$",Таблица_основная[[#This Row],[Последняя строка моссива]])</f>
        <v>F$1377:F$1431</v>
      </c>
      <c r="Q1384" s="70">
        <f t="shared" si="25"/>
        <v>1377</v>
      </c>
      <c r="R1384" s="70">
        <f>Таблица_основная[[#This Row],[Первая строка массива]]+54</f>
        <v>1431</v>
      </c>
      <c r="S1384"/>
      <c r="T1384" s="86"/>
    </row>
    <row r="1385" spans="1:20" ht="12.75" customHeight="1" x14ac:dyDescent="0.2">
      <c r="A1385" s="70"/>
      <c r="B1385" s="70"/>
      <c r="C1385" s="100" t="s">
        <v>135</v>
      </c>
      <c r="D1385" s="101" t="s">
        <v>81</v>
      </c>
      <c r="E1385" s="102">
        <v>45383</v>
      </c>
      <c r="F1385" s="71">
        <v>14</v>
      </c>
      <c r="G1385" s="72">
        <f ca="1">Таблица_основная[[#This Row],[Рейтинг расчет]]</f>
        <v>23</v>
      </c>
      <c r="H1385" s="41" t="s">
        <v>160</v>
      </c>
      <c r="I1385" s="71">
        <v>25.890909090909091</v>
      </c>
      <c r="J1385" s="41" t="s">
        <v>161</v>
      </c>
      <c r="K1385" s="73"/>
      <c r="L1385" s="73" t="s">
        <v>162</v>
      </c>
      <c r="M1385" s="73"/>
      <c r="N138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23</v>
      </c>
      <c r="O1385" s="41" t="str">
        <f>CONCATENATE("F","$",Таблица_основная[[#This Row],[Первая строка массива]])</f>
        <v>F$1377</v>
      </c>
      <c r="P1385" s="41" t="str">
        <f>CONCATENATE("F","$",Таблица_основная[[#This Row],[Первая строка массива]],":","F","$",Таблица_основная[[#This Row],[Последняя строка моссива]])</f>
        <v>F$1377:F$1431</v>
      </c>
      <c r="Q1385" s="70">
        <f t="shared" si="25"/>
        <v>1377</v>
      </c>
      <c r="R1385" s="70">
        <f>Таблица_основная[[#This Row],[Первая строка массива]]+54</f>
        <v>1431</v>
      </c>
      <c r="S1385"/>
      <c r="T1385" s="86"/>
    </row>
    <row r="1386" spans="1:20" ht="12.75" customHeight="1" x14ac:dyDescent="0.2">
      <c r="A1386" s="70"/>
      <c r="B1386" s="70"/>
      <c r="C1386" s="100" t="s">
        <v>136</v>
      </c>
      <c r="D1386" s="101" t="s">
        <v>81</v>
      </c>
      <c r="E1386" s="102">
        <v>45383</v>
      </c>
      <c r="F1386" s="71">
        <v>24</v>
      </c>
      <c r="G1386" s="72">
        <f ca="1">Таблица_основная[[#This Row],[Рейтинг расчет]]</f>
        <v>15</v>
      </c>
      <c r="H1386" s="41" t="s">
        <v>160</v>
      </c>
      <c r="I1386" s="71">
        <v>25.890909090909091</v>
      </c>
      <c r="J1386" s="41" t="s">
        <v>161</v>
      </c>
      <c r="K1386" s="73"/>
      <c r="L1386" s="73" t="s">
        <v>162</v>
      </c>
      <c r="M1386" s="73"/>
      <c r="N138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O1386" s="41" t="str">
        <f>CONCATENATE("F","$",Таблица_основная[[#This Row],[Первая строка массива]])</f>
        <v>F$1377</v>
      </c>
      <c r="P1386" s="41" t="str">
        <f>CONCATENATE("F","$",Таблица_основная[[#This Row],[Первая строка массива]],":","F","$",Таблица_основная[[#This Row],[Последняя строка моссива]])</f>
        <v>F$1377:F$1431</v>
      </c>
      <c r="Q1386" s="70">
        <f t="shared" si="25"/>
        <v>1377</v>
      </c>
      <c r="R1386" s="70">
        <f>Таблица_основная[[#This Row],[Первая строка массива]]+54</f>
        <v>1431</v>
      </c>
      <c r="S1386"/>
      <c r="T1386" s="86"/>
    </row>
    <row r="1387" spans="1:20" ht="12.75" customHeight="1" x14ac:dyDescent="0.2">
      <c r="A1387" s="70"/>
      <c r="B1387" s="70"/>
      <c r="C1387" s="100" t="s">
        <v>137</v>
      </c>
      <c r="D1387" s="101" t="s">
        <v>81</v>
      </c>
      <c r="E1387" s="102">
        <v>45383</v>
      </c>
      <c r="F1387" s="71">
        <v>43</v>
      </c>
      <c r="G1387" s="72">
        <f ca="1">Таблица_основная[[#This Row],[Рейтинг расчет]]</f>
        <v>6</v>
      </c>
      <c r="H1387" s="41" t="s">
        <v>160</v>
      </c>
      <c r="I1387" s="71">
        <v>25.890909090909091</v>
      </c>
      <c r="J1387" s="41" t="s">
        <v>161</v>
      </c>
      <c r="K1387" s="73"/>
      <c r="L1387" s="73" t="s">
        <v>162</v>
      </c>
      <c r="M1387" s="73"/>
      <c r="N138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6</v>
      </c>
      <c r="O1387" s="41" t="str">
        <f>CONCATENATE("F","$",Таблица_основная[[#This Row],[Первая строка массива]])</f>
        <v>F$1377</v>
      </c>
      <c r="P1387" s="41" t="str">
        <f>CONCATENATE("F","$",Таблица_основная[[#This Row],[Первая строка массива]],":","F","$",Таблица_основная[[#This Row],[Последняя строка моссива]])</f>
        <v>F$1377:F$1431</v>
      </c>
      <c r="Q1387" s="70">
        <f t="shared" si="25"/>
        <v>1377</v>
      </c>
      <c r="R1387" s="70">
        <f>Таблица_основная[[#This Row],[Первая строка массива]]+54</f>
        <v>1431</v>
      </c>
      <c r="S1387"/>
      <c r="T1387" s="86"/>
    </row>
    <row r="1388" spans="1:20" ht="12.75" customHeight="1" x14ac:dyDescent="0.2">
      <c r="A1388" s="70"/>
      <c r="B1388" s="70"/>
      <c r="C1388" s="100" t="s">
        <v>138</v>
      </c>
      <c r="D1388" s="101" t="s">
        <v>81</v>
      </c>
      <c r="E1388" s="102">
        <v>45383</v>
      </c>
      <c r="F1388" s="71">
        <v>22</v>
      </c>
      <c r="G1388" s="72">
        <f ca="1">Таблица_основная[[#This Row],[Рейтинг расчет]]</f>
        <v>17</v>
      </c>
      <c r="H1388" s="41" t="s">
        <v>160</v>
      </c>
      <c r="I1388" s="71">
        <v>25.890909090909091</v>
      </c>
      <c r="J1388" s="41" t="s">
        <v>161</v>
      </c>
      <c r="K1388" s="73"/>
      <c r="L1388" s="73" t="s">
        <v>162</v>
      </c>
      <c r="M1388" s="73"/>
      <c r="N138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O1388" s="41" t="str">
        <f>CONCATENATE("F","$",Таблица_основная[[#This Row],[Первая строка массива]])</f>
        <v>F$1377</v>
      </c>
      <c r="P1388" s="41" t="str">
        <f>CONCATENATE("F","$",Таблица_основная[[#This Row],[Первая строка массива]],":","F","$",Таблица_основная[[#This Row],[Последняя строка моссива]])</f>
        <v>F$1377:F$1431</v>
      </c>
      <c r="Q1388" s="70">
        <f t="shared" si="25"/>
        <v>1377</v>
      </c>
      <c r="R1388" s="70">
        <f>Таблица_основная[[#This Row],[Первая строка массива]]+54</f>
        <v>1431</v>
      </c>
      <c r="S1388"/>
      <c r="T1388" s="86"/>
    </row>
    <row r="1389" spans="1:20" ht="12.75" customHeight="1" x14ac:dyDescent="0.2">
      <c r="A1389" s="70"/>
      <c r="B1389" s="70"/>
      <c r="C1389" s="100" t="s">
        <v>139</v>
      </c>
      <c r="D1389" s="101" t="s">
        <v>81</v>
      </c>
      <c r="E1389" s="102">
        <v>45383</v>
      </c>
      <c r="F1389" s="71">
        <v>14</v>
      </c>
      <c r="G1389" s="72">
        <f ca="1">Таблица_основная[[#This Row],[Рейтинг расчет]]</f>
        <v>23</v>
      </c>
      <c r="H1389" s="41" t="s">
        <v>160</v>
      </c>
      <c r="I1389" s="71">
        <v>25.890909090909091</v>
      </c>
      <c r="J1389" s="41" t="s">
        <v>161</v>
      </c>
      <c r="K1389" s="73"/>
      <c r="L1389" s="73" t="s">
        <v>162</v>
      </c>
      <c r="M1389" s="73"/>
      <c r="N138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23</v>
      </c>
      <c r="O1389" s="41" t="str">
        <f>CONCATENATE("F","$",Таблица_основная[[#This Row],[Первая строка массива]])</f>
        <v>F$1377</v>
      </c>
      <c r="P1389" s="41" t="str">
        <f>CONCATENATE("F","$",Таблица_основная[[#This Row],[Первая строка массива]],":","F","$",Таблица_основная[[#This Row],[Последняя строка моссива]])</f>
        <v>F$1377:F$1431</v>
      </c>
      <c r="Q1389" s="70">
        <f t="shared" si="25"/>
        <v>1377</v>
      </c>
      <c r="R1389" s="70">
        <f>Таблица_основная[[#This Row],[Первая строка массива]]+54</f>
        <v>1431</v>
      </c>
      <c r="S1389"/>
      <c r="T1389" s="86"/>
    </row>
    <row r="1390" spans="1:20" ht="12.75" customHeight="1" x14ac:dyDescent="0.2">
      <c r="A1390" s="70"/>
      <c r="B1390" s="70"/>
      <c r="C1390" s="100" t="s">
        <v>140</v>
      </c>
      <c r="D1390" s="101" t="s">
        <v>81</v>
      </c>
      <c r="E1390" s="102">
        <v>45383</v>
      </c>
      <c r="F1390" s="71">
        <v>7</v>
      </c>
      <c r="G1390" s="72">
        <f ca="1">Таблица_основная[[#This Row],[Рейтинг расчет]]</f>
        <v>30</v>
      </c>
      <c r="H1390" s="41" t="s">
        <v>160</v>
      </c>
      <c r="I1390" s="71">
        <v>25.890909090909091</v>
      </c>
      <c r="J1390" s="41" t="s">
        <v>161</v>
      </c>
      <c r="K1390" s="73"/>
      <c r="L1390" s="73" t="s">
        <v>162</v>
      </c>
      <c r="M1390" s="73"/>
      <c r="N139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O1390" s="41" t="str">
        <f>CONCATENATE("F","$",Таблица_основная[[#This Row],[Первая строка массива]])</f>
        <v>F$1377</v>
      </c>
      <c r="P1390" s="41" t="str">
        <f>CONCATENATE("F","$",Таблица_основная[[#This Row],[Первая строка массива]],":","F","$",Таблица_основная[[#This Row],[Последняя строка моссива]])</f>
        <v>F$1377:F$1431</v>
      </c>
      <c r="Q1390" s="70">
        <f t="shared" si="25"/>
        <v>1377</v>
      </c>
      <c r="R1390" s="70">
        <f>Таблица_основная[[#This Row],[Первая строка массива]]+54</f>
        <v>1431</v>
      </c>
      <c r="S1390"/>
      <c r="T1390" s="86"/>
    </row>
    <row r="1391" spans="1:20" ht="12.75" customHeight="1" x14ac:dyDescent="0.2">
      <c r="A1391" s="70"/>
      <c r="B1391" s="70"/>
      <c r="C1391" s="100" t="s">
        <v>141</v>
      </c>
      <c r="D1391" s="101" t="s">
        <v>81</v>
      </c>
      <c r="E1391" s="102">
        <v>45383</v>
      </c>
      <c r="F1391" s="71">
        <v>15</v>
      </c>
      <c r="G1391" s="72">
        <f ca="1">Таблица_основная[[#This Row],[Рейтинг расчет]]</f>
        <v>22</v>
      </c>
      <c r="H1391" s="41" t="s">
        <v>160</v>
      </c>
      <c r="I1391" s="71">
        <v>25.890909090909091</v>
      </c>
      <c r="J1391" s="41" t="s">
        <v>161</v>
      </c>
      <c r="K1391" s="73"/>
      <c r="L1391" s="73" t="s">
        <v>162</v>
      </c>
      <c r="M1391" s="73"/>
      <c r="N139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22</v>
      </c>
      <c r="O1391" s="41" t="str">
        <f>CONCATENATE("F","$",Таблица_основная[[#This Row],[Первая строка массива]])</f>
        <v>F$1377</v>
      </c>
      <c r="P1391" s="41" t="str">
        <f>CONCATENATE("F","$",Таблица_основная[[#This Row],[Первая строка массива]],":","F","$",Таблица_основная[[#This Row],[Последняя строка моссива]])</f>
        <v>F$1377:F$1431</v>
      </c>
      <c r="Q1391" s="70">
        <f t="shared" si="25"/>
        <v>1377</v>
      </c>
      <c r="R1391" s="70">
        <f>Таблица_основная[[#This Row],[Первая строка массива]]+54</f>
        <v>1431</v>
      </c>
      <c r="S1391"/>
      <c r="T1391" s="86"/>
    </row>
    <row r="1392" spans="1:20" ht="12.75" customHeight="1" x14ac:dyDescent="0.2">
      <c r="A1392" s="70"/>
      <c r="B1392" s="70"/>
      <c r="C1392" s="100" t="s">
        <v>142</v>
      </c>
      <c r="D1392" s="101" t="s">
        <v>81</v>
      </c>
      <c r="E1392" s="102">
        <v>45383</v>
      </c>
      <c r="F1392" s="71">
        <v>35</v>
      </c>
      <c r="G1392" s="72">
        <f ca="1">Таблица_основная[[#This Row],[Рейтинг расчет]]</f>
        <v>9</v>
      </c>
      <c r="H1392" s="41" t="s">
        <v>160</v>
      </c>
      <c r="I1392" s="71">
        <v>25.890909090909091</v>
      </c>
      <c r="J1392" s="41" t="s">
        <v>161</v>
      </c>
      <c r="K1392" s="73"/>
      <c r="L1392" s="73" t="s">
        <v>162</v>
      </c>
      <c r="M1392" s="73"/>
      <c r="N139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9</v>
      </c>
      <c r="O1392" s="41" t="str">
        <f>CONCATENATE("F","$",Таблица_основная[[#This Row],[Первая строка массива]])</f>
        <v>F$1377</v>
      </c>
      <c r="P1392" s="41" t="str">
        <f>CONCATENATE("F","$",Таблица_основная[[#This Row],[Первая строка массива]],":","F","$",Таблица_основная[[#This Row],[Последняя строка моссива]])</f>
        <v>F$1377:F$1431</v>
      </c>
      <c r="Q1392" s="70">
        <f t="shared" si="25"/>
        <v>1377</v>
      </c>
      <c r="R1392" s="70">
        <f>Таблица_основная[[#This Row],[Первая строка массива]]+54</f>
        <v>1431</v>
      </c>
      <c r="S1392"/>
      <c r="T1392" s="86"/>
    </row>
    <row r="1393" spans="1:20" ht="12.75" customHeight="1" x14ac:dyDescent="0.2">
      <c r="A1393" s="70"/>
      <c r="B1393" s="70"/>
      <c r="C1393" s="100" t="s">
        <v>143</v>
      </c>
      <c r="D1393" s="101" t="s">
        <v>81</v>
      </c>
      <c r="E1393" s="102">
        <v>45383</v>
      </c>
      <c r="F1393" s="71">
        <v>31</v>
      </c>
      <c r="G1393" s="72">
        <f ca="1">Таблица_основная[[#This Row],[Рейтинг расчет]]</f>
        <v>12</v>
      </c>
      <c r="H1393" s="41" t="s">
        <v>160</v>
      </c>
      <c r="I1393" s="71">
        <v>25.890909090909091</v>
      </c>
      <c r="J1393" s="41" t="s">
        <v>161</v>
      </c>
      <c r="K1393" s="73"/>
      <c r="L1393" s="73" t="s">
        <v>162</v>
      </c>
      <c r="M1393" s="73"/>
      <c r="N139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O1393" s="41" t="str">
        <f>CONCATENATE("F","$",Таблица_основная[[#This Row],[Первая строка массива]])</f>
        <v>F$1377</v>
      </c>
      <c r="P1393" s="41" t="str">
        <f>CONCATENATE("F","$",Таблица_основная[[#This Row],[Первая строка массива]],":","F","$",Таблица_основная[[#This Row],[Последняя строка моссива]])</f>
        <v>F$1377:F$1431</v>
      </c>
      <c r="Q1393" s="70">
        <f t="shared" si="25"/>
        <v>1377</v>
      </c>
      <c r="R1393" s="70">
        <f>Таблица_основная[[#This Row],[Первая строка массива]]+54</f>
        <v>1431</v>
      </c>
      <c r="S1393"/>
      <c r="T1393" s="86"/>
    </row>
    <row r="1394" spans="1:20" ht="12.75" customHeight="1" x14ac:dyDescent="0.2">
      <c r="A1394" s="70"/>
      <c r="B1394" s="70"/>
      <c r="C1394" s="100" t="s">
        <v>144</v>
      </c>
      <c r="D1394" s="101" t="s">
        <v>81</v>
      </c>
      <c r="E1394" s="102">
        <v>45383</v>
      </c>
      <c r="F1394" s="71">
        <v>206</v>
      </c>
      <c r="G1394" s="72">
        <f ca="1">Таблица_основная[[#This Row],[Рейтинг расчет]]</f>
        <v>1</v>
      </c>
      <c r="H1394" s="41" t="s">
        <v>160</v>
      </c>
      <c r="I1394" s="71">
        <v>25.890909090909091</v>
      </c>
      <c r="J1394" s="41" t="s">
        <v>161</v>
      </c>
      <c r="K1394" s="73"/>
      <c r="L1394" s="73" t="s">
        <v>162</v>
      </c>
      <c r="M1394" s="73"/>
      <c r="N139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1394" s="41" t="str">
        <f>CONCATENATE("F","$",Таблица_основная[[#This Row],[Первая строка массива]])</f>
        <v>F$1377</v>
      </c>
      <c r="P1394" s="41" t="str">
        <f>CONCATENATE("F","$",Таблица_основная[[#This Row],[Первая строка массива]],":","F","$",Таблица_основная[[#This Row],[Последняя строка моссива]])</f>
        <v>F$1377:F$1431</v>
      </c>
      <c r="Q1394" s="70">
        <f t="shared" si="25"/>
        <v>1377</v>
      </c>
      <c r="R1394" s="70">
        <f>Таблица_основная[[#This Row],[Первая строка массива]]+54</f>
        <v>1431</v>
      </c>
      <c r="S1394"/>
      <c r="T1394" s="86"/>
    </row>
    <row r="1395" spans="1:20" ht="12.75" customHeight="1" x14ac:dyDescent="0.2">
      <c r="A1395" s="70"/>
      <c r="B1395" s="70"/>
      <c r="C1395" s="100" t="s">
        <v>145</v>
      </c>
      <c r="D1395" s="101" t="s">
        <v>81</v>
      </c>
      <c r="E1395" s="102">
        <v>45383</v>
      </c>
      <c r="F1395" s="71">
        <v>62</v>
      </c>
      <c r="G1395" s="72">
        <f ca="1">Таблица_основная[[#This Row],[Рейтинг расчет]]</f>
        <v>2</v>
      </c>
      <c r="H1395" s="41" t="s">
        <v>160</v>
      </c>
      <c r="I1395" s="71">
        <v>25.890909090909091</v>
      </c>
      <c r="J1395" s="41" t="s">
        <v>161</v>
      </c>
      <c r="K1395" s="73"/>
      <c r="L1395" s="73" t="s">
        <v>162</v>
      </c>
      <c r="M1395" s="73"/>
      <c r="N139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</v>
      </c>
      <c r="O1395" s="41" t="str">
        <f>CONCATENATE("F","$",Таблица_основная[[#This Row],[Первая строка массива]])</f>
        <v>F$1377</v>
      </c>
      <c r="P1395" s="41" t="str">
        <f>CONCATENATE("F","$",Таблица_основная[[#This Row],[Первая строка массива]],":","F","$",Таблица_основная[[#This Row],[Последняя строка моссива]])</f>
        <v>F$1377:F$1431</v>
      </c>
      <c r="Q1395" s="70">
        <f t="shared" si="25"/>
        <v>1377</v>
      </c>
      <c r="R1395" s="70">
        <f>Таблица_основная[[#This Row],[Первая строка массива]]+54</f>
        <v>1431</v>
      </c>
      <c r="S1395"/>
      <c r="T1395" s="86"/>
    </row>
    <row r="1396" spans="1:20" ht="12.75" customHeight="1" x14ac:dyDescent="0.2">
      <c r="A1396" s="70"/>
      <c r="B1396" s="70"/>
      <c r="C1396" s="100" t="s">
        <v>146</v>
      </c>
      <c r="D1396" s="101" t="s">
        <v>81</v>
      </c>
      <c r="E1396" s="102">
        <v>45383</v>
      </c>
      <c r="F1396" s="71">
        <v>37</v>
      </c>
      <c r="G1396" s="72">
        <f ca="1">Таблица_основная[[#This Row],[Рейтинг расчет]]</f>
        <v>7</v>
      </c>
      <c r="H1396" s="41" t="s">
        <v>160</v>
      </c>
      <c r="I1396" s="71">
        <v>25.890909090909091</v>
      </c>
      <c r="J1396" s="41" t="s">
        <v>161</v>
      </c>
      <c r="K1396" s="73"/>
      <c r="L1396" s="73" t="s">
        <v>162</v>
      </c>
      <c r="M1396" s="73"/>
      <c r="N139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O1396" s="41" t="str">
        <f>CONCATENATE("F","$",Таблица_основная[[#This Row],[Первая строка массива]])</f>
        <v>F$1377</v>
      </c>
      <c r="P1396" s="41" t="str">
        <f>CONCATENATE("F","$",Таблица_основная[[#This Row],[Первая строка массива]],":","F","$",Таблица_основная[[#This Row],[Последняя строка моссива]])</f>
        <v>F$1377:F$1431</v>
      </c>
      <c r="Q1396" s="70">
        <f t="shared" si="25"/>
        <v>1377</v>
      </c>
      <c r="R1396" s="70">
        <f>Таблица_основная[[#This Row],[Первая строка массива]]+54</f>
        <v>1431</v>
      </c>
      <c r="S1396"/>
      <c r="T1396" s="86"/>
    </row>
    <row r="1397" spans="1:20" ht="12.75" customHeight="1" x14ac:dyDescent="0.2">
      <c r="A1397" s="70"/>
      <c r="B1397" s="70"/>
      <c r="C1397" s="100" t="s">
        <v>93</v>
      </c>
      <c r="D1397" s="101" t="s">
        <v>81</v>
      </c>
      <c r="E1397" s="102">
        <v>45383</v>
      </c>
      <c r="F1397" s="71">
        <v>11</v>
      </c>
      <c r="G1397" s="72">
        <f ca="1">Таблица_основная[[#This Row],[Рейтинг расчет]]</f>
        <v>26</v>
      </c>
      <c r="H1397" s="41" t="s">
        <v>160</v>
      </c>
      <c r="I1397" s="71">
        <v>25.890909090909091</v>
      </c>
      <c r="J1397" s="41" t="s">
        <v>161</v>
      </c>
      <c r="K1397" s="73"/>
      <c r="L1397" s="73" t="s">
        <v>162</v>
      </c>
      <c r="M1397" s="73"/>
      <c r="N139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O1397" s="41" t="str">
        <f>CONCATENATE("F","$",Таблица_основная[[#This Row],[Первая строка массива]])</f>
        <v>F$1377</v>
      </c>
      <c r="P1397" s="41" t="str">
        <f>CONCATENATE("F","$",Таблица_основная[[#This Row],[Первая строка массива]],":","F","$",Таблица_основная[[#This Row],[Последняя строка моссива]])</f>
        <v>F$1377:F$1431</v>
      </c>
      <c r="Q1397" s="70">
        <f t="shared" si="25"/>
        <v>1377</v>
      </c>
      <c r="R1397" s="70">
        <f>Таблица_основная[[#This Row],[Первая строка массива]]+54</f>
        <v>1431</v>
      </c>
      <c r="S1397"/>
      <c r="T1397" s="86"/>
    </row>
    <row r="1398" spans="1:20" ht="12.75" customHeight="1" x14ac:dyDescent="0.2">
      <c r="A1398" s="70"/>
      <c r="B1398" s="70"/>
      <c r="C1398" s="100" t="s">
        <v>127</v>
      </c>
      <c r="D1398" s="101" t="s">
        <v>81</v>
      </c>
      <c r="E1398" s="102">
        <v>45383</v>
      </c>
      <c r="F1398" s="71">
        <v>19</v>
      </c>
      <c r="G1398" s="72">
        <f ca="1">Таблица_основная[[#This Row],[Рейтинг расчет]]</f>
        <v>19</v>
      </c>
      <c r="H1398" s="41" t="s">
        <v>160</v>
      </c>
      <c r="I1398" s="71">
        <v>25.890909090909091</v>
      </c>
      <c r="J1398" s="41" t="s">
        <v>161</v>
      </c>
      <c r="K1398" s="73"/>
      <c r="L1398" s="73" t="s">
        <v>162</v>
      </c>
      <c r="M1398" s="73"/>
      <c r="N139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O1398" s="41" t="str">
        <f>CONCATENATE("F","$",Таблица_основная[[#This Row],[Первая строка массива]])</f>
        <v>F$1377</v>
      </c>
      <c r="P1398" s="41" t="str">
        <f>CONCATENATE("F","$",Таблица_основная[[#This Row],[Первая строка массива]],":","F","$",Таблица_основная[[#This Row],[Последняя строка моссива]])</f>
        <v>F$1377:F$1431</v>
      </c>
      <c r="Q1398" s="70">
        <f t="shared" si="25"/>
        <v>1377</v>
      </c>
      <c r="R1398" s="70">
        <f>Таблица_основная[[#This Row],[Первая строка массива]]+54</f>
        <v>1431</v>
      </c>
      <c r="S1398"/>
      <c r="T1398" s="86"/>
    </row>
    <row r="1399" spans="1:20" ht="12.75" customHeight="1" x14ac:dyDescent="0.2">
      <c r="A1399" s="70"/>
      <c r="B1399" s="70"/>
      <c r="C1399" s="100" t="s">
        <v>114</v>
      </c>
      <c r="D1399" s="101" t="s">
        <v>81</v>
      </c>
      <c r="E1399" s="102">
        <v>45383</v>
      </c>
      <c r="F1399" s="71">
        <v>8</v>
      </c>
      <c r="G1399" s="72">
        <f ca="1">Таблица_основная[[#This Row],[Рейтинг расчет]]</f>
        <v>29</v>
      </c>
      <c r="H1399" s="41" t="s">
        <v>160</v>
      </c>
      <c r="I1399" s="71">
        <v>25.890909090909091</v>
      </c>
      <c r="J1399" s="41" t="s">
        <v>161</v>
      </c>
      <c r="K1399" s="73"/>
      <c r="L1399" s="73" t="s">
        <v>162</v>
      </c>
      <c r="M1399" s="73"/>
      <c r="N139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29</v>
      </c>
      <c r="O1399" s="41" t="str">
        <f>CONCATENATE("F","$",Таблица_основная[[#This Row],[Первая строка массива]])</f>
        <v>F$1377</v>
      </c>
      <c r="P1399" s="41" t="str">
        <f>CONCATENATE("F","$",Таблица_основная[[#This Row],[Первая строка массива]],":","F","$",Таблица_основная[[#This Row],[Последняя строка моссива]])</f>
        <v>F$1377:F$1431</v>
      </c>
      <c r="Q1399" s="70">
        <f t="shared" si="25"/>
        <v>1377</v>
      </c>
      <c r="R1399" s="70">
        <f>Таблица_основная[[#This Row],[Первая строка массива]]+54</f>
        <v>1431</v>
      </c>
      <c r="S1399"/>
      <c r="T1399" s="86"/>
    </row>
    <row r="1400" spans="1:20" ht="12.75" customHeight="1" x14ac:dyDescent="0.2">
      <c r="A1400" s="70"/>
      <c r="B1400" s="70"/>
      <c r="C1400" s="100" t="s">
        <v>94</v>
      </c>
      <c r="D1400" s="101" t="s">
        <v>81</v>
      </c>
      <c r="E1400" s="102">
        <v>45383</v>
      </c>
      <c r="F1400" s="71">
        <v>22</v>
      </c>
      <c r="G1400" s="72">
        <f ca="1">Таблица_основная[[#This Row],[Рейтинг расчет]]</f>
        <v>17</v>
      </c>
      <c r="H1400" s="41" t="s">
        <v>160</v>
      </c>
      <c r="I1400" s="71">
        <v>25.890909090909091</v>
      </c>
      <c r="J1400" s="41" t="s">
        <v>161</v>
      </c>
      <c r="K1400" s="73"/>
      <c r="L1400" s="73" t="s">
        <v>162</v>
      </c>
      <c r="M1400" s="73"/>
      <c r="N140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O1400" s="41" t="str">
        <f>CONCATENATE("F","$",Таблица_основная[[#This Row],[Первая строка массива]])</f>
        <v>F$1377</v>
      </c>
      <c r="P1400" s="41" t="str">
        <f>CONCATENATE("F","$",Таблица_основная[[#This Row],[Первая строка массива]],":","F","$",Таблица_основная[[#This Row],[Последняя строка моссива]])</f>
        <v>F$1377:F$1431</v>
      </c>
      <c r="Q1400" s="70">
        <f t="shared" si="25"/>
        <v>1377</v>
      </c>
      <c r="R1400" s="70">
        <f>Таблица_основная[[#This Row],[Первая строка массива]]+54</f>
        <v>1431</v>
      </c>
      <c r="S1400"/>
      <c r="T1400" s="86"/>
    </row>
    <row r="1401" spans="1:20" ht="12.75" customHeight="1" x14ac:dyDescent="0.2">
      <c r="A1401" s="70"/>
      <c r="B1401" s="70"/>
      <c r="C1401" s="100" t="s">
        <v>95</v>
      </c>
      <c r="D1401" s="101" t="s">
        <v>81</v>
      </c>
      <c r="E1401" s="102">
        <v>45383</v>
      </c>
      <c r="F1401" s="71">
        <v>15</v>
      </c>
      <c r="G1401" s="72">
        <f ca="1">Таблица_основная[[#This Row],[Рейтинг расчет]]</f>
        <v>22</v>
      </c>
      <c r="H1401" s="41" t="s">
        <v>160</v>
      </c>
      <c r="I1401" s="71">
        <v>25.890909090909091</v>
      </c>
      <c r="J1401" s="41" t="s">
        <v>161</v>
      </c>
      <c r="K1401" s="73"/>
      <c r="L1401" s="73" t="s">
        <v>162</v>
      </c>
      <c r="M1401" s="73"/>
      <c r="N140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22</v>
      </c>
      <c r="O1401" s="41" t="str">
        <f>CONCATENATE("F","$",Таблица_основная[[#This Row],[Первая строка массива]])</f>
        <v>F$1377</v>
      </c>
      <c r="P1401" s="41" t="str">
        <f>CONCATENATE("F","$",Таблица_основная[[#This Row],[Первая строка массива]],":","F","$",Таблица_основная[[#This Row],[Последняя строка моссива]])</f>
        <v>F$1377:F$1431</v>
      </c>
      <c r="Q1401" s="70">
        <f t="shared" si="25"/>
        <v>1377</v>
      </c>
      <c r="R1401" s="70">
        <f>Таблица_основная[[#This Row],[Первая строка массива]]+54</f>
        <v>1431</v>
      </c>
      <c r="S1401"/>
      <c r="T1401" s="86"/>
    </row>
    <row r="1402" spans="1:20" ht="12.75" customHeight="1" x14ac:dyDescent="0.2">
      <c r="A1402" s="70"/>
      <c r="B1402" s="70"/>
      <c r="C1402" s="100" t="s">
        <v>96</v>
      </c>
      <c r="D1402" s="101" t="s">
        <v>81</v>
      </c>
      <c r="E1402" s="102">
        <v>45383</v>
      </c>
      <c r="F1402" s="71">
        <v>16</v>
      </c>
      <c r="G1402" s="72">
        <f ca="1">Таблица_основная[[#This Row],[Рейтинг расчет]]</f>
        <v>21</v>
      </c>
      <c r="H1402" s="41" t="s">
        <v>160</v>
      </c>
      <c r="I1402" s="71">
        <v>25.890909090909091</v>
      </c>
      <c r="J1402" s="41" t="s">
        <v>161</v>
      </c>
      <c r="K1402" s="73"/>
      <c r="L1402" s="73" t="s">
        <v>162</v>
      </c>
      <c r="M1402" s="73"/>
      <c r="N140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O1402" s="41" t="str">
        <f>CONCATENATE("F","$",Таблица_основная[[#This Row],[Первая строка массива]])</f>
        <v>F$1377</v>
      </c>
      <c r="P1402" s="41" t="str">
        <f>CONCATENATE("F","$",Таблица_основная[[#This Row],[Первая строка массива]],":","F","$",Таблица_основная[[#This Row],[Последняя строка моссива]])</f>
        <v>F$1377:F$1431</v>
      </c>
      <c r="Q1402" s="70">
        <f t="shared" si="25"/>
        <v>1377</v>
      </c>
      <c r="R1402" s="70">
        <f>Таблица_основная[[#This Row],[Первая строка массива]]+54</f>
        <v>1431</v>
      </c>
      <c r="S1402"/>
      <c r="T1402" s="86"/>
    </row>
    <row r="1403" spans="1:20" ht="12.75" customHeight="1" x14ac:dyDescent="0.2">
      <c r="A1403" s="70"/>
      <c r="B1403" s="70"/>
      <c r="C1403" s="100" t="s">
        <v>97</v>
      </c>
      <c r="D1403" s="101" t="s">
        <v>81</v>
      </c>
      <c r="E1403" s="102">
        <v>45383</v>
      </c>
      <c r="F1403" s="71">
        <v>23</v>
      </c>
      <c r="G1403" s="72">
        <f ca="1">Таблица_основная[[#This Row],[Рейтинг расчет]]</f>
        <v>16</v>
      </c>
      <c r="H1403" s="41" t="s">
        <v>160</v>
      </c>
      <c r="I1403" s="71">
        <v>25.890909090909091</v>
      </c>
      <c r="J1403" s="41" t="s">
        <v>161</v>
      </c>
      <c r="K1403" s="73"/>
      <c r="L1403" s="73" t="s">
        <v>162</v>
      </c>
      <c r="M1403" s="73"/>
      <c r="N140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O1403" s="41" t="str">
        <f>CONCATENATE("F","$",Таблица_основная[[#This Row],[Первая строка массива]])</f>
        <v>F$1377</v>
      </c>
      <c r="P1403" s="41" t="str">
        <f>CONCATENATE("F","$",Таблица_основная[[#This Row],[Первая строка массива]],":","F","$",Таблица_основная[[#This Row],[Последняя строка моссива]])</f>
        <v>F$1377:F$1431</v>
      </c>
      <c r="Q1403" s="70">
        <f t="shared" si="25"/>
        <v>1377</v>
      </c>
      <c r="R1403" s="70">
        <f>Таблица_основная[[#This Row],[Первая строка массива]]+54</f>
        <v>1431</v>
      </c>
      <c r="S1403"/>
      <c r="T1403" s="86"/>
    </row>
    <row r="1404" spans="1:20" ht="12.75" customHeight="1" x14ac:dyDescent="0.2">
      <c r="A1404" s="70"/>
      <c r="B1404" s="70"/>
      <c r="C1404" s="100" t="s">
        <v>98</v>
      </c>
      <c r="D1404" s="101" t="s">
        <v>81</v>
      </c>
      <c r="E1404" s="102">
        <v>45383</v>
      </c>
      <c r="F1404" s="71">
        <v>22</v>
      </c>
      <c r="G1404" s="72">
        <f ca="1">Таблица_основная[[#This Row],[Рейтинг расчет]]</f>
        <v>17</v>
      </c>
      <c r="H1404" s="41" t="s">
        <v>160</v>
      </c>
      <c r="I1404" s="71">
        <v>25.890909090909091</v>
      </c>
      <c r="J1404" s="41" t="s">
        <v>161</v>
      </c>
      <c r="K1404" s="73"/>
      <c r="L1404" s="73" t="s">
        <v>162</v>
      </c>
      <c r="M1404" s="73"/>
      <c r="N140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O1404" s="41" t="str">
        <f>CONCATENATE("F","$",Таблица_основная[[#This Row],[Первая строка массива]])</f>
        <v>F$1377</v>
      </c>
      <c r="P1404" s="41" t="str">
        <f>CONCATENATE("F","$",Таблица_основная[[#This Row],[Первая строка массива]],":","F","$",Таблица_основная[[#This Row],[Последняя строка моссива]])</f>
        <v>F$1377:F$1431</v>
      </c>
      <c r="Q1404" s="70">
        <f t="shared" si="25"/>
        <v>1377</v>
      </c>
      <c r="R1404" s="70">
        <f>Таблица_основная[[#This Row],[Первая строка массива]]+54</f>
        <v>1431</v>
      </c>
      <c r="S1404"/>
      <c r="T1404" s="86"/>
    </row>
    <row r="1405" spans="1:20" ht="12.75" customHeight="1" x14ac:dyDescent="0.2">
      <c r="A1405" s="70"/>
      <c r="B1405" s="70"/>
      <c r="C1405" s="100" t="s">
        <v>99</v>
      </c>
      <c r="D1405" s="101" t="s">
        <v>81</v>
      </c>
      <c r="E1405" s="102">
        <v>45383</v>
      </c>
      <c r="F1405" s="71">
        <v>23</v>
      </c>
      <c r="G1405" s="72">
        <f ca="1">Таблица_основная[[#This Row],[Рейтинг расчет]]</f>
        <v>16</v>
      </c>
      <c r="H1405" s="41" t="s">
        <v>160</v>
      </c>
      <c r="I1405" s="71">
        <v>25.890909090909091</v>
      </c>
      <c r="J1405" s="41" t="s">
        <v>161</v>
      </c>
      <c r="K1405" s="73"/>
      <c r="L1405" s="73" t="s">
        <v>162</v>
      </c>
      <c r="M1405" s="73"/>
      <c r="N140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O1405" s="41" t="str">
        <f>CONCATENATE("F","$",Таблица_основная[[#This Row],[Первая строка массива]])</f>
        <v>F$1377</v>
      </c>
      <c r="P1405" s="41" t="str">
        <f>CONCATENATE("F","$",Таблица_основная[[#This Row],[Первая строка массива]],":","F","$",Таблица_основная[[#This Row],[Последняя строка моссива]])</f>
        <v>F$1377:F$1431</v>
      </c>
      <c r="Q1405" s="70">
        <f t="shared" si="25"/>
        <v>1377</v>
      </c>
      <c r="R1405" s="70">
        <f>Таблица_основная[[#This Row],[Первая строка массива]]+54</f>
        <v>1431</v>
      </c>
      <c r="S1405"/>
      <c r="T1405" s="86"/>
    </row>
    <row r="1406" spans="1:20" ht="12.75" customHeight="1" x14ac:dyDescent="0.2">
      <c r="A1406" s="70"/>
      <c r="B1406" s="70"/>
      <c r="C1406" s="100" t="s">
        <v>100</v>
      </c>
      <c r="D1406" s="101" t="s">
        <v>81</v>
      </c>
      <c r="E1406" s="102">
        <v>45383</v>
      </c>
      <c r="F1406" s="71">
        <v>36</v>
      </c>
      <c r="G1406" s="72">
        <f ca="1">Таблица_основная[[#This Row],[Рейтинг расчет]]</f>
        <v>8</v>
      </c>
      <c r="H1406" s="41" t="s">
        <v>160</v>
      </c>
      <c r="I1406" s="71">
        <v>25.890909090909091</v>
      </c>
      <c r="J1406" s="41" t="s">
        <v>161</v>
      </c>
      <c r="K1406" s="73"/>
      <c r="L1406" s="73" t="s">
        <v>162</v>
      </c>
      <c r="M1406" s="73"/>
      <c r="N140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O1406" s="41" t="str">
        <f>CONCATENATE("F","$",Таблица_основная[[#This Row],[Первая строка массива]])</f>
        <v>F$1377</v>
      </c>
      <c r="P1406" s="41" t="str">
        <f>CONCATENATE("F","$",Таблица_основная[[#This Row],[Первая строка массива]],":","F","$",Таблица_основная[[#This Row],[Последняя строка моссива]])</f>
        <v>F$1377:F$1431</v>
      </c>
      <c r="Q1406" s="70">
        <f t="shared" si="25"/>
        <v>1377</v>
      </c>
      <c r="R1406" s="70">
        <f>Таблица_основная[[#This Row],[Первая строка массива]]+54</f>
        <v>1431</v>
      </c>
      <c r="S1406"/>
      <c r="T1406" s="86"/>
    </row>
    <row r="1407" spans="1:20" ht="12.75" customHeight="1" x14ac:dyDescent="0.2">
      <c r="A1407" s="70"/>
      <c r="B1407" s="70"/>
      <c r="C1407" s="100" t="s">
        <v>115</v>
      </c>
      <c r="D1407" s="101" t="s">
        <v>81</v>
      </c>
      <c r="E1407" s="102">
        <v>45383</v>
      </c>
      <c r="F1407" s="71">
        <v>9</v>
      </c>
      <c r="G1407" s="72">
        <f ca="1">Таблица_основная[[#This Row],[Рейтинг расчет]]</f>
        <v>28</v>
      </c>
      <c r="H1407" s="41" t="s">
        <v>160</v>
      </c>
      <c r="I1407" s="71">
        <v>25.890909090909091</v>
      </c>
      <c r="J1407" s="41" t="s">
        <v>161</v>
      </c>
      <c r="K1407" s="73"/>
      <c r="L1407" s="73" t="s">
        <v>162</v>
      </c>
      <c r="M1407" s="73"/>
      <c r="N140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O1407" s="41" t="str">
        <f>CONCATENATE("F","$",Таблица_основная[[#This Row],[Первая строка массива]])</f>
        <v>F$1377</v>
      </c>
      <c r="P1407" s="41" t="str">
        <f>CONCATENATE("F","$",Таблица_основная[[#This Row],[Первая строка массива]],":","F","$",Таблица_основная[[#This Row],[Последняя строка моссива]])</f>
        <v>F$1377:F$1431</v>
      </c>
      <c r="Q1407" s="70">
        <f t="shared" si="25"/>
        <v>1377</v>
      </c>
      <c r="R1407" s="70">
        <f>Таблица_основная[[#This Row],[Первая строка массива]]+54</f>
        <v>1431</v>
      </c>
      <c r="S1407"/>
      <c r="T1407" s="86"/>
    </row>
    <row r="1408" spans="1:20" ht="12.75" customHeight="1" x14ac:dyDescent="0.2">
      <c r="A1408" s="70"/>
      <c r="B1408" s="70"/>
      <c r="C1408" s="100" t="s">
        <v>116</v>
      </c>
      <c r="D1408" s="101" t="s">
        <v>81</v>
      </c>
      <c r="E1408" s="102">
        <v>45383</v>
      </c>
      <c r="F1408" s="71">
        <v>8</v>
      </c>
      <c r="G1408" s="72">
        <f ca="1">Таблица_основная[[#This Row],[Рейтинг расчет]]</f>
        <v>29</v>
      </c>
      <c r="H1408" s="41" t="s">
        <v>160</v>
      </c>
      <c r="I1408" s="71">
        <v>25.890909090909091</v>
      </c>
      <c r="J1408" s="41" t="s">
        <v>161</v>
      </c>
      <c r="K1408" s="73"/>
      <c r="L1408" s="73" t="s">
        <v>162</v>
      </c>
      <c r="M1408" s="73"/>
      <c r="N140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29</v>
      </c>
      <c r="O1408" s="41" t="str">
        <f>CONCATENATE("F","$",Таблица_основная[[#This Row],[Первая строка массива]])</f>
        <v>F$1377</v>
      </c>
      <c r="P1408" s="41" t="str">
        <f>CONCATENATE("F","$",Таблица_основная[[#This Row],[Первая строка массива]],":","F","$",Таблица_основная[[#This Row],[Последняя строка моссива]])</f>
        <v>F$1377:F$1431</v>
      </c>
      <c r="Q1408" s="70">
        <f t="shared" si="25"/>
        <v>1377</v>
      </c>
      <c r="R1408" s="70">
        <f>Таблица_основная[[#This Row],[Первая строка массива]]+54</f>
        <v>1431</v>
      </c>
      <c r="S1408"/>
      <c r="T1408" s="86"/>
    </row>
    <row r="1409" spans="1:33" ht="12.75" customHeight="1" x14ac:dyDescent="0.2">
      <c r="A1409" s="70"/>
      <c r="B1409" s="70"/>
      <c r="C1409" s="100" t="s">
        <v>101</v>
      </c>
      <c r="D1409" s="101" t="s">
        <v>81</v>
      </c>
      <c r="E1409" s="102">
        <v>45383</v>
      </c>
      <c r="F1409" s="71">
        <v>28</v>
      </c>
      <c r="G1409" s="72">
        <f ca="1">Таблица_основная[[#This Row],[Рейтинг расчет]]</f>
        <v>14</v>
      </c>
      <c r="H1409" s="41" t="s">
        <v>160</v>
      </c>
      <c r="I1409" s="71">
        <v>25.890909090909091</v>
      </c>
      <c r="J1409" s="41" t="s">
        <v>161</v>
      </c>
      <c r="K1409" s="73"/>
      <c r="L1409" s="73" t="s">
        <v>162</v>
      </c>
      <c r="M1409" s="73"/>
      <c r="N140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O1409" s="41" t="str">
        <f>CONCATENATE("F","$",Таблица_основная[[#This Row],[Первая строка массива]])</f>
        <v>F$1377</v>
      </c>
      <c r="P1409" s="41" t="str">
        <f>CONCATENATE("F","$",Таблица_основная[[#This Row],[Первая строка массива]],":","F","$",Таблица_основная[[#This Row],[Последняя строка моссива]])</f>
        <v>F$1377:F$1431</v>
      </c>
      <c r="Q1409" s="70">
        <f t="shared" si="25"/>
        <v>1377</v>
      </c>
      <c r="R1409" s="70">
        <f>Таблица_основная[[#This Row],[Первая строка массива]]+54</f>
        <v>1431</v>
      </c>
      <c r="S1409"/>
      <c r="T1409" s="86"/>
    </row>
    <row r="1410" spans="1:33" ht="12.75" customHeight="1" x14ac:dyDescent="0.2">
      <c r="A1410" s="70"/>
      <c r="B1410" s="70"/>
      <c r="C1410" s="100" t="s">
        <v>102</v>
      </c>
      <c r="D1410" s="101" t="s">
        <v>81</v>
      </c>
      <c r="E1410" s="102">
        <v>45383</v>
      </c>
      <c r="F1410" s="71">
        <v>35</v>
      </c>
      <c r="G1410" s="72">
        <f ca="1">Таблица_основная[[#This Row],[Рейтинг расчет]]</f>
        <v>9</v>
      </c>
      <c r="H1410" s="41" t="s">
        <v>160</v>
      </c>
      <c r="I1410" s="71">
        <v>25.890909090909091</v>
      </c>
      <c r="J1410" s="41" t="s">
        <v>161</v>
      </c>
      <c r="K1410" s="73"/>
      <c r="L1410" s="73" t="s">
        <v>162</v>
      </c>
      <c r="M1410" s="73"/>
      <c r="N141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9</v>
      </c>
      <c r="O1410" s="41" t="str">
        <f>CONCATENATE("F","$",Таблица_основная[[#This Row],[Первая строка массива]])</f>
        <v>F$1377</v>
      </c>
      <c r="P1410" s="41" t="str">
        <f>CONCATENATE("F","$",Таблица_основная[[#This Row],[Первая строка массива]],":","F","$",Таблица_основная[[#This Row],[Последняя строка моссива]])</f>
        <v>F$1377:F$1431</v>
      </c>
      <c r="Q1410" s="70">
        <f t="shared" si="25"/>
        <v>1377</v>
      </c>
      <c r="R1410" s="70">
        <f>Таблица_основная[[#This Row],[Первая строка массива]]+54</f>
        <v>1431</v>
      </c>
      <c r="S1410"/>
      <c r="T1410" s="86"/>
    </row>
    <row r="1411" spans="1:33" ht="12.75" customHeight="1" x14ac:dyDescent="0.2">
      <c r="A1411" s="70"/>
      <c r="B1411" s="70"/>
      <c r="C1411" s="100" t="s">
        <v>103</v>
      </c>
      <c r="D1411" s="101" t="s">
        <v>81</v>
      </c>
      <c r="E1411" s="102">
        <v>45383</v>
      </c>
      <c r="F1411" s="71">
        <v>17</v>
      </c>
      <c r="G1411" s="72">
        <f ca="1">Таблица_основная[[#This Row],[Рейтинг расчет]]</f>
        <v>20</v>
      </c>
      <c r="H1411" s="41" t="s">
        <v>160</v>
      </c>
      <c r="I1411" s="71">
        <v>25.890909090909091</v>
      </c>
      <c r="J1411" s="41" t="s">
        <v>161</v>
      </c>
      <c r="K1411" s="73"/>
      <c r="L1411" s="73" t="s">
        <v>162</v>
      </c>
      <c r="M1411" s="73"/>
      <c r="N141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O1411" s="41" t="str">
        <f>CONCATENATE("F","$",Таблица_основная[[#This Row],[Первая строка массива]])</f>
        <v>F$1377</v>
      </c>
      <c r="P1411" s="41" t="str">
        <f>CONCATENATE("F","$",Таблица_основная[[#This Row],[Первая строка массива]],":","F","$",Таблица_основная[[#This Row],[Последняя строка моссива]])</f>
        <v>F$1377:F$1431</v>
      </c>
      <c r="Q1411" s="70">
        <f t="shared" si="25"/>
        <v>1377</v>
      </c>
      <c r="R1411" s="70">
        <f>Таблица_основная[[#This Row],[Первая строка массива]]+54</f>
        <v>1431</v>
      </c>
      <c r="S1411"/>
      <c r="T1411" s="86"/>
    </row>
    <row r="1412" spans="1:33" ht="12.75" customHeight="1" x14ac:dyDescent="0.2">
      <c r="A1412" s="70"/>
      <c r="B1412" s="70"/>
      <c r="C1412" s="100" t="s">
        <v>104</v>
      </c>
      <c r="D1412" s="101" t="s">
        <v>81</v>
      </c>
      <c r="E1412" s="102">
        <v>45383</v>
      </c>
      <c r="F1412" s="71">
        <v>23</v>
      </c>
      <c r="G1412" s="72">
        <f ca="1">Таблица_основная[[#This Row],[Рейтинг расчет]]</f>
        <v>16</v>
      </c>
      <c r="H1412" s="41" t="s">
        <v>160</v>
      </c>
      <c r="I1412" s="71">
        <v>25.890909090909091</v>
      </c>
      <c r="J1412" s="41" t="s">
        <v>161</v>
      </c>
      <c r="K1412" s="73"/>
      <c r="L1412" s="73" t="s">
        <v>162</v>
      </c>
      <c r="M1412" s="73"/>
      <c r="N141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O1412" s="41" t="str">
        <f>CONCATENATE("F","$",Таблица_основная[[#This Row],[Первая строка массива]])</f>
        <v>F$1377</v>
      </c>
      <c r="P1412" s="41" t="str">
        <f>CONCATENATE("F","$",Таблица_основная[[#This Row],[Первая строка массива]],":","F","$",Таблица_основная[[#This Row],[Последняя строка моссива]])</f>
        <v>F$1377:F$1431</v>
      </c>
      <c r="Q1412" s="70">
        <f t="shared" si="25"/>
        <v>1377</v>
      </c>
      <c r="R1412" s="70">
        <f>Таблица_основная[[#This Row],[Первая строка массива]]+54</f>
        <v>1431</v>
      </c>
      <c r="S1412"/>
      <c r="T1412" s="86"/>
    </row>
    <row r="1413" spans="1:33" ht="12.75" customHeight="1" x14ac:dyDescent="0.2">
      <c r="A1413" s="70"/>
      <c r="B1413" s="70"/>
      <c r="C1413" s="100" t="s">
        <v>128</v>
      </c>
      <c r="D1413" s="101" t="s">
        <v>81</v>
      </c>
      <c r="E1413" s="102">
        <v>45383</v>
      </c>
      <c r="F1413" s="71">
        <v>16</v>
      </c>
      <c r="G1413" s="72">
        <f ca="1">Таблица_основная[[#This Row],[Рейтинг расчет]]</f>
        <v>21</v>
      </c>
      <c r="H1413" s="41" t="s">
        <v>160</v>
      </c>
      <c r="I1413" s="71">
        <v>25.890909090909091</v>
      </c>
      <c r="J1413" s="41" t="s">
        <v>161</v>
      </c>
      <c r="K1413" s="73"/>
      <c r="L1413" s="73" t="s">
        <v>162</v>
      </c>
      <c r="M1413" s="73"/>
      <c r="N141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O1413" s="41" t="str">
        <f>CONCATENATE("F","$",Таблица_основная[[#This Row],[Первая строка массива]])</f>
        <v>F$1377</v>
      </c>
      <c r="P1413" s="41" t="str">
        <f>CONCATENATE("F","$",Таблица_основная[[#This Row],[Первая строка массива]],":","F","$",Таблица_основная[[#This Row],[Последняя строка моссива]])</f>
        <v>F$1377:F$1431</v>
      </c>
      <c r="Q1413" s="70">
        <f t="shared" si="25"/>
        <v>1377</v>
      </c>
      <c r="R1413" s="70">
        <f>Таблица_основная[[#This Row],[Первая строка массива]]+54</f>
        <v>1431</v>
      </c>
      <c r="S1413"/>
      <c r="T1413" s="86"/>
    </row>
    <row r="1414" spans="1:33" ht="12.75" customHeight="1" x14ac:dyDescent="0.2">
      <c r="A1414" s="70"/>
      <c r="B1414" s="70"/>
      <c r="C1414" s="100" t="s">
        <v>117</v>
      </c>
      <c r="D1414" s="101" t="s">
        <v>81</v>
      </c>
      <c r="E1414" s="102">
        <v>45383</v>
      </c>
      <c r="F1414" s="71">
        <v>34</v>
      </c>
      <c r="G1414" s="72">
        <f ca="1">Таблица_основная[[#This Row],[Рейтинг расчет]]</f>
        <v>10</v>
      </c>
      <c r="H1414" s="41" t="s">
        <v>160</v>
      </c>
      <c r="I1414" s="71">
        <v>25.890909090909091</v>
      </c>
      <c r="J1414" s="41" t="s">
        <v>161</v>
      </c>
      <c r="K1414" s="73"/>
      <c r="L1414" s="73" t="s">
        <v>162</v>
      </c>
      <c r="M1414" s="73"/>
      <c r="N141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10</v>
      </c>
      <c r="O1414" s="41" t="str">
        <f>CONCATENATE("F","$",Таблица_основная[[#This Row],[Первая строка массива]])</f>
        <v>F$1377</v>
      </c>
      <c r="P1414" s="41" t="str">
        <f>CONCATENATE("F","$",Таблица_основная[[#This Row],[Первая строка массива]],":","F","$",Таблица_основная[[#This Row],[Последняя строка моссива]])</f>
        <v>F$1377:F$1431</v>
      </c>
      <c r="Q1414" s="70">
        <f t="shared" si="25"/>
        <v>1377</v>
      </c>
      <c r="R1414" s="70">
        <f>Таблица_основная[[#This Row],[Первая строка массива]]+54</f>
        <v>1431</v>
      </c>
      <c r="S1414"/>
      <c r="T1414" s="86"/>
    </row>
    <row r="1415" spans="1:33" ht="12.75" customHeight="1" x14ac:dyDescent="0.2">
      <c r="A1415" s="70"/>
      <c r="B1415" s="70"/>
      <c r="C1415" s="100" t="s">
        <v>118</v>
      </c>
      <c r="D1415" s="101" t="s">
        <v>81</v>
      </c>
      <c r="E1415" s="102">
        <v>45383</v>
      </c>
      <c r="F1415" s="71">
        <v>19</v>
      </c>
      <c r="G1415" s="72">
        <f ca="1">Таблица_основная[[#This Row],[Рейтинг расчет]]</f>
        <v>19</v>
      </c>
      <c r="H1415" s="41" t="s">
        <v>160</v>
      </c>
      <c r="I1415" s="71">
        <v>25.890909090909091</v>
      </c>
      <c r="J1415" s="41" t="s">
        <v>161</v>
      </c>
      <c r="K1415" s="73"/>
      <c r="L1415" s="73" t="s">
        <v>162</v>
      </c>
      <c r="M1415" s="73"/>
      <c r="N141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O1415" s="41" t="str">
        <f>CONCATENATE("F","$",Таблица_основная[[#This Row],[Первая строка массива]])</f>
        <v>F$1377</v>
      </c>
      <c r="P1415" s="41" t="str">
        <f>CONCATENATE("F","$",Таблица_основная[[#This Row],[Первая строка массива]],":","F","$",Таблица_основная[[#This Row],[Последняя строка моссива]])</f>
        <v>F$1377:F$1431</v>
      </c>
      <c r="Q1415" s="70">
        <f t="shared" si="25"/>
        <v>1377</v>
      </c>
      <c r="R1415" s="70">
        <f>Таблица_основная[[#This Row],[Первая строка массива]]+54</f>
        <v>1431</v>
      </c>
      <c r="S1415"/>
      <c r="T1415" s="86"/>
    </row>
    <row r="1416" spans="1:33" ht="12.75" customHeight="1" x14ac:dyDescent="0.2">
      <c r="A1416" s="70"/>
      <c r="B1416" s="70"/>
      <c r="C1416" s="100" t="s">
        <v>105</v>
      </c>
      <c r="D1416" s="101" t="s">
        <v>81</v>
      </c>
      <c r="E1416" s="102">
        <v>45383</v>
      </c>
      <c r="F1416" s="71">
        <v>30</v>
      </c>
      <c r="G1416" s="72">
        <f ca="1">Таблица_основная[[#This Row],[Рейтинг расчет]]</f>
        <v>13</v>
      </c>
      <c r="H1416" s="41" t="s">
        <v>160</v>
      </c>
      <c r="I1416" s="71">
        <v>25.890909090909091</v>
      </c>
      <c r="J1416" s="41" t="s">
        <v>161</v>
      </c>
      <c r="K1416" s="73"/>
      <c r="L1416" s="73" t="s">
        <v>162</v>
      </c>
      <c r="M1416" s="73"/>
      <c r="N141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O1416" s="41" t="str">
        <f>CONCATENATE("F","$",Таблица_основная[[#This Row],[Первая строка массива]])</f>
        <v>F$1377</v>
      </c>
      <c r="P1416" s="41" t="str">
        <f>CONCATENATE("F","$",Таблица_основная[[#This Row],[Первая строка массива]],":","F","$",Таблица_основная[[#This Row],[Последняя строка моссива]])</f>
        <v>F$1377:F$1431</v>
      </c>
      <c r="Q1416" s="70">
        <f t="shared" si="25"/>
        <v>1377</v>
      </c>
      <c r="R1416" s="70">
        <f>Таблица_основная[[#This Row],[Первая строка массива]]+54</f>
        <v>1431</v>
      </c>
      <c r="S1416"/>
      <c r="T1416" s="86"/>
    </row>
    <row r="1417" spans="1:33" ht="12.75" customHeight="1" x14ac:dyDescent="0.2">
      <c r="A1417" s="70"/>
      <c r="B1417" s="70"/>
      <c r="C1417" s="100" t="s">
        <v>119</v>
      </c>
      <c r="D1417" s="101" t="s">
        <v>81</v>
      </c>
      <c r="E1417" s="102">
        <v>45383</v>
      </c>
      <c r="F1417" s="71">
        <v>16</v>
      </c>
      <c r="G1417" s="72">
        <f ca="1">Таблица_основная[[#This Row],[Рейтинг расчет]]</f>
        <v>21</v>
      </c>
      <c r="H1417" s="41" t="s">
        <v>160</v>
      </c>
      <c r="I1417" s="71">
        <v>25.890909090909091</v>
      </c>
      <c r="J1417" s="41" t="s">
        <v>161</v>
      </c>
      <c r="K1417" s="73"/>
      <c r="L1417" s="73" t="s">
        <v>162</v>
      </c>
      <c r="M1417" s="73"/>
      <c r="N141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O1417" s="41" t="str">
        <f>CONCATENATE("F","$",Таблица_основная[[#This Row],[Первая строка массива]])</f>
        <v>F$1377</v>
      </c>
      <c r="P1417" s="41" t="str">
        <f>CONCATENATE("F","$",Таблица_основная[[#This Row],[Первая строка массива]],":","F","$",Таблица_основная[[#This Row],[Последняя строка моссива]])</f>
        <v>F$1377:F$1431</v>
      </c>
      <c r="Q1417" s="70">
        <f t="shared" si="25"/>
        <v>1377</v>
      </c>
      <c r="R1417" s="70">
        <f>Таблица_основная[[#This Row],[Первая строка массива]]+54</f>
        <v>1431</v>
      </c>
      <c r="S1417"/>
      <c r="T1417" s="86"/>
    </row>
    <row r="1418" spans="1:33" ht="12.75" customHeight="1" x14ac:dyDescent="0.2">
      <c r="A1418" s="70"/>
      <c r="B1418" s="70"/>
      <c r="C1418" s="100" t="s">
        <v>106</v>
      </c>
      <c r="D1418" s="101" t="s">
        <v>81</v>
      </c>
      <c r="E1418" s="102">
        <v>45383</v>
      </c>
      <c r="F1418" s="71">
        <v>14</v>
      </c>
      <c r="G1418" s="72">
        <f ca="1">Таблица_основная[[#This Row],[Рейтинг расчет]]</f>
        <v>23</v>
      </c>
      <c r="H1418" s="41" t="s">
        <v>160</v>
      </c>
      <c r="I1418" s="71">
        <v>25.890909090909091</v>
      </c>
      <c r="J1418" s="41" t="s">
        <v>161</v>
      </c>
      <c r="K1418" s="73"/>
      <c r="L1418" s="73" t="s">
        <v>162</v>
      </c>
      <c r="M1418" s="73"/>
      <c r="N141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23</v>
      </c>
      <c r="O1418" s="41" t="str">
        <f>CONCATENATE("F","$",Таблица_основная[[#This Row],[Первая строка массива]])</f>
        <v>F$1377</v>
      </c>
      <c r="P1418" s="41" t="str">
        <f>CONCATENATE("F","$",Таблица_основная[[#This Row],[Первая строка массива]],":","F","$",Таблица_основная[[#This Row],[Последняя строка моссива]])</f>
        <v>F$1377:F$1431</v>
      </c>
      <c r="Q1418" s="70">
        <f t="shared" si="25"/>
        <v>1377</v>
      </c>
      <c r="R1418" s="70">
        <f>Таблица_основная[[#This Row],[Первая строка массива]]+54</f>
        <v>1431</v>
      </c>
      <c r="S1418"/>
      <c r="T1418" s="86"/>
      <c r="AF1418" s="40"/>
      <c r="AG1418" s="40"/>
    </row>
    <row r="1419" spans="1:33" ht="12.75" customHeight="1" x14ac:dyDescent="0.2">
      <c r="A1419" s="70"/>
      <c r="B1419" s="70"/>
      <c r="C1419" s="100" t="s">
        <v>107</v>
      </c>
      <c r="D1419" s="101" t="s">
        <v>81</v>
      </c>
      <c r="E1419" s="102">
        <v>45383</v>
      </c>
      <c r="F1419" s="71">
        <v>14</v>
      </c>
      <c r="G1419" s="72">
        <f ca="1">Таблица_основная[[#This Row],[Рейтинг расчет]]</f>
        <v>23</v>
      </c>
      <c r="H1419" s="41" t="s">
        <v>160</v>
      </c>
      <c r="I1419" s="71">
        <v>25.890909090909091</v>
      </c>
      <c r="J1419" s="41" t="s">
        <v>161</v>
      </c>
      <c r="K1419" s="73"/>
      <c r="L1419" s="73" t="s">
        <v>162</v>
      </c>
      <c r="M1419" s="73"/>
      <c r="N141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23</v>
      </c>
      <c r="O1419" s="41" t="str">
        <f>CONCATENATE("F","$",Таблица_основная[[#This Row],[Первая строка массива]])</f>
        <v>F$1377</v>
      </c>
      <c r="P1419" s="41" t="str">
        <f>CONCATENATE("F","$",Таблица_основная[[#This Row],[Первая строка массива]],":","F","$",Таблица_основная[[#This Row],[Последняя строка моссива]])</f>
        <v>F$1377:F$1431</v>
      </c>
      <c r="Q1419" s="70">
        <f t="shared" si="25"/>
        <v>1377</v>
      </c>
      <c r="R1419" s="70">
        <f>Таблица_основная[[#This Row],[Первая строка массива]]+54</f>
        <v>1431</v>
      </c>
      <c r="S1419"/>
      <c r="T1419" s="86"/>
      <c r="AF1419" s="40"/>
      <c r="AG1419" s="40"/>
    </row>
    <row r="1420" spans="1:33" ht="12.75" customHeight="1" x14ac:dyDescent="0.2">
      <c r="A1420" s="70"/>
      <c r="B1420" s="70"/>
      <c r="C1420" s="100" t="s">
        <v>120</v>
      </c>
      <c r="D1420" s="101" t="s">
        <v>81</v>
      </c>
      <c r="E1420" s="102">
        <v>45383</v>
      </c>
      <c r="F1420" s="71">
        <v>10</v>
      </c>
      <c r="G1420" s="72">
        <f ca="1">Таблица_основная[[#This Row],[Рейтинг расчет]]</f>
        <v>27</v>
      </c>
      <c r="H1420" s="41" t="s">
        <v>160</v>
      </c>
      <c r="I1420" s="71">
        <v>25.890909090909091</v>
      </c>
      <c r="J1420" s="41" t="s">
        <v>161</v>
      </c>
      <c r="K1420" s="73"/>
      <c r="L1420" s="73" t="s">
        <v>162</v>
      </c>
      <c r="M1420" s="73"/>
      <c r="N142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O1420" s="41" t="str">
        <f>CONCATENATE("F","$",Таблица_основная[[#This Row],[Первая строка массива]])</f>
        <v>F$1377</v>
      </c>
      <c r="P1420" s="41" t="str">
        <f>CONCATENATE("F","$",Таблица_основная[[#This Row],[Первая строка массива]],":","F","$",Таблица_основная[[#This Row],[Последняя строка моссива]])</f>
        <v>F$1377:F$1431</v>
      </c>
      <c r="Q1420" s="70">
        <f t="shared" si="25"/>
        <v>1377</v>
      </c>
      <c r="R1420" s="70">
        <f>Таблица_основная[[#This Row],[Первая строка массива]]+54</f>
        <v>1431</v>
      </c>
      <c r="S1420"/>
      <c r="T1420" s="86"/>
      <c r="AF1420" s="40"/>
      <c r="AG1420" s="40"/>
    </row>
    <row r="1421" spans="1:33" ht="12.75" customHeight="1" x14ac:dyDescent="0.2">
      <c r="A1421" s="70"/>
      <c r="B1421" s="70"/>
      <c r="C1421" s="100" t="s">
        <v>126</v>
      </c>
      <c r="D1421" s="101" t="s">
        <v>81</v>
      </c>
      <c r="E1421" s="102">
        <v>45383</v>
      </c>
      <c r="F1421" s="71">
        <v>12</v>
      </c>
      <c r="G1421" s="72">
        <f ca="1">Таблица_основная[[#This Row],[Рейтинг расчет]]</f>
        <v>25</v>
      </c>
      <c r="H1421" s="41" t="s">
        <v>160</v>
      </c>
      <c r="I1421" s="71">
        <v>25.890909090909091</v>
      </c>
      <c r="J1421" s="41" t="s">
        <v>161</v>
      </c>
      <c r="K1421" s="73"/>
      <c r="L1421" s="73" t="s">
        <v>162</v>
      </c>
      <c r="M1421" s="73"/>
      <c r="N142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25</v>
      </c>
      <c r="O1421" s="41" t="str">
        <f>CONCATENATE("F","$",Таблица_основная[[#This Row],[Первая строка массива]])</f>
        <v>F$1377</v>
      </c>
      <c r="P1421" s="41" t="str">
        <f>CONCATENATE("F","$",Таблица_основная[[#This Row],[Первая строка массива]],":","F","$",Таблица_основная[[#This Row],[Последняя строка моссива]])</f>
        <v>F$1377:F$1431</v>
      </c>
      <c r="Q1421" s="70">
        <f t="shared" si="25"/>
        <v>1377</v>
      </c>
      <c r="R1421" s="70">
        <f>Таблица_основная[[#This Row],[Первая строка массива]]+54</f>
        <v>1431</v>
      </c>
      <c r="S1421"/>
      <c r="T1421" s="86"/>
      <c r="AF1421" s="40"/>
      <c r="AG1421" s="40"/>
    </row>
    <row r="1422" spans="1:33" ht="12.75" customHeight="1" x14ac:dyDescent="0.2">
      <c r="A1422" s="70"/>
      <c r="B1422" s="70"/>
      <c r="C1422" s="100" t="s">
        <v>108</v>
      </c>
      <c r="D1422" s="101" t="s">
        <v>81</v>
      </c>
      <c r="E1422" s="102">
        <v>45383</v>
      </c>
      <c r="F1422" s="71">
        <v>53</v>
      </c>
      <c r="G1422" s="72">
        <f ca="1">Таблица_основная[[#This Row],[Рейтинг расчет]]</f>
        <v>3</v>
      </c>
      <c r="H1422" s="41" t="s">
        <v>160</v>
      </c>
      <c r="I1422" s="71">
        <v>25.890909090909091</v>
      </c>
      <c r="J1422" s="41" t="s">
        <v>161</v>
      </c>
      <c r="K1422" s="73"/>
      <c r="L1422" s="73" t="s">
        <v>162</v>
      </c>
      <c r="M1422" s="73"/>
      <c r="N142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</v>
      </c>
      <c r="O1422" s="41" t="str">
        <f>CONCATENATE("F","$",Таблица_основная[[#This Row],[Первая строка массива]])</f>
        <v>F$1377</v>
      </c>
      <c r="P1422" s="41" t="str">
        <f>CONCATENATE("F","$",Таблица_основная[[#This Row],[Первая строка массива]],":","F","$",Таблица_основная[[#This Row],[Последняя строка моссива]])</f>
        <v>F$1377:F$1431</v>
      </c>
      <c r="Q1422" s="70">
        <f t="shared" si="25"/>
        <v>1377</v>
      </c>
      <c r="R1422" s="70">
        <f>Таблица_основная[[#This Row],[Первая строка массива]]+54</f>
        <v>1431</v>
      </c>
      <c r="S1422"/>
      <c r="T1422" s="86"/>
      <c r="AF1422" s="40"/>
      <c r="AG1422" s="40"/>
    </row>
    <row r="1423" spans="1:33" ht="12.75" customHeight="1" x14ac:dyDescent="0.2">
      <c r="A1423" s="70"/>
      <c r="B1423" s="70"/>
      <c r="C1423" s="100" t="s">
        <v>121</v>
      </c>
      <c r="D1423" s="101" t="s">
        <v>81</v>
      </c>
      <c r="E1423" s="102">
        <v>45383</v>
      </c>
      <c r="F1423" s="71">
        <v>28</v>
      </c>
      <c r="G1423" s="72">
        <f ca="1">Таблица_основная[[#This Row],[Рейтинг расчет]]</f>
        <v>14</v>
      </c>
      <c r="H1423" s="41" t="s">
        <v>160</v>
      </c>
      <c r="I1423" s="71">
        <v>25.890909090909091</v>
      </c>
      <c r="J1423" s="41" t="s">
        <v>161</v>
      </c>
      <c r="K1423" s="73"/>
      <c r="L1423" s="73" t="s">
        <v>162</v>
      </c>
      <c r="M1423" s="73"/>
      <c r="N142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O1423" s="41" t="str">
        <f>CONCATENATE("F","$",Таблица_основная[[#This Row],[Первая строка массива]])</f>
        <v>F$1377</v>
      </c>
      <c r="P1423" s="41" t="str">
        <f>CONCATENATE("F","$",Таблица_основная[[#This Row],[Первая строка массива]],":","F","$",Таблица_основная[[#This Row],[Последняя строка моссива]])</f>
        <v>F$1377:F$1431</v>
      </c>
      <c r="Q1423" s="70">
        <f t="shared" si="25"/>
        <v>1377</v>
      </c>
      <c r="R1423" s="70">
        <f>Таблица_основная[[#This Row],[Первая строка массива]]+54</f>
        <v>1431</v>
      </c>
      <c r="S1423"/>
      <c r="T1423" s="86"/>
      <c r="AF1423" s="40"/>
      <c r="AG1423" s="40"/>
    </row>
    <row r="1424" spans="1:33" ht="12.75" customHeight="1" x14ac:dyDescent="0.2">
      <c r="A1424" s="70"/>
      <c r="B1424" s="70"/>
      <c r="C1424" s="100" t="s">
        <v>129</v>
      </c>
      <c r="D1424" s="101" t="s">
        <v>81</v>
      </c>
      <c r="E1424" s="102">
        <v>45383</v>
      </c>
      <c r="F1424" s="71">
        <v>7</v>
      </c>
      <c r="G1424" s="72">
        <f ca="1">Таблица_основная[[#This Row],[Рейтинг расчет]]</f>
        <v>30</v>
      </c>
      <c r="H1424" s="41" t="s">
        <v>160</v>
      </c>
      <c r="I1424" s="71">
        <v>25.890909090909091</v>
      </c>
      <c r="J1424" s="41" t="s">
        <v>161</v>
      </c>
      <c r="K1424" s="73"/>
      <c r="L1424" s="73" t="s">
        <v>162</v>
      </c>
      <c r="M1424" s="73"/>
      <c r="N142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O1424" s="41" t="str">
        <f>CONCATENATE("F","$",Таблица_основная[[#This Row],[Первая строка массива]])</f>
        <v>F$1377</v>
      </c>
      <c r="P1424" s="41" t="str">
        <f>CONCATENATE("F","$",Таблица_основная[[#This Row],[Первая строка массива]],":","F","$",Таблица_основная[[#This Row],[Последняя строка моссива]])</f>
        <v>F$1377:F$1431</v>
      </c>
      <c r="Q1424" s="70">
        <f t="shared" si="25"/>
        <v>1377</v>
      </c>
      <c r="R1424" s="70">
        <f>Таблица_основная[[#This Row],[Первая строка массива]]+54</f>
        <v>1431</v>
      </c>
      <c r="S1424"/>
      <c r="T1424" s="86"/>
      <c r="AF1424" s="40"/>
      <c r="AG1424" s="40"/>
    </row>
    <row r="1425" spans="1:33" ht="12.75" customHeight="1" x14ac:dyDescent="0.2">
      <c r="A1425" s="70"/>
      <c r="B1425" s="70"/>
      <c r="C1425" s="100" t="s">
        <v>122</v>
      </c>
      <c r="D1425" s="101" t="s">
        <v>81</v>
      </c>
      <c r="E1425" s="102">
        <v>45383</v>
      </c>
      <c r="F1425" s="71">
        <v>22</v>
      </c>
      <c r="G1425" s="72">
        <f ca="1">Таблица_основная[[#This Row],[Рейтинг расчет]]</f>
        <v>17</v>
      </c>
      <c r="H1425" s="41" t="s">
        <v>160</v>
      </c>
      <c r="I1425" s="71">
        <v>25.890909090909091</v>
      </c>
      <c r="J1425" s="41" t="s">
        <v>161</v>
      </c>
      <c r="K1425" s="73"/>
      <c r="L1425" s="73" t="s">
        <v>162</v>
      </c>
      <c r="M1425" s="73"/>
      <c r="N142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O1425" s="41" t="str">
        <f>CONCATENATE("F","$",Таблица_основная[[#This Row],[Первая строка массива]])</f>
        <v>F$1377</v>
      </c>
      <c r="P1425" s="41" t="str">
        <f>CONCATENATE("F","$",Таблица_основная[[#This Row],[Первая строка массива]],":","F","$",Таблица_основная[[#This Row],[Последняя строка моссива]])</f>
        <v>F$1377:F$1431</v>
      </c>
      <c r="Q1425" s="70">
        <f t="shared" si="25"/>
        <v>1377</v>
      </c>
      <c r="R1425" s="70">
        <f>Таблица_основная[[#This Row],[Первая строка массива]]+54</f>
        <v>1431</v>
      </c>
      <c r="S1425"/>
      <c r="T1425" s="86"/>
      <c r="AF1425" s="40"/>
      <c r="AG1425" s="40"/>
    </row>
    <row r="1426" spans="1:33" ht="12.75" customHeight="1" x14ac:dyDescent="0.2">
      <c r="A1426" s="70"/>
      <c r="B1426" s="70"/>
      <c r="C1426" s="100" t="s">
        <v>123</v>
      </c>
      <c r="D1426" s="101" t="s">
        <v>81</v>
      </c>
      <c r="E1426" s="102">
        <v>45383</v>
      </c>
      <c r="F1426" s="71">
        <v>20</v>
      </c>
      <c r="G1426" s="72">
        <f ca="1">Таблица_основная[[#This Row],[Рейтинг расчет]]</f>
        <v>18</v>
      </c>
      <c r="H1426" s="41" t="s">
        <v>160</v>
      </c>
      <c r="I1426" s="71">
        <v>25.890909090909091</v>
      </c>
      <c r="J1426" s="41" t="s">
        <v>161</v>
      </c>
      <c r="K1426" s="73"/>
      <c r="L1426" s="73" t="s">
        <v>162</v>
      </c>
      <c r="M1426" s="73"/>
      <c r="N142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O1426" s="41" t="str">
        <f>CONCATENATE("F","$",Таблица_основная[[#This Row],[Первая строка массива]])</f>
        <v>F$1377</v>
      </c>
      <c r="P1426" s="41" t="str">
        <f>CONCATENATE("F","$",Таблица_основная[[#This Row],[Первая строка массива]],":","F","$",Таблица_основная[[#This Row],[Последняя строка моссива]])</f>
        <v>F$1377:F$1431</v>
      </c>
      <c r="Q1426" s="70">
        <f t="shared" si="25"/>
        <v>1377</v>
      </c>
      <c r="R1426" s="70">
        <f>Таблица_основная[[#This Row],[Первая строка массива]]+54</f>
        <v>1431</v>
      </c>
      <c r="S1426"/>
      <c r="T1426" s="86"/>
      <c r="AF1426" s="40"/>
      <c r="AG1426" s="40"/>
    </row>
    <row r="1427" spans="1:33" ht="12.75" customHeight="1" x14ac:dyDescent="0.2">
      <c r="A1427" s="70"/>
      <c r="B1427" s="70"/>
      <c r="C1427" s="100" t="s">
        <v>124</v>
      </c>
      <c r="D1427" s="101" t="s">
        <v>81</v>
      </c>
      <c r="E1427" s="102">
        <v>45383</v>
      </c>
      <c r="F1427" s="71">
        <v>16</v>
      </c>
      <c r="G1427" s="72">
        <f ca="1">Таблица_основная[[#This Row],[Рейтинг расчет]]</f>
        <v>21</v>
      </c>
      <c r="H1427" s="41" t="s">
        <v>160</v>
      </c>
      <c r="I1427" s="71">
        <v>25.890909090909091</v>
      </c>
      <c r="J1427" s="41" t="s">
        <v>161</v>
      </c>
      <c r="K1427" s="73"/>
      <c r="L1427" s="73" t="s">
        <v>162</v>
      </c>
      <c r="M1427" s="73"/>
      <c r="N142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O1427" s="41" t="str">
        <f>CONCATENATE("F","$",Таблица_основная[[#This Row],[Первая строка массива]])</f>
        <v>F$1377</v>
      </c>
      <c r="P1427" s="41" t="str">
        <f>CONCATENATE("F","$",Таблица_основная[[#This Row],[Первая строка массива]],":","F","$",Таблица_основная[[#This Row],[Последняя строка моссива]])</f>
        <v>F$1377:F$1431</v>
      </c>
      <c r="Q1427" s="70">
        <f t="shared" si="25"/>
        <v>1377</v>
      </c>
      <c r="R1427" s="70">
        <f>Таблица_основная[[#This Row],[Первая строка массива]]+54</f>
        <v>1431</v>
      </c>
      <c r="S1427"/>
      <c r="T1427" s="86"/>
      <c r="AF1427" s="40"/>
      <c r="AG1427" s="40"/>
    </row>
    <row r="1428" spans="1:33" ht="12.75" customHeight="1" x14ac:dyDescent="0.2">
      <c r="A1428" s="70"/>
      <c r="B1428" s="70"/>
      <c r="C1428" s="100" t="s">
        <v>109</v>
      </c>
      <c r="D1428" s="101" t="s">
        <v>81</v>
      </c>
      <c r="E1428" s="102">
        <v>45383</v>
      </c>
      <c r="F1428" s="71">
        <v>13</v>
      </c>
      <c r="G1428" s="72">
        <f ca="1">Таблица_основная[[#This Row],[Рейтинг расчет]]</f>
        <v>24</v>
      </c>
      <c r="H1428" s="41" t="s">
        <v>160</v>
      </c>
      <c r="I1428" s="71">
        <v>25.890909090909091</v>
      </c>
      <c r="J1428" s="41" t="s">
        <v>161</v>
      </c>
      <c r="K1428" s="73"/>
      <c r="L1428" s="73" t="s">
        <v>162</v>
      </c>
      <c r="M1428" s="73"/>
      <c r="N142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24</v>
      </c>
      <c r="O1428" s="41" t="str">
        <f>CONCATENATE("F","$",Таблица_основная[[#This Row],[Первая строка массива]])</f>
        <v>F$1377</v>
      </c>
      <c r="P1428" s="41" t="str">
        <f>CONCATENATE("F","$",Таблица_основная[[#This Row],[Первая строка массива]],":","F","$",Таблица_основная[[#This Row],[Последняя строка моссива]])</f>
        <v>F$1377:F$1431</v>
      </c>
      <c r="Q1428" s="70">
        <f t="shared" si="25"/>
        <v>1377</v>
      </c>
      <c r="R1428" s="70">
        <f>Таблица_основная[[#This Row],[Первая строка массива]]+54</f>
        <v>1431</v>
      </c>
      <c r="S1428"/>
      <c r="T1428" s="86"/>
      <c r="AF1428" s="40"/>
      <c r="AG1428" s="40"/>
    </row>
    <row r="1429" spans="1:33" ht="12.75" customHeight="1" x14ac:dyDescent="0.2">
      <c r="A1429" s="70"/>
      <c r="B1429" s="70"/>
      <c r="C1429" s="100" t="s">
        <v>110</v>
      </c>
      <c r="D1429" s="101" t="s">
        <v>81</v>
      </c>
      <c r="E1429" s="102">
        <v>45383</v>
      </c>
      <c r="F1429" s="71">
        <v>19</v>
      </c>
      <c r="G1429" s="72">
        <f ca="1">Таблица_основная[[#This Row],[Рейтинг расчет]]</f>
        <v>19</v>
      </c>
      <c r="H1429" s="41" t="s">
        <v>160</v>
      </c>
      <c r="I1429" s="71">
        <v>25.890909090909091</v>
      </c>
      <c r="J1429" s="41" t="s">
        <v>161</v>
      </c>
      <c r="K1429" s="73"/>
      <c r="L1429" s="73" t="s">
        <v>162</v>
      </c>
      <c r="M1429" s="73"/>
      <c r="N142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O1429" s="41" t="str">
        <f>CONCATENATE("F","$",Таблица_основная[[#This Row],[Первая строка массива]])</f>
        <v>F$1377</v>
      </c>
      <c r="P1429" s="41" t="str">
        <f>CONCATENATE("F","$",Таблица_основная[[#This Row],[Первая строка массива]],":","F","$",Таблица_основная[[#This Row],[Последняя строка моссива]])</f>
        <v>F$1377:F$1431</v>
      </c>
      <c r="Q1429" s="70">
        <f t="shared" si="25"/>
        <v>1377</v>
      </c>
      <c r="R1429" s="70">
        <f>Таблица_основная[[#This Row],[Первая строка массива]]+54</f>
        <v>1431</v>
      </c>
      <c r="S1429"/>
      <c r="T1429" s="86"/>
      <c r="AF1429" s="40"/>
      <c r="AG1429" s="40"/>
    </row>
    <row r="1430" spans="1:33" ht="12.75" customHeight="1" x14ac:dyDescent="0.2">
      <c r="A1430" s="70"/>
      <c r="B1430" s="70"/>
      <c r="C1430" s="100" t="s">
        <v>111</v>
      </c>
      <c r="D1430" s="101" t="s">
        <v>81</v>
      </c>
      <c r="E1430" s="102">
        <v>45383</v>
      </c>
      <c r="F1430" s="71">
        <v>22</v>
      </c>
      <c r="G1430" s="72">
        <f ca="1">Таблица_основная[[#This Row],[Рейтинг расчет]]</f>
        <v>17</v>
      </c>
      <c r="H1430" s="41" t="s">
        <v>160</v>
      </c>
      <c r="I1430" s="71">
        <v>25.890909090909091</v>
      </c>
      <c r="J1430" s="41" t="s">
        <v>161</v>
      </c>
      <c r="K1430" s="73"/>
      <c r="L1430" s="73" t="s">
        <v>162</v>
      </c>
      <c r="M1430" s="73"/>
      <c r="N143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O1430" s="41" t="str">
        <f>CONCATENATE("F","$",Таблица_основная[[#This Row],[Первая строка массива]])</f>
        <v>F$1377</v>
      </c>
      <c r="P1430" s="41" t="str">
        <f>CONCATENATE("F","$",Таблица_основная[[#This Row],[Первая строка массива]],":","F","$",Таблица_основная[[#This Row],[Последняя строка моссива]])</f>
        <v>F$1377:F$1431</v>
      </c>
      <c r="Q1430" s="70">
        <f t="shared" si="25"/>
        <v>1377</v>
      </c>
      <c r="R1430" s="70">
        <f>Таблица_основная[[#This Row],[Первая строка массива]]+54</f>
        <v>1431</v>
      </c>
      <c r="S1430"/>
      <c r="T1430" s="86"/>
      <c r="AF1430" s="40"/>
      <c r="AG1430" s="40"/>
    </row>
    <row r="1431" spans="1:33" ht="12.75" customHeight="1" x14ac:dyDescent="0.2">
      <c r="A1431" s="70"/>
      <c r="B1431" s="70"/>
      <c r="C1431" s="100" t="s">
        <v>125</v>
      </c>
      <c r="D1431" s="101" t="s">
        <v>81</v>
      </c>
      <c r="E1431" s="102">
        <v>45383</v>
      </c>
      <c r="F1431" s="71">
        <v>22</v>
      </c>
      <c r="G1431" s="72">
        <f ca="1">Таблица_основная[[#This Row],[Рейтинг расчет]]</f>
        <v>17</v>
      </c>
      <c r="H1431" s="41" t="s">
        <v>160</v>
      </c>
      <c r="I1431" s="71">
        <v>25.890909090909091</v>
      </c>
      <c r="J1431" s="41" t="s">
        <v>161</v>
      </c>
      <c r="K1431" s="73"/>
      <c r="L1431" s="73" t="s">
        <v>162</v>
      </c>
      <c r="M1431" s="73"/>
      <c r="N143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O1431" s="41" t="str">
        <f>CONCATENATE("F","$",Таблица_основная[[#This Row],[Первая строка массива]])</f>
        <v>F$1377</v>
      </c>
      <c r="P1431" s="41" t="str">
        <f>CONCATENATE("F","$",Таблица_основная[[#This Row],[Первая строка массива]],":","F","$",Таблица_основная[[#This Row],[Последняя строка моссива]])</f>
        <v>F$1377:F$1431</v>
      </c>
      <c r="Q1431" s="70">
        <f t="shared" si="25"/>
        <v>1377</v>
      </c>
      <c r="R1431" s="70">
        <f>Таблица_основная[[#This Row],[Первая строка массива]]+54</f>
        <v>1431</v>
      </c>
      <c r="S1431"/>
      <c r="T1431" s="86"/>
      <c r="AF1431" s="40"/>
      <c r="AG1431" s="40"/>
    </row>
    <row r="1432" spans="1:33" ht="12.75" customHeight="1" x14ac:dyDescent="0.2">
      <c r="A1432" s="70"/>
      <c r="B1432" s="70"/>
      <c r="C1432" s="100" t="s">
        <v>87</v>
      </c>
      <c r="D1432" s="101" t="s">
        <v>78</v>
      </c>
      <c r="E1432" s="102">
        <v>45017</v>
      </c>
      <c r="F1432" s="71">
        <v>23</v>
      </c>
      <c r="G1432" s="72">
        <f ca="1">Таблица_основная[[#This Row],[Рейтинг расчет]]</f>
        <v>12</v>
      </c>
      <c r="H1432" s="41" t="s">
        <v>156</v>
      </c>
      <c r="I1432" s="71">
        <v>24.233900465324218</v>
      </c>
      <c r="J1432" s="41" t="s">
        <v>157</v>
      </c>
      <c r="K1432" s="73"/>
      <c r="L1432" s="73" t="s">
        <v>158</v>
      </c>
      <c r="M1432" s="73"/>
      <c r="N143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O1432" s="41" t="str">
        <f>CONCATENATE("F","$",Таблица_основная[[#This Row],[Первая строка массива]])</f>
        <v>F$1432</v>
      </c>
      <c r="P1432" s="41" t="str">
        <f>CONCATENATE("F","$",Таблица_основная[[#This Row],[Первая строка массива]],":","F","$",Таблица_основная[[#This Row],[Последняя строка моссива]])</f>
        <v>F$1432:F$1486</v>
      </c>
      <c r="Q1432" s="70">
        <f>ROW()</f>
        <v>1432</v>
      </c>
      <c r="R1432" s="70">
        <f>Таблица_основная[[#This Row],[Первая строка массива]]+54</f>
        <v>1486</v>
      </c>
      <c r="S1432"/>
      <c r="T1432" s="86"/>
      <c r="AF1432" s="40"/>
      <c r="AG1432" s="40"/>
    </row>
    <row r="1433" spans="1:33" ht="12.75" customHeight="1" x14ac:dyDescent="0.2">
      <c r="A1433" s="70"/>
      <c r="B1433" s="70"/>
      <c r="C1433" s="100" t="s">
        <v>88</v>
      </c>
      <c r="D1433" s="101" t="s">
        <v>78</v>
      </c>
      <c r="E1433" s="102">
        <v>45017</v>
      </c>
      <c r="F1433" s="71">
        <v>35</v>
      </c>
      <c r="G1433" s="72">
        <f ca="1">Таблица_основная[[#This Row],[Рейтинг расчет]]</f>
        <v>3</v>
      </c>
      <c r="H1433" s="41" t="s">
        <v>156</v>
      </c>
      <c r="I1433" s="71">
        <v>24.233900465324218</v>
      </c>
      <c r="J1433" s="41" t="s">
        <v>157</v>
      </c>
      <c r="K1433" s="73"/>
      <c r="L1433" s="73" t="s">
        <v>158</v>
      </c>
      <c r="M1433" s="73"/>
      <c r="N143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</v>
      </c>
      <c r="O1433" s="41" t="str">
        <f>CONCATENATE("F","$",Таблица_основная[[#This Row],[Первая строка массива]])</f>
        <v>F$1432</v>
      </c>
      <c r="P1433" s="41" t="str">
        <f>CONCATENATE("F","$",Таблица_основная[[#This Row],[Первая строка массива]],":","F","$",Таблица_основная[[#This Row],[Последняя строка моссива]])</f>
        <v>F$1432:F$1486</v>
      </c>
      <c r="Q1433" s="70">
        <f>Q1432</f>
        <v>1432</v>
      </c>
      <c r="R1433" s="70">
        <f>Таблица_основная[[#This Row],[Первая строка массива]]+54</f>
        <v>1486</v>
      </c>
      <c r="S1433"/>
      <c r="T1433" s="86"/>
      <c r="AF1433" s="40"/>
      <c r="AG1433" s="40"/>
    </row>
    <row r="1434" spans="1:33" ht="12.75" customHeight="1" x14ac:dyDescent="0.2">
      <c r="A1434" s="70"/>
      <c r="B1434" s="70"/>
      <c r="C1434" s="100" t="s">
        <v>89</v>
      </c>
      <c r="D1434" s="101" t="s">
        <v>78</v>
      </c>
      <c r="E1434" s="102">
        <v>45017</v>
      </c>
      <c r="F1434" s="71">
        <v>21</v>
      </c>
      <c r="G1434" s="72">
        <f ca="1">Таблица_основная[[#This Row],[Рейтинг расчет]]</f>
        <v>14</v>
      </c>
      <c r="H1434" s="41" t="s">
        <v>156</v>
      </c>
      <c r="I1434" s="71">
        <v>24.233900465324218</v>
      </c>
      <c r="J1434" s="41" t="s">
        <v>157</v>
      </c>
      <c r="K1434" s="73"/>
      <c r="L1434" s="73" t="s">
        <v>158</v>
      </c>
      <c r="M1434" s="73"/>
      <c r="N143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O1434" s="41" t="str">
        <f>CONCATENATE("F","$",Таблица_основная[[#This Row],[Первая строка массива]])</f>
        <v>F$1432</v>
      </c>
      <c r="P1434" s="41" t="str">
        <f>CONCATENATE("F","$",Таблица_основная[[#This Row],[Первая строка массива]],":","F","$",Таблица_основная[[#This Row],[Последняя строка моссива]])</f>
        <v>F$1432:F$1486</v>
      </c>
      <c r="Q1434" s="70">
        <f t="shared" ref="Q1434:Q1486" si="26">Q1433</f>
        <v>1432</v>
      </c>
      <c r="R1434" s="70">
        <f>Таблица_основная[[#This Row],[Первая строка массива]]+54</f>
        <v>1486</v>
      </c>
      <c r="S1434"/>
      <c r="T1434" s="86"/>
      <c r="AF1434" s="40"/>
      <c r="AG1434" s="40"/>
    </row>
    <row r="1435" spans="1:33" ht="12.75" customHeight="1" x14ac:dyDescent="0.2">
      <c r="A1435" s="70"/>
      <c r="B1435" s="70"/>
      <c r="C1435" s="100" t="s">
        <v>90</v>
      </c>
      <c r="D1435" s="101" t="s">
        <v>78</v>
      </c>
      <c r="E1435" s="102">
        <v>45017</v>
      </c>
      <c r="F1435" s="71">
        <v>23</v>
      </c>
      <c r="G1435" s="72">
        <f ca="1">Таблица_основная[[#This Row],[Рейтинг расчет]]</f>
        <v>12</v>
      </c>
      <c r="H1435" s="41" t="s">
        <v>156</v>
      </c>
      <c r="I1435" s="71">
        <v>24.233900465324218</v>
      </c>
      <c r="J1435" s="41" t="s">
        <v>157</v>
      </c>
      <c r="K1435" s="73"/>
      <c r="L1435" s="73" t="s">
        <v>158</v>
      </c>
      <c r="M1435" s="73"/>
      <c r="N143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O1435" s="41" t="str">
        <f>CONCATENATE("F","$",Таблица_основная[[#This Row],[Первая строка массива]])</f>
        <v>F$1432</v>
      </c>
      <c r="P1435" s="41" t="str">
        <f>CONCATENATE("F","$",Таблица_основная[[#This Row],[Первая строка массива]],":","F","$",Таблица_основная[[#This Row],[Последняя строка моссива]])</f>
        <v>F$1432:F$1486</v>
      </c>
      <c r="Q1435" s="70">
        <f t="shared" si="26"/>
        <v>1432</v>
      </c>
      <c r="R1435" s="70">
        <f>Таблица_основная[[#This Row],[Первая строка массива]]+54</f>
        <v>1486</v>
      </c>
      <c r="S1435"/>
      <c r="T1435" s="86"/>
      <c r="AF1435" s="40"/>
      <c r="AG1435" s="40"/>
    </row>
    <row r="1436" spans="1:33" ht="12.75" customHeight="1" x14ac:dyDescent="0.2">
      <c r="A1436" s="70"/>
      <c r="B1436" s="70"/>
      <c r="C1436" s="100" t="s">
        <v>112</v>
      </c>
      <c r="D1436" s="101" t="s">
        <v>78</v>
      </c>
      <c r="E1436" s="102">
        <v>45017</v>
      </c>
      <c r="F1436" s="71">
        <v>15</v>
      </c>
      <c r="G1436" s="72">
        <f ca="1">Таблица_основная[[#This Row],[Рейтинг расчет]]</f>
        <v>19</v>
      </c>
      <c r="H1436" s="41" t="s">
        <v>156</v>
      </c>
      <c r="I1436" s="71">
        <v>24.233900465324218</v>
      </c>
      <c r="J1436" s="41" t="s">
        <v>157</v>
      </c>
      <c r="K1436" s="73"/>
      <c r="L1436" s="73" t="s">
        <v>158</v>
      </c>
      <c r="M1436" s="73"/>
      <c r="N143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O1436" s="41" t="str">
        <f>CONCATENATE("F","$",Таблица_основная[[#This Row],[Первая строка массива]])</f>
        <v>F$1432</v>
      </c>
      <c r="P1436" s="41" t="str">
        <f>CONCATENATE("F","$",Таблица_основная[[#This Row],[Первая строка массива]],":","F","$",Таблица_основная[[#This Row],[Последняя строка моссива]])</f>
        <v>F$1432:F$1486</v>
      </c>
      <c r="Q1436" s="70">
        <f t="shared" si="26"/>
        <v>1432</v>
      </c>
      <c r="R1436" s="70">
        <f>Таблица_основная[[#This Row],[Первая строка массива]]+54</f>
        <v>1486</v>
      </c>
      <c r="S1436"/>
      <c r="T1436" s="86"/>
      <c r="AF1436" s="40"/>
      <c r="AG1436" s="40"/>
    </row>
    <row r="1437" spans="1:33" ht="12.75" customHeight="1" x14ac:dyDescent="0.2">
      <c r="A1437" s="70"/>
      <c r="B1437" s="70"/>
      <c r="C1437" s="100" t="s">
        <v>91</v>
      </c>
      <c r="D1437" s="101" t="s">
        <v>78</v>
      </c>
      <c r="E1437" s="102">
        <v>45017</v>
      </c>
      <c r="F1437" s="71">
        <v>17</v>
      </c>
      <c r="G1437" s="72">
        <f ca="1">Таблица_основная[[#This Row],[Рейтинг расчет]]</f>
        <v>18</v>
      </c>
      <c r="H1437" s="41" t="s">
        <v>156</v>
      </c>
      <c r="I1437" s="71">
        <v>24.233900465324218</v>
      </c>
      <c r="J1437" s="41" t="s">
        <v>157</v>
      </c>
      <c r="K1437" s="73"/>
      <c r="L1437" s="73" t="s">
        <v>158</v>
      </c>
      <c r="M1437" s="73"/>
      <c r="N143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O1437" s="41" t="str">
        <f>CONCATENATE("F","$",Таблица_основная[[#This Row],[Первая строка массива]])</f>
        <v>F$1432</v>
      </c>
      <c r="P1437" s="41" t="str">
        <f>CONCATENATE("F","$",Таблица_основная[[#This Row],[Первая строка массива]],":","F","$",Таблица_основная[[#This Row],[Последняя строка моссива]])</f>
        <v>F$1432:F$1486</v>
      </c>
      <c r="Q1437" s="70">
        <f t="shared" si="26"/>
        <v>1432</v>
      </c>
      <c r="R1437" s="70">
        <f>Таблица_основная[[#This Row],[Первая строка массива]]+54</f>
        <v>1486</v>
      </c>
      <c r="S1437"/>
      <c r="T1437" s="86"/>
      <c r="AF1437" s="40"/>
      <c r="AG1437" s="40"/>
    </row>
    <row r="1438" spans="1:33" ht="12.75" customHeight="1" x14ac:dyDescent="0.2">
      <c r="A1438" s="70"/>
      <c r="B1438" s="70"/>
      <c r="C1438" s="100" t="s">
        <v>92</v>
      </c>
      <c r="D1438" s="101" t="s">
        <v>78</v>
      </c>
      <c r="E1438" s="102">
        <v>45017</v>
      </c>
      <c r="F1438" s="71">
        <v>15</v>
      </c>
      <c r="G1438" s="72">
        <f ca="1">Таблица_основная[[#This Row],[Рейтинг расчет]]</f>
        <v>19</v>
      </c>
      <c r="H1438" s="41" t="s">
        <v>156</v>
      </c>
      <c r="I1438" s="71">
        <v>24.233900465324218</v>
      </c>
      <c r="J1438" s="41" t="s">
        <v>157</v>
      </c>
      <c r="K1438" s="73"/>
      <c r="L1438" s="73" t="s">
        <v>158</v>
      </c>
      <c r="M1438" s="73"/>
      <c r="N143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O1438" s="41" t="str">
        <f>CONCATENATE("F","$",Таблица_основная[[#This Row],[Первая строка массива]])</f>
        <v>F$1432</v>
      </c>
      <c r="P1438" s="41" t="str">
        <f>CONCATENATE("F","$",Таблица_основная[[#This Row],[Первая строка массива]],":","F","$",Таблица_основная[[#This Row],[Последняя строка моссива]])</f>
        <v>F$1432:F$1486</v>
      </c>
      <c r="Q1438" s="70">
        <f t="shared" si="26"/>
        <v>1432</v>
      </c>
      <c r="R1438" s="70">
        <f>Таблица_основная[[#This Row],[Первая строка массива]]+54</f>
        <v>1486</v>
      </c>
      <c r="S1438"/>
      <c r="T1438" s="86"/>
      <c r="AF1438" s="40"/>
      <c r="AG1438" s="40"/>
    </row>
    <row r="1439" spans="1:33" ht="12.75" customHeight="1" x14ac:dyDescent="0.2">
      <c r="A1439" s="70"/>
      <c r="B1439" s="70"/>
      <c r="C1439" s="100" t="s">
        <v>113</v>
      </c>
      <c r="D1439" s="101" t="s">
        <v>78</v>
      </c>
      <c r="E1439" s="102">
        <v>45017</v>
      </c>
      <c r="F1439" s="71">
        <v>18</v>
      </c>
      <c r="G1439" s="72">
        <f ca="1">Таблица_основная[[#This Row],[Рейтинг расчет]]</f>
        <v>17</v>
      </c>
      <c r="H1439" s="41" t="s">
        <v>156</v>
      </c>
      <c r="I1439" s="71">
        <v>24.233900465324218</v>
      </c>
      <c r="J1439" s="41" t="s">
        <v>157</v>
      </c>
      <c r="K1439" s="73"/>
      <c r="L1439" s="73" t="s">
        <v>158</v>
      </c>
      <c r="M1439" s="73"/>
      <c r="N143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O1439" s="41" t="str">
        <f>CONCATENATE("F","$",Таблица_основная[[#This Row],[Первая строка массива]])</f>
        <v>F$1432</v>
      </c>
      <c r="P1439" s="41" t="str">
        <f>CONCATENATE("F","$",Таблица_основная[[#This Row],[Первая строка массива]],":","F","$",Таблица_основная[[#This Row],[Последняя строка моссива]])</f>
        <v>F$1432:F$1486</v>
      </c>
      <c r="Q1439" s="70">
        <f t="shared" si="26"/>
        <v>1432</v>
      </c>
      <c r="R1439" s="70">
        <f>Таблица_основная[[#This Row],[Первая строка массива]]+54</f>
        <v>1486</v>
      </c>
      <c r="S1439"/>
      <c r="T1439" s="86"/>
      <c r="AF1439" s="40"/>
      <c r="AG1439" s="40"/>
    </row>
    <row r="1440" spans="1:33" ht="12.75" customHeight="1" x14ac:dyDescent="0.2">
      <c r="A1440" s="70"/>
      <c r="B1440" s="70"/>
      <c r="C1440" s="100" t="s">
        <v>135</v>
      </c>
      <c r="D1440" s="101" t="s">
        <v>78</v>
      </c>
      <c r="E1440" s="102">
        <v>45017</v>
      </c>
      <c r="F1440" s="71">
        <v>29</v>
      </c>
      <c r="G1440" s="72">
        <f ca="1">Таблица_основная[[#This Row],[Рейтинг расчет]]</f>
        <v>7</v>
      </c>
      <c r="H1440" s="41" t="s">
        <v>156</v>
      </c>
      <c r="I1440" s="71">
        <v>24.233900465324218</v>
      </c>
      <c r="J1440" s="41" t="s">
        <v>157</v>
      </c>
      <c r="K1440" s="73"/>
      <c r="L1440" s="73" t="s">
        <v>158</v>
      </c>
      <c r="M1440" s="73"/>
      <c r="N144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O1440" s="41" t="str">
        <f>CONCATENATE("F","$",Таблица_основная[[#This Row],[Первая строка массива]])</f>
        <v>F$1432</v>
      </c>
      <c r="P1440" s="41" t="str">
        <f>CONCATENATE("F","$",Таблица_основная[[#This Row],[Первая строка массива]],":","F","$",Таблица_основная[[#This Row],[Последняя строка моссива]])</f>
        <v>F$1432:F$1486</v>
      </c>
      <c r="Q1440" s="70">
        <f t="shared" si="26"/>
        <v>1432</v>
      </c>
      <c r="R1440" s="70">
        <f>Таблица_основная[[#This Row],[Первая строка массива]]+54</f>
        <v>1486</v>
      </c>
      <c r="S1440"/>
      <c r="T1440" s="86"/>
      <c r="AF1440" s="40"/>
      <c r="AG1440" s="40"/>
    </row>
    <row r="1441" spans="1:33" ht="12.75" customHeight="1" x14ac:dyDescent="0.2">
      <c r="A1441" s="70"/>
      <c r="B1441" s="70"/>
      <c r="C1441" s="100" t="s">
        <v>136</v>
      </c>
      <c r="D1441" s="101" t="s">
        <v>78</v>
      </c>
      <c r="E1441" s="102">
        <v>45017</v>
      </c>
      <c r="F1441" s="71">
        <v>31</v>
      </c>
      <c r="G1441" s="72">
        <f ca="1">Таблица_основная[[#This Row],[Рейтинг расчет]]</f>
        <v>5</v>
      </c>
      <c r="H1441" s="41" t="s">
        <v>156</v>
      </c>
      <c r="I1441" s="71">
        <v>24.233900465324218</v>
      </c>
      <c r="J1441" s="41" t="s">
        <v>157</v>
      </c>
      <c r="K1441" s="73"/>
      <c r="L1441" s="73" t="s">
        <v>158</v>
      </c>
      <c r="M1441" s="73"/>
      <c r="N144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</v>
      </c>
      <c r="O1441" s="41" t="str">
        <f>CONCATENATE("F","$",Таблица_основная[[#This Row],[Первая строка массива]])</f>
        <v>F$1432</v>
      </c>
      <c r="P1441" s="41" t="str">
        <f>CONCATENATE("F","$",Таблица_основная[[#This Row],[Первая строка массива]],":","F","$",Таблица_основная[[#This Row],[Последняя строка моссива]])</f>
        <v>F$1432:F$1486</v>
      </c>
      <c r="Q1441" s="70">
        <f t="shared" si="26"/>
        <v>1432</v>
      </c>
      <c r="R1441" s="70">
        <f>Таблица_основная[[#This Row],[Первая строка массива]]+54</f>
        <v>1486</v>
      </c>
      <c r="S1441"/>
      <c r="T1441" s="86"/>
      <c r="AF1441" s="40"/>
      <c r="AG1441" s="40"/>
    </row>
    <row r="1442" spans="1:33" ht="12.75" customHeight="1" x14ac:dyDescent="0.2">
      <c r="A1442" s="70"/>
      <c r="B1442" s="70"/>
      <c r="C1442" s="100" t="s">
        <v>137</v>
      </c>
      <c r="D1442" s="101" t="s">
        <v>78</v>
      </c>
      <c r="E1442" s="102">
        <v>45017</v>
      </c>
      <c r="F1442" s="71">
        <v>30</v>
      </c>
      <c r="G1442" s="72">
        <f ca="1">Таблица_основная[[#This Row],[Рейтинг расчет]]</f>
        <v>6</v>
      </c>
      <c r="H1442" s="41" t="s">
        <v>156</v>
      </c>
      <c r="I1442" s="71">
        <v>24.233900465324218</v>
      </c>
      <c r="J1442" s="41" t="s">
        <v>157</v>
      </c>
      <c r="K1442" s="73"/>
      <c r="L1442" s="73" t="s">
        <v>158</v>
      </c>
      <c r="M1442" s="73"/>
      <c r="N144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6</v>
      </c>
      <c r="O1442" s="41" t="str">
        <f>CONCATENATE("F","$",Таблица_основная[[#This Row],[Первая строка массива]])</f>
        <v>F$1432</v>
      </c>
      <c r="P1442" s="41" t="str">
        <f>CONCATENATE("F","$",Таблица_основная[[#This Row],[Первая строка массива]],":","F","$",Таблица_основная[[#This Row],[Последняя строка моссива]])</f>
        <v>F$1432:F$1486</v>
      </c>
      <c r="Q1442" s="70">
        <f t="shared" si="26"/>
        <v>1432</v>
      </c>
      <c r="R1442" s="70">
        <f>Таблица_основная[[#This Row],[Первая строка массива]]+54</f>
        <v>1486</v>
      </c>
      <c r="S1442"/>
      <c r="T1442" s="86"/>
      <c r="AF1442" s="40"/>
      <c r="AG1442" s="40"/>
    </row>
    <row r="1443" spans="1:33" ht="12.75" customHeight="1" x14ac:dyDescent="0.2">
      <c r="A1443" s="70"/>
      <c r="B1443" s="70"/>
      <c r="C1443" s="100" t="s">
        <v>138</v>
      </c>
      <c r="D1443" s="101" t="s">
        <v>78</v>
      </c>
      <c r="E1443" s="102">
        <v>45017</v>
      </c>
      <c r="F1443" s="71">
        <v>18</v>
      </c>
      <c r="G1443" s="72">
        <f ca="1">Таблица_основная[[#This Row],[Рейтинг расчет]]</f>
        <v>17</v>
      </c>
      <c r="H1443" s="41" t="s">
        <v>156</v>
      </c>
      <c r="I1443" s="71">
        <v>24.233900465324218</v>
      </c>
      <c r="J1443" s="41" t="s">
        <v>157</v>
      </c>
      <c r="K1443" s="73"/>
      <c r="L1443" s="73" t="s">
        <v>158</v>
      </c>
      <c r="M1443" s="73"/>
      <c r="N144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O1443" s="41" t="str">
        <f>CONCATENATE("F","$",Таблица_основная[[#This Row],[Первая строка массива]])</f>
        <v>F$1432</v>
      </c>
      <c r="P1443" s="41" t="str">
        <f>CONCATENATE("F","$",Таблица_основная[[#This Row],[Первая строка массива]],":","F","$",Таблица_основная[[#This Row],[Последняя строка моссива]])</f>
        <v>F$1432:F$1486</v>
      </c>
      <c r="Q1443" s="70">
        <f t="shared" si="26"/>
        <v>1432</v>
      </c>
      <c r="R1443" s="70">
        <f>Таблица_основная[[#This Row],[Первая строка массива]]+54</f>
        <v>1486</v>
      </c>
      <c r="S1443"/>
      <c r="T1443" s="86"/>
      <c r="AF1443" s="40"/>
      <c r="AG1443" s="40"/>
    </row>
    <row r="1444" spans="1:33" ht="12.75" customHeight="1" x14ac:dyDescent="0.2">
      <c r="A1444" s="70"/>
      <c r="B1444" s="70"/>
      <c r="C1444" s="100" t="s">
        <v>139</v>
      </c>
      <c r="D1444" s="101" t="s">
        <v>78</v>
      </c>
      <c r="E1444" s="102">
        <v>45017</v>
      </c>
      <c r="F1444" s="71">
        <v>26</v>
      </c>
      <c r="G1444" s="72">
        <f ca="1">Таблица_основная[[#This Row],[Рейтинг расчет]]</f>
        <v>9</v>
      </c>
      <c r="H1444" s="41" t="s">
        <v>156</v>
      </c>
      <c r="I1444" s="71">
        <v>24.233900465324218</v>
      </c>
      <c r="J1444" s="41" t="s">
        <v>157</v>
      </c>
      <c r="K1444" s="73"/>
      <c r="L1444" s="73" t="s">
        <v>158</v>
      </c>
      <c r="M1444" s="73"/>
      <c r="N144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9</v>
      </c>
      <c r="O1444" s="41" t="str">
        <f>CONCATENATE("F","$",Таблица_основная[[#This Row],[Первая строка массива]])</f>
        <v>F$1432</v>
      </c>
      <c r="P1444" s="41" t="str">
        <f>CONCATENATE("F","$",Таблица_основная[[#This Row],[Первая строка массива]],":","F","$",Таблица_основная[[#This Row],[Последняя строка моссива]])</f>
        <v>F$1432:F$1486</v>
      </c>
      <c r="Q1444" s="70">
        <f t="shared" si="26"/>
        <v>1432</v>
      </c>
      <c r="R1444" s="70">
        <f>Таблица_основная[[#This Row],[Первая строка массива]]+54</f>
        <v>1486</v>
      </c>
      <c r="S1444"/>
      <c r="T1444" s="86"/>
      <c r="AF1444" s="40"/>
      <c r="AG1444" s="40"/>
    </row>
    <row r="1445" spans="1:33" ht="12.75" customHeight="1" x14ac:dyDescent="0.2">
      <c r="A1445" s="70"/>
      <c r="B1445" s="70"/>
      <c r="C1445" s="100" t="s">
        <v>140</v>
      </c>
      <c r="D1445" s="101" t="s">
        <v>78</v>
      </c>
      <c r="E1445" s="102">
        <v>45017</v>
      </c>
      <c r="F1445" s="71">
        <v>20</v>
      </c>
      <c r="G1445" s="72">
        <f ca="1">Таблица_основная[[#This Row],[Рейтинг расчет]]</f>
        <v>15</v>
      </c>
      <c r="H1445" s="41" t="s">
        <v>156</v>
      </c>
      <c r="I1445" s="71">
        <v>24.233900465324218</v>
      </c>
      <c r="J1445" s="41" t="s">
        <v>157</v>
      </c>
      <c r="K1445" s="73"/>
      <c r="L1445" s="73" t="s">
        <v>158</v>
      </c>
      <c r="M1445" s="73"/>
      <c r="N144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O1445" s="41" t="str">
        <f>CONCATENATE("F","$",Таблица_основная[[#This Row],[Первая строка массива]])</f>
        <v>F$1432</v>
      </c>
      <c r="P1445" s="41" t="str">
        <f>CONCATENATE("F","$",Таблица_основная[[#This Row],[Первая строка массива]],":","F","$",Таблица_основная[[#This Row],[Последняя строка моссива]])</f>
        <v>F$1432:F$1486</v>
      </c>
      <c r="Q1445" s="70">
        <f t="shared" si="26"/>
        <v>1432</v>
      </c>
      <c r="R1445" s="70">
        <f>Таблица_основная[[#This Row],[Первая строка массива]]+54</f>
        <v>1486</v>
      </c>
      <c r="S1445"/>
      <c r="T1445" s="86"/>
      <c r="AF1445" s="40"/>
      <c r="AG1445" s="40"/>
    </row>
    <row r="1446" spans="1:33" ht="12.75" customHeight="1" x14ac:dyDescent="0.2">
      <c r="A1446" s="70"/>
      <c r="B1446" s="70"/>
      <c r="C1446" s="100" t="s">
        <v>141</v>
      </c>
      <c r="D1446" s="101" t="s">
        <v>78</v>
      </c>
      <c r="E1446" s="102">
        <v>45017</v>
      </c>
      <c r="F1446" s="71">
        <v>37</v>
      </c>
      <c r="G1446" s="72">
        <f ca="1">Таблица_основная[[#This Row],[Рейтинг расчет]]</f>
        <v>2</v>
      </c>
      <c r="H1446" s="41" t="s">
        <v>156</v>
      </c>
      <c r="I1446" s="71">
        <v>24.233900465324218</v>
      </c>
      <c r="J1446" s="41" t="s">
        <v>157</v>
      </c>
      <c r="K1446" s="73"/>
      <c r="L1446" s="73" t="s">
        <v>158</v>
      </c>
      <c r="M1446" s="73"/>
      <c r="N144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</v>
      </c>
      <c r="O1446" s="41" t="str">
        <f>CONCATENATE("F","$",Таблица_основная[[#This Row],[Первая строка массива]])</f>
        <v>F$1432</v>
      </c>
      <c r="P1446" s="41" t="str">
        <f>CONCATENATE("F","$",Таблица_основная[[#This Row],[Первая строка массива]],":","F","$",Таблица_основная[[#This Row],[Последняя строка моссива]])</f>
        <v>F$1432:F$1486</v>
      </c>
      <c r="Q1446" s="70">
        <f t="shared" si="26"/>
        <v>1432</v>
      </c>
      <c r="R1446" s="70">
        <f>Таблица_основная[[#This Row],[Первая строка массива]]+54</f>
        <v>1486</v>
      </c>
      <c r="S1446"/>
      <c r="T1446" s="86"/>
      <c r="AF1446" s="40"/>
      <c r="AG1446" s="40"/>
    </row>
    <row r="1447" spans="1:33" ht="12.75" customHeight="1" x14ac:dyDescent="0.2">
      <c r="A1447" s="70"/>
      <c r="B1447" s="70"/>
      <c r="C1447" s="100" t="s">
        <v>142</v>
      </c>
      <c r="D1447" s="101" t="s">
        <v>78</v>
      </c>
      <c r="E1447" s="102">
        <v>45017</v>
      </c>
      <c r="F1447" s="71">
        <v>20</v>
      </c>
      <c r="G1447" s="72">
        <f ca="1">Таблица_основная[[#This Row],[Рейтинг расчет]]</f>
        <v>15</v>
      </c>
      <c r="H1447" s="41" t="s">
        <v>156</v>
      </c>
      <c r="I1447" s="71">
        <v>24.233900465324218</v>
      </c>
      <c r="J1447" s="41" t="s">
        <v>157</v>
      </c>
      <c r="K1447" s="73"/>
      <c r="L1447" s="73" t="s">
        <v>158</v>
      </c>
      <c r="M1447" s="73"/>
      <c r="N144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O1447" s="41" t="str">
        <f>CONCATENATE("F","$",Таблица_основная[[#This Row],[Первая строка массива]])</f>
        <v>F$1432</v>
      </c>
      <c r="P1447" s="41" t="str">
        <f>CONCATENATE("F","$",Таблица_основная[[#This Row],[Первая строка массива]],":","F","$",Таблица_основная[[#This Row],[Последняя строка моссива]])</f>
        <v>F$1432:F$1486</v>
      </c>
      <c r="Q1447" s="70">
        <f t="shared" si="26"/>
        <v>1432</v>
      </c>
      <c r="R1447" s="70">
        <f>Таблица_основная[[#This Row],[Первая строка массива]]+54</f>
        <v>1486</v>
      </c>
      <c r="S1447"/>
      <c r="T1447" s="86"/>
      <c r="AF1447" s="40"/>
      <c r="AG1447" s="40"/>
    </row>
    <row r="1448" spans="1:33" ht="12.75" customHeight="1" x14ac:dyDescent="0.2">
      <c r="A1448" s="70"/>
      <c r="B1448" s="70"/>
      <c r="C1448" s="100" t="s">
        <v>143</v>
      </c>
      <c r="D1448" s="101" t="s">
        <v>78</v>
      </c>
      <c r="E1448" s="102">
        <v>45017</v>
      </c>
      <c r="F1448" s="71">
        <v>17</v>
      </c>
      <c r="G1448" s="72">
        <f ca="1">Таблица_основная[[#This Row],[Рейтинг расчет]]</f>
        <v>18</v>
      </c>
      <c r="H1448" s="41" t="s">
        <v>156</v>
      </c>
      <c r="I1448" s="71">
        <v>24.233900465324218</v>
      </c>
      <c r="J1448" s="41" t="s">
        <v>157</v>
      </c>
      <c r="K1448" s="73"/>
      <c r="L1448" s="73" t="s">
        <v>158</v>
      </c>
      <c r="M1448" s="73"/>
      <c r="N144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O1448" s="41" t="str">
        <f>CONCATENATE("F","$",Таблица_основная[[#This Row],[Первая строка массива]])</f>
        <v>F$1432</v>
      </c>
      <c r="P1448" s="41" t="str">
        <f>CONCATENATE("F","$",Таблица_основная[[#This Row],[Первая строка массива]],":","F","$",Таблица_основная[[#This Row],[Последняя строка моссива]])</f>
        <v>F$1432:F$1486</v>
      </c>
      <c r="Q1448" s="70">
        <f t="shared" si="26"/>
        <v>1432</v>
      </c>
      <c r="R1448" s="70">
        <f>Таблица_основная[[#This Row],[Первая строка массива]]+54</f>
        <v>1486</v>
      </c>
      <c r="S1448"/>
      <c r="T1448" s="86"/>
      <c r="AF1448" s="40"/>
      <c r="AG1448" s="40"/>
    </row>
    <row r="1449" spans="1:33" ht="12.75" customHeight="1" x14ac:dyDescent="0.2">
      <c r="A1449" s="70"/>
      <c r="B1449" s="70"/>
      <c r="C1449" s="100" t="s">
        <v>144</v>
      </c>
      <c r="D1449" s="101" t="s">
        <v>78</v>
      </c>
      <c r="E1449" s="102">
        <v>45017</v>
      </c>
      <c r="F1449" s="71">
        <v>24</v>
      </c>
      <c r="G1449" s="72">
        <f ca="1">Таблица_основная[[#This Row],[Рейтинг расчет]]</f>
        <v>11</v>
      </c>
      <c r="H1449" s="41" t="s">
        <v>156</v>
      </c>
      <c r="I1449" s="71">
        <v>24.233900465324218</v>
      </c>
      <c r="J1449" s="41" t="s">
        <v>157</v>
      </c>
      <c r="K1449" s="73"/>
      <c r="L1449" s="73" t="s">
        <v>158</v>
      </c>
      <c r="M1449" s="73"/>
      <c r="N144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O1449" s="41" t="str">
        <f>CONCATENATE("F","$",Таблица_основная[[#This Row],[Первая строка массива]])</f>
        <v>F$1432</v>
      </c>
      <c r="P1449" s="41" t="str">
        <f>CONCATENATE("F","$",Таблица_основная[[#This Row],[Первая строка массива]],":","F","$",Таблица_основная[[#This Row],[Последняя строка моссива]])</f>
        <v>F$1432:F$1486</v>
      </c>
      <c r="Q1449" s="70">
        <f t="shared" si="26"/>
        <v>1432</v>
      </c>
      <c r="R1449" s="70">
        <f>Таблица_основная[[#This Row],[Первая строка массива]]+54</f>
        <v>1486</v>
      </c>
      <c r="S1449"/>
      <c r="T1449" s="86"/>
      <c r="AF1449" s="40"/>
      <c r="AG1449" s="40"/>
    </row>
    <row r="1450" spans="1:33" ht="12.75" customHeight="1" x14ac:dyDescent="0.2">
      <c r="A1450" s="70"/>
      <c r="B1450" s="70"/>
      <c r="C1450" s="100" t="s">
        <v>145</v>
      </c>
      <c r="D1450" s="101" t="s">
        <v>78</v>
      </c>
      <c r="E1450" s="102">
        <v>45017</v>
      </c>
      <c r="F1450" s="71">
        <v>28</v>
      </c>
      <c r="G1450" s="72">
        <f ca="1">Таблица_основная[[#This Row],[Рейтинг расчет]]</f>
        <v>8</v>
      </c>
      <c r="H1450" s="41" t="s">
        <v>156</v>
      </c>
      <c r="I1450" s="71">
        <v>24.233900465324218</v>
      </c>
      <c r="J1450" s="41" t="s">
        <v>157</v>
      </c>
      <c r="K1450" s="73"/>
      <c r="L1450" s="73" t="s">
        <v>158</v>
      </c>
      <c r="M1450" s="73"/>
      <c r="N145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O1450" s="41" t="str">
        <f>CONCATENATE("F","$",Таблица_основная[[#This Row],[Первая строка массива]])</f>
        <v>F$1432</v>
      </c>
      <c r="P1450" s="41" t="str">
        <f>CONCATENATE("F","$",Таблица_основная[[#This Row],[Первая строка массива]],":","F","$",Таблица_основная[[#This Row],[Последняя строка моссива]])</f>
        <v>F$1432:F$1486</v>
      </c>
      <c r="Q1450" s="70">
        <f t="shared" si="26"/>
        <v>1432</v>
      </c>
      <c r="R1450" s="70">
        <f>Таблица_основная[[#This Row],[Первая строка массива]]+54</f>
        <v>1486</v>
      </c>
      <c r="S1450"/>
      <c r="T1450" s="86"/>
      <c r="AF1450" s="40"/>
      <c r="AG1450" s="40"/>
    </row>
    <row r="1451" spans="1:33" ht="12.75" customHeight="1" x14ac:dyDescent="0.2">
      <c r="A1451" s="70"/>
      <c r="B1451" s="70"/>
      <c r="C1451" s="100" t="s">
        <v>146</v>
      </c>
      <c r="D1451" s="101" t="s">
        <v>78</v>
      </c>
      <c r="E1451" s="102">
        <v>45017</v>
      </c>
      <c r="F1451" s="71">
        <v>26</v>
      </c>
      <c r="G1451" s="72">
        <f ca="1">Таблица_основная[[#This Row],[Рейтинг расчет]]</f>
        <v>9</v>
      </c>
      <c r="H1451" s="41" t="s">
        <v>156</v>
      </c>
      <c r="I1451" s="71">
        <v>24.233900465324218</v>
      </c>
      <c r="J1451" s="41" t="s">
        <v>157</v>
      </c>
      <c r="K1451" s="73"/>
      <c r="L1451" s="73" t="s">
        <v>158</v>
      </c>
      <c r="M1451" s="73"/>
      <c r="N145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9</v>
      </c>
      <c r="O1451" s="41" t="str">
        <f>CONCATENATE("F","$",Таблица_основная[[#This Row],[Первая строка массива]])</f>
        <v>F$1432</v>
      </c>
      <c r="P1451" s="41" t="str">
        <f>CONCATENATE("F","$",Таблица_основная[[#This Row],[Первая строка массива]],":","F","$",Таблица_основная[[#This Row],[Последняя строка моссива]])</f>
        <v>F$1432:F$1486</v>
      </c>
      <c r="Q1451" s="70">
        <f t="shared" si="26"/>
        <v>1432</v>
      </c>
      <c r="R1451" s="70">
        <f>Таблица_основная[[#This Row],[Первая строка массива]]+54</f>
        <v>1486</v>
      </c>
      <c r="S1451"/>
      <c r="T1451" s="86"/>
      <c r="AF1451" s="40"/>
      <c r="AG1451" s="40"/>
    </row>
    <row r="1452" spans="1:33" ht="12.75" customHeight="1" x14ac:dyDescent="0.2">
      <c r="A1452" s="70"/>
      <c r="B1452" s="70"/>
      <c r="C1452" s="100" t="s">
        <v>93</v>
      </c>
      <c r="D1452" s="101" t="s">
        <v>78</v>
      </c>
      <c r="E1452" s="102">
        <v>45017</v>
      </c>
      <c r="F1452" s="71">
        <v>5</v>
      </c>
      <c r="G1452" s="72">
        <f ca="1">Таблица_основная[[#This Row],[Рейтинг расчет]]</f>
        <v>25</v>
      </c>
      <c r="H1452" s="41" t="s">
        <v>156</v>
      </c>
      <c r="I1452" s="71">
        <v>24.233900465324218</v>
      </c>
      <c r="J1452" s="41" t="s">
        <v>157</v>
      </c>
      <c r="K1452" s="73"/>
      <c r="L1452" s="73" t="s">
        <v>158</v>
      </c>
      <c r="M1452" s="73"/>
      <c r="N145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25</v>
      </c>
      <c r="O1452" s="41" t="str">
        <f>CONCATENATE("F","$",Таблица_основная[[#This Row],[Первая строка массива]])</f>
        <v>F$1432</v>
      </c>
      <c r="P1452" s="41" t="str">
        <f>CONCATENATE("F","$",Таблица_основная[[#This Row],[Первая строка массива]],":","F","$",Таблица_основная[[#This Row],[Последняя строка моссива]])</f>
        <v>F$1432:F$1486</v>
      </c>
      <c r="Q1452" s="70">
        <f t="shared" si="26"/>
        <v>1432</v>
      </c>
      <c r="R1452" s="70">
        <f>Таблица_основная[[#This Row],[Первая строка массива]]+54</f>
        <v>1486</v>
      </c>
      <c r="S1452"/>
      <c r="T1452" s="86"/>
      <c r="AF1452" s="40"/>
      <c r="AG1452" s="40"/>
    </row>
    <row r="1453" spans="1:33" ht="12.75" customHeight="1" x14ac:dyDescent="0.2">
      <c r="A1453" s="70"/>
      <c r="B1453" s="70"/>
      <c r="C1453" s="100" t="s">
        <v>127</v>
      </c>
      <c r="D1453" s="101" t="s">
        <v>78</v>
      </c>
      <c r="E1453" s="102">
        <v>45017</v>
      </c>
      <c r="F1453" s="71">
        <v>19</v>
      </c>
      <c r="G1453" s="72">
        <f ca="1">Таблица_основная[[#This Row],[Рейтинг расчет]]</f>
        <v>16</v>
      </c>
      <c r="H1453" s="41" t="s">
        <v>156</v>
      </c>
      <c r="I1453" s="71">
        <v>24.233900465324218</v>
      </c>
      <c r="J1453" s="41" t="s">
        <v>157</v>
      </c>
      <c r="K1453" s="73"/>
      <c r="L1453" s="73" t="s">
        <v>158</v>
      </c>
      <c r="M1453" s="73"/>
      <c r="N145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O1453" s="41" t="str">
        <f>CONCATENATE("F","$",Таблица_основная[[#This Row],[Первая строка массива]])</f>
        <v>F$1432</v>
      </c>
      <c r="P1453" s="41" t="str">
        <f>CONCATENATE("F","$",Таблица_основная[[#This Row],[Первая строка массива]],":","F","$",Таблица_основная[[#This Row],[Последняя строка моссива]])</f>
        <v>F$1432:F$1486</v>
      </c>
      <c r="Q1453" s="70">
        <f t="shared" si="26"/>
        <v>1432</v>
      </c>
      <c r="R1453" s="70">
        <f>Таблица_основная[[#This Row],[Первая строка массива]]+54</f>
        <v>1486</v>
      </c>
      <c r="S1453"/>
      <c r="T1453" s="86"/>
      <c r="AF1453" s="40"/>
      <c r="AG1453" s="40"/>
    </row>
    <row r="1454" spans="1:33" ht="12.75" customHeight="1" x14ac:dyDescent="0.2">
      <c r="A1454" s="70"/>
      <c r="B1454" s="70"/>
      <c r="C1454" s="100" t="s">
        <v>114</v>
      </c>
      <c r="D1454" s="101" t="s">
        <v>78</v>
      </c>
      <c r="E1454" s="102">
        <v>45017</v>
      </c>
      <c r="F1454" s="71">
        <v>6</v>
      </c>
      <c r="G1454" s="72">
        <f ca="1">Таблица_основная[[#This Row],[Рейтинг расчет]]</f>
        <v>24</v>
      </c>
      <c r="H1454" s="41" t="s">
        <v>156</v>
      </c>
      <c r="I1454" s="71">
        <v>24.233900465324218</v>
      </c>
      <c r="J1454" s="41" t="s">
        <v>157</v>
      </c>
      <c r="K1454" s="73"/>
      <c r="L1454" s="73" t="s">
        <v>158</v>
      </c>
      <c r="M1454" s="73"/>
      <c r="N145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24</v>
      </c>
      <c r="O1454" s="41" t="str">
        <f>CONCATENATE("F","$",Таблица_основная[[#This Row],[Первая строка массива]])</f>
        <v>F$1432</v>
      </c>
      <c r="P1454" s="41" t="str">
        <f>CONCATENATE("F","$",Таблица_основная[[#This Row],[Первая строка массива]],":","F","$",Таблица_основная[[#This Row],[Последняя строка моссива]])</f>
        <v>F$1432:F$1486</v>
      </c>
      <c r="Q1454" s="70">
        <f t="shared" si="26"/>
        <v>1432</v>
      </c>
      <c r="R1454" s="70">
        <f>Таблица_основная[[#This Row],[Первая строка массива]]+54</f>
        <v>1486</v>
      </c>
      <c r="S1454"/>
      <c r="T1454" s="86"/>
      <c r="AF1454" s="40"/>
      <c r="AG1454" s="40"/>
    </row>
    <row r="1455" spans="1:33" ht="12.75" customHeight="1" x14ac:dyDescent="0.2">
      <c r="A1455" s="70"/>
      <c r="B1455" s="70"/>
      <c r="C1455" s="100" t="s">
        <v>94</v>
      </c>
      <c r="D1455" s="101" t="s">
        <v>78</v>
      </c>
      <c r="E1455" s="102">
        <v>45017</v>
      </c>
      <c r="F1455" s="71">
        <v>30</v>
      </c>
      <c r="G1455" s="72">
        <f ca="1">Таблица_основная[[#This Row],[Рейтинг расчет]]</f>
        <v>6</v>
      </c>
      <c r="H1455" s="41" t="s">
        <v>156</v>
      </c>
      <c r="I1455" s="71">
        <v>24.233900465324218</v>
      </c>
      <c r="J1455" s="41" t="s">
        <v>157</v>
      </c>
      <c r="K1455" s="73"/>
      <c r="L1455" s="73" t="s">
        <v>158</v>
      </c>
      <c r="M1455" s="73"/>
      <c r="N145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6</v>
      </c>
      <c r="O1455" s="41" t="str">
        <f>CONCATENATE("F","$",Таблица_основная[[#This Row],[Первая строка массива]])</f>
        <v>F$1432</v>
      </c>
      <c r="P1455" s="41" t="str">
        <f>CONCATENATE("F","$",Таблица_основная[[#This Row],[Первая строка массива]],":","F","$",Таблица_основная[[#This Row],[Последняя строка моссива]])</f>
        <v>F$1432:F$1486</v>
      </c>
      <c r="Q1455" s="70">
        <f t="shared" si="26"/>
        <v>1432</v>
      </c>
      <c r="R1455" s="70">
        <f>Таблица_основная[[#This Row],[Первая строка массива]]+54</f>
        <v>1486</v>
      </c>
      <c r="S1455"/>
      <c r="T1455" s="86"/>
      <c r="AF1455" s="40"/>
      <c r="AG1455" s="40"/>
    </row>
    <row r="1456" spans="1:33" ht="12.75" customHeight="1" x14ac:dyDescent="0.2">
      <c r="A1456" s="70"/>
      <c r="B1456" s="70"/>
      <c r="C1456" s="100" t="s">
        <v>95</v>
      </c>
      <c r="D1456" s="101" t="s">
        <v>78</v>
      </c>
      <c r="E1456" s="102">
        <v>45017</v>
      </c>
      <c r="F1456" s="71">
        <v>25</v>
      </c>
      <c r="G1456" s="72">
        <f ca="1">Таблица_основная[[#This Row],[Рейтинг расчет]]</f>
        <v>10</v>
      </c>
      <c r="H1456" s="41" t="s">
        <v>156</v>
      </c>
      <c r="I1456" s="71">
        <v>24.233900465324218</v>
      </c>
      <c r="J1456" s="41" t="s">
        <v>157</v>
      </c>
      <c r="K1456" s="73"/>
      <c r="L1456" s="73" t="s">
        <v>158</v>
      </c>
      <c r="M1456" s="73"/>
      <c r="N145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10</v>
      </c>
      <c r="O1456" s="41" t="str">
        <f>CONCATENATE("F","$",Таблица_основная[[#This Row],[Первая строка массива]])</f>
        <v>F$1432</v>
      </c>
      <c r="P1456" s="41" t="str">
        <f>CONCATENATE("F","$",Таблица_основная[[#This Row],[Первая строка массива]],":","F","$",Таблица_основная[[#This Row],[Последняя строка моссива]])</f>
        <v>F$1432:F$1486</v>
      </c>
      <c r="Q1456" s="70">
        <f t="shared" si="26"/>
        <v>1432</v>
      </c>
      <c r="R1456" s="70">
        <f>Таблица_основная[[#This Row],[Первая строка массива]]+54</f>
        <v>1486</v>
      </c>
      <c r="S1456"/>
      <c r="T1456" s="86"/>
      <c r="AF1456" s="40"/>
      <c r="AG1456" s="40"/>
    </row>
    <row r="1457" spans="1:33" ht="12.75" customHeight="1" x14ac:dyDescent="0.2">
      <c r="A1457" s="70"/>
      <c r="B1457" s="70"/>
      <c r="C1457" s="100" t="s">
        <v>96</v>
      </c>
      <c r="D1457" s="101" t="s">
        <v>78</v>
      </c>
      <c r="E1457" s="102">
        <v>45017</v>
      </c>
      <c r="F1457" s="71">
        <v>21</v>
      </c>
      <c r="G1457" s="72">
        <f ca="1">Таблица_основная[[#This Row],[Рейтинг расчет]]</f>
        <v>14</v>
      </c>
      <c r="H1457" s="41" t="s">
        <v>156</v>
      </c>
      <c r="I1457" s="71">
        <v>24.233900465324218</v>
      </c>
      <c r="J1457" s="41" t="s">
        <v>157</v>
      </c>
      <c r="K1457" s="73"/>
      <c r="L1457" s="73" t="s">
        <v>158</v>
      </c>
      <c r="M1457" s="73"/>
      <c r="N145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O1457" s="41" t="str">
        <f>CONCATENATE("F","$",Таблица_основная[[#This Row],[Первая строка массива]])</f>
        <v>F$1432</v>
      </c>
      <c r="P1457" s="41" t="str">
        <f>CONCATENATE("F","$",Таблица_основная[[#This Row],[Первая строка массива]],":","F","$",Таблица_основная[[#This Row],[Последняя строка моссива]])</f>
        <v>F$1432:F$1486</v>
      </c>
      <c r="Q1457" s="70">
        <f t="shared" si="26"/>
        <v>1432</v>
      </c>
      <c r="R1457" s="70">
        <f>Таблица_основная[[#This Row],[Первая строка массива]]+54</f>
        <v>1486</v>
      </c>
      <c r="S1457"/>
      <c r="T1457" s="86"/>
      <c r="AF1457" s="40"/>
      <c r="AG1457" s="40"/>
    </row>
    <row r="1458" spans="1:33" ht="12.75" customHeight="1" x14ac:dyDescent="0.2">
      <c r="A1458" s="70"/>
      <c r="B1458" s="70"/>
      <c r="C1458" s="100" t="s">
        <v>97</v>
      </c>
      <c r="D1458" s="101" t="s">
        <v>78</v>
      </c>
      <c r="E1458" s="102">
        <v>45017</v>
      </c>
      <c r="F1458" s="71">
        <v>26</v>
      </c>
      <c r="G1458" s="72">
        <f ca="1">Таблица_основная[[#This Row],[Рейтинг расчет]]</f>
        <v>9</v>
      </c>
      <c r="H1458" s="41" t="s">
        <v>156</v>
      </c>
      <c r="I1458" s="71">
        <v>24.233900465324218</v>
      </c>
      <c r="J1458" s="41" t="s">
        <v>157</v>
      </c>
      <c r="K1458" s="73"/>
      <c r="L1458" s="73" t="s">
        <v>158</v>
      </c>
      <c r="M1458" s="73"/>
      <c r="N145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9</v>
      </c>
      <c r="O1458" s="41" t="str">
        <f>CONCATENATE("F","$",Таблица_основная[[#This Row],[Первая строка массива]])</f>
        <v>F$1432</v>
      </c>
      <c r="P1458" s="41" t="str">
        <f>CONCATENATE("F","$",Таблица_основная[[#This Row],[Первая строка массива]],":","F","$",Таблица_основная[[#This Row],[Последняя строка моссива]])</f>
        <v>F$1432:F$1486</v>
      </c>
      <c r="Q1458" s="70">
        <f t="shared" si="26"/>
        <v>1432</v>
      </c>
      <c r="R1458" s="70">
        <f>Таблица_основная[[#This Row],[Первая строка массива]]+54</f>
        <v>1486</v>
      </c>
      <c r="S1458"/>
      <c r="T1458" s="86"/>
      <c r="AF1458" s="40"/>
      <c r="AG1458" s="40"/>
    </row>
    <row r="1459" spans="1:33" ht="12.75" customHeight="1" x14ac:dyDescent="0.2">
      <c r="A1459" s="70"/>
      <c r="B1459" s="70"/>
      <c r="C1459" s="100" t="s">
        <v>98</v>
      </c>
      <c r="D1459" s="101" t="s">
        <v>78</v>
      </c>
      <c r="E1459" s="102">
        <v>45017</v>
      </c>
      <c r="F1459" s="71">
        <v>15</v>
      </c>
      <c r="G1459" s="72">
        <f ca="1">Таблица_основная[[#This Row],[Рейтинг расчет]]</f>
        <v>19</v>
      </c>
      <c r="H1459" s="41" t="s">
        <v>156</v>
      </c>
      <c r="I1459" s="71">
        <v>24.233900465324218</v>
      </c>
      <c r="J1459" s="41" t="s">
        <v>157</v>
      </c>
      <c r="K1459" s="73"/>
      <c r="L1459" s="73" t="s">
        <v>158</v>
      </c>
      <c r="M1459" s="73"/>
      <c r="N145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O1459" s="41" t="str">
        <f>CONCATENATE("F","$",Таблица_основная[[#This Row],[Первая строка массива]])</f>
        <v>F$1432</v>
      </c>
      <c r="P1459" s="41" t="str">
        <f>CONCATENATE("F","$",Таблица_основная[[#This Row],[Первая строка массива]],":","F","$",Таблица_основная[[#This Row],[Последняя строка моссива]])</f>
        <v>F$1432:F$1486</v>
      </c>
      <c r="Q1459" s="70">
        <f t="shared" si="26"/>
        <v>1432</v>
      </c>
      <c r="R1459" s="70">
        <f>Таблица_основная[[#This Row],[Первая строка массива]]+54</f>
        <v>1486</v>
      </c>
      <c r="S1459"/>
      <c r="T1459" s="86"/>
      <c r="AF1459" s="40"/>
      <c r="AG1459" s="40"/>
    </row>
    <row r="1460" spans="1:33" ht="12.75" customHeight="1" x14ac:dyDescent="0.2">
      <c r="A1460" s="70"/>
      <c r="B1460" s="70"/>
      <c r="C1460" s="100" t="s">
        <v>99</v>
      </c>
      <c r="D1460" s="101" t="s">
        <v>78</v>
      </c>
      <c r="E1460" s="102">
        <v>45017</v>
      </c>
      <c r="F1460" s="71">
        <v>23</v>
      </c>
      <c r="G1460" s="72">
        <f ca="1">Таблица_основная[[#This Row],[Рейтинг расчет]]</f>
        <v>12</v>
      </c>
      <c r="H1460" s="41" t="s">
        <v>156</v>
      </c>
      <c r="I1460" s="71">
        <v>24.233900465324218</v>
      </c>
      <c r="J1460" s="41" t="s">
        <v>157</v>
      </c>
      <c r="K1460" s="73"/>
      <c r="L1460" s="73" t="s">
        <v>158</v>
      </c>
      <c r="M1460" s="73"/>
      <c r="N146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O1460" s="41" t="str">
        <f>CONCATENATE("F","$",Таблица_основная[[#This Row],[Первая строка массива]])</f>
        <v>F$1432</v>
      </c>
      <c r="P1460" s="41" t="str">
        <f>CONCATENATE("F","$",Таблица_основная[[#This Row],[Первая строка массива]],":","F","$",Таблица_основная[[#This Row],[Последняя строка моссива]])</f>
        <v>F$1432:F$1486</v>
      </c>
      <c r="Q1460" s="70">
        <f t="shared" si="26"/>
        <v>1432</v>
      </c>
      <c r="R1460" s="70">
        <f>Таблица_основная[[#This Row],[Первая строка массива]]+54</f>
        <v>1486</v>
      </c>
      <c r="S1460"/>
      <c r="T1460" s="86"/>
      <c r="AF1460" s="40"/>
      <c r="AG1460" s="40"/>
    </row>
    <row r="1461" spans="1:33" ht="12.75" customHeight="1" x14ac:dyDescent="0.2">
      <c r="A1461" s="70"/>
      <c r="B1461" s="70"/>
      <c r="C1461" s="100" t="s">
        <v>100</v>
      </c>
      <c r="D1461" s="101" t="s">
        <v>78</v>
      </c>
      <c r="E1461" s="102">
        <v>45017</v>
      </c>
      <c r="F1461" s="71">
        <v>29</v>
      </c>
      <c r="G1461" s="72">
        <f ca="1">Таблица_основная[[#This Row],[Рейтинг расчет]]</f>
        <v>7</v>
      </c>
      <c r="H1461" s="41" t="s">
        <v>156</v>
      </c>
      <c r="I1461" s="71">
        <v>24.233900465324218</v>
      </c>
      <c r="J1461" s="41" t="s">
        <v>157</v>
      </c>
      <c r="K1461" s="73"/>
      <c r="L1461" s="73" t="s">
        <v>158</v>
      </c>
      <c r="M1461" s="73"/>
      <c r="N146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O1461" s="41" t="str">
        <f>CONCATENATE("F","$",Таблица_основная[[#This Row],[Первая строка массива]])</f>
        <v>F$1432</v>
      </c>
      <c r="P1461" s="41" t="str">
        <f>CONCATENATE("F","$",Таблица_основная[[#This Row],[Первая строка массива]],":","F","$",Таблица_основная[[#This Row],[Последняя строка моссива]])</f>
        <v>F$1432:F$1486</v>
      </c>
      <c r="Q1461" s="70">
        <f t="shared" si="26"/>
        <v>1432</v>
      </c>
      <c r="R1461" s="70">
        <f>Таблица_основная[[#This Row],[Первая строка массива]]+54</f>
        <v>1486</v>
      </c>
      <c r="S1461"/>
      <c r="T1461" s="86"/>
      <c r="AF1461" s="40"/>
      <c r="AG1461" s="40"/>
    </row>
    <row r="1462" spans="1:33" ht="12.75" customHeight="1" x14ac:dyDescent="0.2">
      <c r="A1462" s="70"/>
      <c r="B1462" s="70"/>
      <c r="C1462" s="100" t="s">
        <v>115</v>
      </c>
      <c r="D1462" s="101" t="s">
        <v>78</v>
      </c>
      <c r="E1462" s="102">
        <v>45017</v>
      </c>
      <c r="F1462" s="71">
        <v>7</v>
      </c>
      <c r="G1462" s="72">
        <f ca="1">Таблица_основная[[#This Row],[Рейтинг расчет]]</f>
        <v>23</v>
      </c>
      <c r="H1462" s="41" t="s">
        <v>156</v>
      </c>
      <c r="I1462" s="71">
        <v>24.233900465324218</v>
      </c>
      <c r="J1462" s="41" t="s">
        <v>157</v>
      </c>
      <c r="K1462" s="73"/>
      <c r="L1462" s="73" t="s">
        <v>158</v>
      </c>
      <c r="M1462" s="73"/>
      <c r="N146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23</v>
      </c>
      <c r="O1462" s="41" t="str">
        <f>CONCATENATE("F","$",Таблица_основная[[#This Row],[Первая строка массива]])</f>
        <v>F$1432</v>
      </c>
      <c r="P1462" s="41" t="str">
        <f>CONCATENATE("F","$",Таблица_основная[[#This Row],[Первая строка массива]],":","F","$",Таблица_основная[[#This Row],[Последняя строка моссива]])</f>
        <v>F$1432:F$1486</v>
      </c>
      <c r="Q1462" s="70">
        <f t="shared" si="26"/>
        <v>1432</v>
      </c>
      <c r="R1462" s="70">
        <f>Таблица_основная[[#This Row],[Первая строка массива]]+54</f>
        <v>1486</v>
      </c>
      <c r="S1462"/>
      <c r="T1462" s="86"/>
      <c r="AF1462" s="40"/>
      <c r="AG1462" s="40"/>
    </row>
    <row r="1463" spans="1:33" ht="12.75" customHeight="1" x14ac:dyDescent="0.2">
      <c r="A1463" s="70"/>
      <c r="B1463" s="70"/>
      <c r="C1463" s="100" t="s">
        <v>116</v>
      </c>
      <c r="D1463" s="101" t="s">
        <v>78</v>
      </c>
      <c r="E1463" s="102">
        <v>45017</v>
      </c>
      <c r="F1463" s="71">
        <v>14</v>
      </c>
      <c r="G1463" s="72">
        <f ca="1">Таблица_основная[[#This Row],[Рейтинг расчет]]</f>
        <v>20</v>
      </c>
      <c r="H1463" s="41" t="s">
        <v>156</v>
      </c>
      <c r="I1463" s="71">
        <v>24.233900465324218</v>
      </c>
      <c r="J1463" s="41" t="s">
        <v>157</v>
      </c>
      <c r="K1463" s="73"/>
      <c r="L1463" s="73" t="s">
        <v>158</v>
      </c>
      <c r="M1463" s="73"/>
      <c r="N146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O1463" s="41" t="str">
        <f>CONCATENATE("F","$",Таблица_основная[[#This Row],[Первая строка массива]])</f>
        <v>F$1432</v>
      </c>
      <c r="P1463" s="41" t="str">
        <f>CONCATENATE("F","$",Таблица_основная[[#This Row],[Первая строка массива]],":","F","$",Таблица_основная[[#This Row],[Последняя строка моссива]])</f>
        <v>F$1432:F$1486</v>
      </c>
      <c r="Q1463" s="70">
        <f t="shared" si="26"/>
        <v>1432</v>
      </c>
      <c r="R1463" s="70">
        <f>Таблица_основная[[#This Row],[Первая строка массива]]+54</f>
        <v>1486</v>
      </c>
      <c r="S1463"/>
      <c r="T1463" s="86"/>
      <c r="AF1463" s="40"/>
      <c r="AG1463" s="40"/>
    </row>
    <row r="1464" spans="1:33" ht="12.75" customHeight="1" x14ac:dyDescent="0.2">
      <c r="A1464" s="70"/>
      <c r="B1464" s="70"/>
      <c r="C1464" s="100" t="s">
        <v>101</v>
      </c>
      <c r="D1464" s="101" t="s">
        <v>78</v>
      </c>
      <c r="E1464" s="102">
        <v>45017</v>
      </c>
      <c r="F1464" s="71">
        <v>10</v>
      </c>
      <c r="G1464" s="72">
        <f ca="1">Таблица_основная[[#This Row],[Рейтинг расчет]]</f>
        <v>22</v>
      </c>
      <c r="H1464" s="41" t="s">
        <v>156</v>
      </c>
      <c r="I1464" s="71">
        <v>24.233900465324218</v>
      </c>
      <c r="J1464" s="41" t="s">
        <v>157</v>
      </c>
      <c r="K1464" s="73"/>
      <c r="L1464" s="73" t="s">
        <v>158</v>
      </c>
      <c r="M1464" s="73"/>
      <c r="N146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22</v>
      </c>
      <c r="O1464" s="41" t="str">
        <f>CONCATENATE("F","$",Таблица_основная[[#This Row],[Первая строка массива]])</f>
        <v>F$1432</v>
      </c>
      <c r="P1464" s="41" t="str">
        <f>CONCATENATE("F","$",Таблица_основная[[#This Row],[Первая строка массива]],":","F","$",Таблица_основная[[#This Row],[Последняя строка моссива]])</f>
        <v>F$1432:F$1486</v>
      </c>
      <c r="Q1464" s="70">
        <f t="shared" si="26"/>
        <v>1432</v>
      </c>
      <c r="R1464" s="70">
        <f>Таблица_основная[[#This Row],[Первая строка массива]]+54</f>
        <v>1486</v>
      </c>
      <c r="S1464"/>
      <c r="T1464" s="86"/>
      <c r="AF1464" s="40"/>
      <c r="AG1464" s="40"/>
    </row>
    <row r="1465" spans="1:33" ht="12.75" customHeight="1" x14ac:dyDescent="0.2">
      <c r="A1465" s="70"/>
      <c r="B1465" s="70"/>
      <c r="C1465" s="100" t="s">
        <v>102</v>
      </c>
      <c r="D1465" s="101" t="s">
        <v>78</v>
      </c>
      <c r="E1465" s="102">
        <v>45017</v>
      </c>
      <c r="F1465" s="71">
        <v>29</v>
      </c>
      <c r="G1465" s="72">
        <f ca="1">Таблица_основная[[#This Row],[Рейтинг расчет]]</f>
        <v>7</v>
      </c>
      <c r="H1465" s="41" t="s">
        <v>156</v>
      </c>
      <c r="I1465" s="71">
        <v>24.233900465324218</v>
      </c>
      <c r="J1465" s="41" t="s">
        <v>157</v>
      </c>
      <c r="K1465" s="73"/>
      <c r="L1465" s="73" t="s">
        <v>158</v>
      </c>
      <c r="M1465" s="73"/>
      <c r="N146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O1465" s="41" t="str">
        <f>CONCATENATE("F","$",Таблица_основная[[#This Row],[Первая строка массива]])</f>
        <v>F$1432</v>
      </c>
      <c r="P1465" s="41" t="str">
        <f>CONCATENATE("F","$",Таблица_основная[[#This Row],[Первая строка массива]],":","F","$",Таблица_основная[[#This Row],[Последняя строка моссива]])</f>
        <v>F$1432:F$1486</v>
      </c>
      <c r="Q1465" s="70">
        <f t="shared" si="26"/>
        <v>1432</v>
      </c>
      <c r="R1465" s="70">
        <f>Таблица_основная[[#This Row],[Первая строка массива]]+54</f>
        <v>1486</v>
      </c>
      <c r="S1465"/>
      <c r="T1465" s="86"/>
      <c r="AF1465" s="40"/>
      <c r="AG1465" s="40"/>
    </row>
    <row r="1466" spans="1:33" ht="12.75" customHeight="1" x14ac:dyDescent="0.2">
      <c r="A1466" s="70"/>
      <c r="B1466" s="70"/>
      <c r="C1466" s="100" t="s">
        <v>103</v>
      </c>
      <c r="D1466" s="101" t="s">
        <v>78</v>
      </c>
      <c r="E1466" s="102">
        <v>45017</v>
      </c>
      <c r="F1466" s="71">
        <v>15</v>
      </c>
      <c r="G1466" s="72">
        <f ca="1">Таблица_основная[[#This Row],[Рейтинг расчет]]</f>
        <v>19</v>
      </c>
      <c r="H1466" s="41" t="s">
        <v>156</v>
      </c>
      <c r="I1466" s="71">
        <v>24.233900465324218</v>
      </c>
      <c r="J1466" s="41" t="s">
        <v>157</v>
      </c>
      <c r="K1466" s="73"/>
      <c r="L1466" s="73" t="s">
        <v>158</v>
      </c>
      <c r="M1466" s="73"/>
      <c r="N146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O1466" s="41" t="str">
        <f>CONCATENATE("F","$",Таблица_основная[[#This Row],[Первая строка массива]])</f>
        <v>F$1432</v>
      </c>
      <c r="P1466" s="41" t="str">
        <f>CONCATENATE("F","$",Таблица_основная[[#This Row],[Первая строка массива]],":","F","$",Таблица_основная[[#This Row],[Последняя строка моссива]])</f>
        <v>F$1432:F$1486</v>
      </c>
      <c r="Q1466" s="70">
        <f t="shared" si="26"/>
        <v>1432</v>
      </c>
      <c r="R1466" s="70">
        <f>Таблица_основная[[#This Row],[Первая строка массива]]+54</f>
        <v>1486</v>
      </c>
      <c r="S1466"/>
      <c r="T1466" s="86"/>
      <c r="AF1466" s="40"/>
      <c r="AG1466" s="40"/>
    </row>
    <row r="1467" spans="1:33" ht="12.75" customHeight="1" x14ac:dyDescent="0.2">
      <c r="A1467" s="70"/>
      <c r="B1467" s="70"/>
      <c r="C1467" s="100" t="s">
        <v>104</v>
      </c>
      <c r="D1467" s="101" t="s">
        <v>78</v>
      </c>
      <c r="E1467" s="102">
        <v>45017</v>
      </c>
      <c r="F1467" s="71">
        <v>22</v>
      </c>
      <c r="G1467" s="72">
        <f ca="1">Таблица_основная[[#This Row],[Рейтинг расчет]]</f>
        <v>13</v>
      </c>
      <c r="H1467" s="41" t="s">
        <v>156</v>
      </c>
      <c r="I1467" s="71">
        <v>24.233900465324218</v>
      </c>
      <c r="J1467" s="41" t="s">
        <v>157</v>
      </c>
      <c r="K1467" s="73"/>
      <c r="L1467" s="73" t="s">
        <v>158</v>
      </c>
      <c r="M1467" s="73"/>
      <c r="N146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O1467" s="41" t="str">
        <f>CONCATENATE("F","$",Таблица_основная[[#This Row],[Первая строка массива]])</f>
        <v>F$1432</v>
      </c>
      <c r="P1467" s="41" t="str">
        <f>CONCATENATE("F","$",Таблица_основная[[#This Row],[Первая строка массива]],":","F","$",Таблица_основная[[#This Row],[Последняя строка моссива]])</f>
        <v>F$1432:F$1486</v>
      </c>
      <c r="Q1467" s="70">
        <f t="shared" si="26"/>
        <v>1432</v>
      </c>
      <c r="R1467" s="70">
        <f>Таблица_основная[[#This Row],[Первая строка массива]]+54</f>
        <v>1486</v>
      </c>
      <c r="S1467"/>
      <c r="T1467" s="86"/>
      <c r="AF1467" s="40"/>
      <c r="AG1467" s="40"/>
    </row>
    <row r="1468" spans="1:33" ht="12.75" customHeight="1" x14ac:dyDescent="0.2">
      <c r="A1468" s="70"/>
      <c r="B1468" s="70"/>
      <c r="C1468" s="100" t="s">
        <v>128</v>
      </c>
      <c r="D1468" s="101" t="s">
        <v>78</v>
      </c>
      <c r="E1468" s="102">
        <v>45017</v>
      </c>
      <c r="F1468" s="71">
        <v>33</v>
      </c>
      <c r="G1468" s="72">
        <f ca="1">Таблица_основная[[#This Row],[Рейтинг расчет]]</f>
        <v>4</v>
      </c>
      <c r="H1468" s="41" t="s">
        <v>156</v>
      </c>
      <c r="I1468" s="71">
        <v>24.233900465324218</v>
      </c>
      <c r="J1468" s="41" t="s">
        <v>157</v>
      </c>
      <c r="K1468" s="73"/>
      <c r="L1468" s="73" t="s">
        <v>158</v>
      </c>
      <c r="M1468" s="73"/>
      <c r="N146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</v>
      </c>
      <c r="O1468" s="41" t="str">
        <f>CONCATENATE("F","$",Таблица_основная[[#This Row],[Первая строка массива]])</f>
        <v>F$1432</v>
      </c>
      <c r="P1468" s="41" t="str">
        <f>CONCATENATE("F","$",Таблица_основная[[#This Row],[Первая строка массива]],":","F","$",Таблица_основная[[#This Row],[Последняя строка моссива]])</f>
        <v>F$1432:F$1486</v>
      </c>
      <c r="Q1468" s="70">
        <f t="shared" si="26"/>
        <v>1432</v>
      </c>
      <c r="R1468" s="70">
        <f>Таблица_основная[[#This Row],[Первая строка массива]]+54</f>
        <v>1486</v>
      </c>
      <c r="S1468"/>
      <c r="T1468" s="86"/>
      <c r="AF1468" s="40"/>
      <c r="AG1468" s="40"/>
    </row>
    <row r="1469" spans="1:33" ht="12.75" customHeight="1" x14ac:dyDescent="0.2">
      <c r="A1469" s="70"/>
      <c r="B1469" s="70"/>
      <c r="C1469" s="100" t="s">
        <v>117</v>
      </c>
      <c r="D1469" s="101" t="s">
        <v>78</v>
      </c>
      <c r="E1469" s="102">
        <v>45017</v>
      </c>
      <c r="F1469" s="71">
        <v>28</v>
      </c>
      <c r="G1469" s="72">
        <f ca="1">Таблица_основная[[#This Row],[Рейтинг расчет]]</f>
        <v>8</v>
      </c>
      <c r="H1469" s="41" t="s">
        <v>156</v>
      </c>
      <c r="I1469" s="71">
        <v>24.233900465324218</v>
      </c>
      <c r="J1469" s="41" t="s">
        <v>157</v>
      </c>
      <c r="K1469" s="73"/>
      <c r="L1469" s="73" t="s">
        <v>158</v>
      </c>
      <c r="M1469" s="73"/>
      <c r="N146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O1469" s="41" t="str">
        <f>CONCATENATE("F","$",Таблица_основная[[#This Row],[Первая строка массива]])</f>
        <v>F$1432</v>
      </c>
      <c r="P1469" s="41" t="str">
        <f>CONCATENATE("F","$",Таблица_основная[[#This Row],[Первая строка массива]],":","F","$",Таблица_основная[[#This Row],[Последняя строка моссива]])</f>
        <v>F$1432:F$1486</v>
      </c>
      <c r="Q1469" s="70">
        <f t="shared" si="26"/>
        <v>1432</v>
      </c>
      <c r="R1469" s="70">
        <f>Таблица_основная[[#This Row],[Первая строка массива]]+54</f>
        <v>1486</v>
      </c>
      <c r="S1469"/>
      <c r="T1469" s="86"/>
      <c r="AF1469" s="40"/>
      <c r="AG1469" s="40"/>
    </row>
    <row r="1470" spans="1:33" ht="12.75" customHeight="1" x14ac:dyDescent="0.2">
      <c r="A1470" s="70"/>
      <c r="B1470" s="70"/>
      <c r="C1470" s="100" t="s">
        <v>118</v>
      </c>
      <c r="D1470" s="101" t="s">
        <v>78</v>
      </c>
      <c r="E1470" s="102">
        <v>45017</v>
      </c>
      <c r="F1470" s="71">
        <v>18</v>
      </c>
      <c r="G1470" s="72">
        <f ca="1">Таблица_основная[[#This Row],[Рейтинг расчет]]</f>
        <v>17</v>
      </c>
      <c r="H1470" s="41" t="s">
        <v>156</v>
      </c>
      <c r="I1470" s="71">
        <v>24.233900465324218</v>
      </c>
      <c r="J1470" s="41" t="s">
        <v>157</v>
      </c>
      <c r="K1470" s="73"/>
      <c r="L1470" s="73" t="s">
        <v>158</v>
      </c>
      <c r="M1470" s="73"/>
      <c r="N147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O1470" s="41" t="str">
        <f>CONCATENATE("F","$",Таблица_основная[[#This Row],[Первая строка массива]])</f>
        <v>F$1432</v>
      </c>
      <c r="P1470" s="41" t="str">
        <f>CONCATENATE("F","$",Таблица_основная[[#This Row],[Первая строка массива]],":","F","$",Таблица_основная[[#This Row],[Последняя строка моссива]])</f>
        <v>F$1432:F$1486</v>
      </c>
      <c r="Q1470" s="70">
        <f t="shared" si="26"/>
        <v>1432</v>
      </c>
      <c r="R1470" s="70">
        <f>Таблица_основная[[#This Row],[Первая строка массива]]+54</f>
        <v>1486</v>
      </c>
      <c r="S1470"/>
      <c r="T1470" s="86"/>
      <c r="AF1470" s="40"/>
      <c r="AG1470" s="40"/>
    </row>
    <row r="1471" spans="1:33" ht="12.75" customHeight="1" x14ac:dyDescent="0.2">
      <c r="A1471" s="70"/>
      <c r="B1471" s="70"/>
      <c r="C1471" s="100" t="s">
        <v>105</v>
      </c>
      <c r="D1471" s="101" t="s">
        <v>78</v>
      </c>
      <c r="E1471" s="102">
        <v>45017</v>
      </c>
      <c r="F1471" s="71">
        <v>23</v>
      </c>
      <c r="G1471" s="72">
        <f ca="1">Таблица_основная[[#This Row],[Рейтинг расчет]]</f>
        <v>12</v>
      </c>
      <c r="H1471" s="41" t="s">
        <v>156</v>
      </c>
      <c r="I1471" s="71">
        <v>24.233900465324218</v>
      </c>
      <c r="J1471" s="41" t="s">
        <v>157</v>
      </c>
      <c r="K1471" s="73"/>
      <c r="L1471" s="73" t="s">
        <v>158</v>
      </c>
      <c r="M1471" s="73"/>
      <c r="N147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O1471" s="41" t="str">
        <f>CONCATENATE("F","$",Таблица_основная[[#This Row],[Первая строка массива]])</f>
        <v>F$1432</v>
      </c>
      <c r="P1471" s="41" t="str">
        <f>CONCATENATE("F","$",Таблица_основная[[#This Row],[Первая строка массива]],":","F","$",Таблица_основная[[#This Row],[Последняя строка моссива]])</f>
        <v>F$1432:F$1486</v>
      </c>
      <c r="Q1471" s="70">
        <f t="shared" si="26"/>
        <v>1432</v>
      </c>
      <c r="R1471" s="70">
        <f>Таблица_основная[[#This Row],[Первая строка массива]]+54</f>
        <v>1486</v>
      </c>
      <c r="S1471"/>
      <c r="T1471" s="86"/>
      <c r="AF1471" s="40"/>
      <c r="AG1471" s="40"/>
    </row>
    <row r="1472" spans="1:33" ht="12.75" customHeight="1" x14ac:dyDescent="0.2">
      <c r="A1472" s="70"/>
      <c r="B1472" s="70"/>
      <c r="C1472" s="100" t="s">
        <v>119</v>
      </c>
      <c r="D1472" s="101" t="s">
        <v>78</v>
      </c>
      <c r="E1472" s="102">
        <v>45017</v>
      </c>
      <c r="F1472" s="71">
        <v>15</v>
      </c>
      <c r="G1472" s="72">
        <f ca="1">Таблица_основная[[#This Row],[Рейтинг расчет]]</f>
        <v>19</v>
      </c>
      <c r="H1472" s="41" t="s">
        <v>156</v>
      </c>
      <c r="I1472" s="71">
        <v>24.233900465324218</v>
      </c>
      <c r="J1472" s="41" t="s">
        <v>157</v>
      </c>
      <c r="K1472" s="73"/>
      <c r="L1472" s="73" t="s">
        <v>158</v>
      </c>
      <c r="M1472" s="73"/>
      <c r="N147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O1472" s="41" t="str">
        <f>CONCATENATE("F","$",Таблица_основная[[#This Row],[Первая строка массива]])</f>
        <v>F$1432</v>
      </c>
      <c r="P1472" s="41" t="str">
        <f>CONCATENATE("F","$",Таблица_основная[[#This Row],[Первая строка массива]],":","F","$",Таблица_основная[[#This Row],[Последняя строка моссива]])</f>
        <v>F$1432:F$1486</v>
      </c>
      <c r="Q1472" s="70">
        <f t="shared" si="26"/>
        <v>1432</v>
      </c>
      <c r="R1472" s="70">
        <f>Таблица_основная[[#This Row],[Первая строка массива]]+54</f>
        <v>1486</v>
      </c>
      <c r="S1472"/>
      <c r="T1472" s="86"/>
      <c r="AF1472" s="40"/>
      <c r="AG1472" s="40"/>
    </row>
    <row r="1473" spans="1:33" ht="12.75" customHeight="1" x14ac:dyDescent="0.2">
      <c r="A1473" s="70"/>
      <c r="B1473" s="70"/>
      <c r="C1473" s="100" t="s">
        <v>106</v>
      </c>
      <c r="D1473" s="101" t="s">
        <v>78</v>
      </c>
      <c r="E1473" s="102">
        <v>45017</v>
      </c>
      <c r="F1473" s="71">
        <v>19</v>
      </c>
      <c r="G1473" s="72">
        <f ca="1">Таблица_основная[[#This Row],[Рейтинг расчет]]</f>
        <v>16</v>
      </c>
      <c r="H1473" s="41" t="s">
        <v>156</v>
      </c>
      <c r="I1473" s="71">
        <v>24.233900465324218</v>
      </c>
      <c r="J1473" s="41" t="s">
        <v>157</v>
      </c>
      <c r="K1473" s="73"/>
      <c r="L1473" s="73" t="s">
        <v>158</v>
      </c>
      <c r="M1473" s="73"/>
      <c r="N147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O1473" s="41" t="str">
        <f>CONCATENATE("F","$",Таблица_основная[[#This Row],[Первая строка массива]])</f>
        <v>F$1432</v>
      </c>
      <c r="P1473" s="41" t="str">
        <f>CONCATENATE("F","$",Таблица_основная[[#This Row],[Первая строка массива]],":","F","$",Таблица_основная[[#This Row],[Последняя строка моссива]])</f>
        <v>F$1432:F$1486</v>
      </c>
      <c r="Q1473" s="70">
        <f t="shared" si="26"/>
        <v>1432</v>
      </c>
      <c r="R1473" s="70">
        <f>Таблица_основная[[#This Row],[Первая строка массива]]+54</f>
        <v>1486</v>
      </c>
      <c r="S1473"/>
      <c r="T1473" s="86"/>
      <c r="AF1473" s="40"/>
      <c r="AG1473" s="40"/>
    </row>
    <row r="1474" spans="1:33" ht="12.75" customHeight="1" x14ac:dyDescent="0.2">
      <c r="A1474" s="70"/>
      <c r="B1474" s="70"/>
      <c r="C1474" s="100" t="s">
        <v>107</v>
      </c>
      <c r="D1474" s="101" t="s">
        <v>78</v>
      </c>
      <c r="E1474" s="102">
        <v>45017</v>
      </c>
      <c r="F1474" s="71">
        <v>15</v>
      </c>
      <c r="G1474" s="72">
        <f ca="1">Таблица_основная[[#This Row],[Рейтинг расчет]]</f>
        <v>19</v>
      </c>
      <c r="H1474" s="41" t="s">
        <v>156</v>
      </c>
      <c r="I1474" s="71">
        <v>24.233900465324218</v>
      </c>
      <c r="J1474" s="41" t="s">
        <v>157</v>
      </c>
      <c r="K1474" s="73"/>
      <c r="L1474" s="73" t="s">
        <v>158</v>
      </c>
      <c r="M1474" s="73"/>
      <c r="N147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O1474" s="41" t="str">
        <f>CONCATENATE("F","$",Таблица_основная[[#This Row],[Первая строка массива]])</f>
        <v>F$1432</v>
      </c>
      <c r="P1474" s="41" t="str">
        <f>CONCATENATE("F","$",Таблица_основная[[#This Row],[Первая строка массива]],":","F","$",Таблица_основная[[#This Row],[Последняя строка моссива]])</f>
        <v>F$1432:F$1486</v>
      </c>
      <c r="Q1474" s="70">
        <f t="shared" si="26"/>
        <v>1432</v>
      </c>
      <c r="R1474" s="70">
        <f>Таблица_основная[[#This Row],[Первая строка массива]]+54</f>
        <v>1486</v>
      </c>
      <c r="S1474"/>
      <c r="T1474" s="86"/>
      <c r="AF1474" s="40"/>
      <c r="AG1474" s="40"/>
    </row>
    <row r="1475" spans="1:33" ht="12.75" customHeight="1" x14ac:dyDescent="0.2">
      <c r="A1475" s="70"/>
      <c r="B1475" s="70"/>
      <c r="C1475" s="100" t="s">
        <v>120</v>
      </c>
      <c r="D1475" s="101" t="s">
        <v>78</v>
      </c>
      <c r="E1475" s="102">
        <v>45017</v>
      </c>
      <c r="F1475" s="71">
        <v>18</v>
      </c>
      <c r="G1475" s="72">
        <f ca="1">Таблица_основная[[#This Row],[Рейтинг расчет]]</f>
        <v>17</v>
      </c>
      <c r="H1475" s="41" t="s">
        <v>156</v>
      </c>
      <c r="I1475" s="71">
        <v>24.233900465324218</v>
      </c>
      <c r="J1475" s="41" t="s">
        <v>157</v>
      </c>
      <c r="K1475" s="73"/>
      <c r="L1475" s="73" t="s">
        <v>158</v>
      </c>
      <c r="M1475" s="73"/>
      <c r="N147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O1475" s="41" t="str">
        <f>CONCATENATE("F","$",Таблица_основная[[#This Row],[Первая строка массива]])</f>
        <v>F$1432</v>
      </c>
      <c r="P1475" s="41" t="str">
        <f>CONCATENATE("F","$",Таблица_основная[[#This Row],[Первая строка массива]],":","F","$",Таблица_основная[[#This Row],[Последняя строка моссива]])</f>
        <v>F$1432:F$1486</v>
      </c>
      <c r="Q1475" s="70">
        <f t="shared" si="26"/>
        <v>1432</v>
      </c>
      <c r="R1475" s="70">
        <f>Таблица_основная[[#This Row],[Первая строка массива]]+54</f>
        <v>1486</v>
      </c>
      <c r="S1475"/>
      <c r="T1475" s="86"/>
      <c r="AF1475" s="40"/>
      <c r="AG1475" s="40"/>
    </row>
    <row r="1476" spans="1:33" ht="12.75" customHeight="1" x14ac:dyDescent="0.2">
      <c r="A1476" s="70"/>
      <c r="B1476" s="70"/>
      <c r="C1476" s="100" t="s">
        <v>126</v>
      </c>
      <c r="D1476" s="101" t="s">
        <v>78</v>
      </c>
      <c r="E1476" s="102">
        <v>45017</v>
      </c>
      <c r="F1476" s="71">
        <v>23</v>
      </c>
      <c r="G1476" s="72">
        <f ca="1">Таблица_основная[[#This Row],[Рейтинг расчет]]</f>
        <v>12</v>
      </c>
      <c r="H1476" s="41" t="s">
        <v>156</v>
      </c>
      <c r="I1476" s="71">
        <v>24.233900465324218</v>
      </c>
      <c r="J1476" s="41" t="s">
        <v>157</v>
      </c>
      <c r="K1476" s="73"/>
      <c r="L1476" s="73" t="s">
        <v>158</v>
      </c>
      <c r="M1476" s="73"/>
      <c r="N147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O1476" s="41" t="str">
        <f>CONCATENATE("F","$",Таблица_основная[[#This Row],[Первая строка массива]])</f>
        <v>F$1432</v>
      </c>
      <c r="P1476" s="41" t="str">
        <f>CONCATENATE("F","$",Таблица_основная[[#This Row],[Первая строка массива]],":","F","$",Таблица_основная[[#This Row],[Последняя строка моссива]])</f>
        <v>F$1432:F$1486</v>
      </c>
      <c r="Q1476" s="70">
        <f t="shared" si="26"/>
        <v>1432</v>
      </c>
      <c r="R1476" s="70">
        <f>Таблица_основная[[#This Row],[Первая строка массива]]+54</f>
        <v>1486</v>
      </c>
      <c r="S1476"/>
      <c r="T1476" s="86"/>
      <c r="AF1476" s="40"/>
      <c r="AG1476" s="40"/>
    </row>
    <row r="1477" spans="1:33" ht="12.75" customHeight="1" x14ac:dyDescent="0.2">
      <c r="A1477" s="70"/>
      <c r="B1477" s="70"/>
      <c r="C1477" s="100" t="s">
        <v>108</v>
      </c>
      <c r="D1477" s="101" t="s">
        <v>78</v>
      </c>
      <c r="E1477" s="102">
        <v>45017</v>
      </c>
      <c r="F1477" s="71">
        <v>17</v>
      </c>
      <c r="G1477" s="72">
        <f ca="1">Таблица_основная[[#This Row],[Рейтинг расчет]]</f>
        <v>18</v>
      </c>
      <c r="H1477" s="41" t="s">
        <v>156</v>
      </c>
      <c r="I1477" s="71">
        <v>24.233900465324218</v>
      </c>
      <c r="J1477" s="41" t="s">
        <v>157</v>
      </c>
      <c r="K1477" s="73"/>
      <c r="L1477" s="73" t="s">
        <v>158</v>
      </c>
      <c r="M1477" s="73"/>
      <c r="N147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O1477" s="41" t="str">
        <f>CONCATENATE("F","$",Таблица_основная[[#This Row],[Первая строка массива]])</f>
        <v>F$1432</v>
      </c>
      <c r="P1477" s="41" t="str">
        <f>CONCATENATE("F","$",Таблица_основная[[#This Row],[Первая строка массива]],":","F","$",Таблица_основная[[#This Row],[Последняя строка моссива]])</f>
        <v>F$1432:F$1486</v>
      </c>
      <c r="Q1477" s="70">
        <f t="shared" si="26"/>
        <v>1432</v>
      </c>
      <c r="R1477" s="70">
        <f>Таблица_основная[[#This Row],[Первая строка массива]]+54</f>
        <v>1486</v>
      </c>
      <c r="S1477"/>
      <c r="T1477" s="86"/>
      <c r="AF1477" s="40"/>
      <c r="AG1477" s="40"/>
    </row>
    <row r="1478" spans="1:33" ht="12.75" customHeight="1" x14ac:dyDescent="0.2">
      <c r="A1478" s="70"/>
      <c r="B1478" s="70"/>
      <c r="C1478" s="100" t="s">
        <v>121</v>
      </c>
      <c r="D1478" s="101" t="s">
        <v>78</v>
      </c>
      <c r="E1478" s="102">
        <v>45017</v>
      </c>
      <c r="F1478" s="71">
        <v>19</v>
      </c>
      <c r="G1478" s="72">
        <f ca="1">Таблица_основная[[#This Row],[Рейтинг расчет]]</f>
        <v>16</v>
      </c>
      <c r="H1478" s="41" t="s">
        <v>156</v>
      </c>
      <c r="I1478" s="71">
        <v>24.233900465324218</v>
      </c>
      <c r="J1478" s="41" t="s">
        <v>157</v>
      </c>
      <c r="K1478" s="73"/>
      <c r="L1478" s="73" t="s">
        <v>158</v>
      </c>
      <c r="M1478" s="73"/>
      <c r="N147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O1478" s="41" t="str">
        <f>CONCATENATE("F","$",Таблица_основная[[#This Row],[Первая строка массива]])</f>
        <v>F$1432</v>
      </c>
      <c r="P1478" s="41" t="str">
        <f>CONCATENATE("F","$",Таблица_основная[[#This Row],[Первая строка массива]],":","F","$",Таблица_основная[[#This Row],[Последняя строка моссива]])</f>
        <v>F$1432:F$1486</v>
      </c>
      <c r="Q1478" s="70">
        <f t="shared" si="26"/>
        <v>1432</v>
      </c>
      <c r="R1478" s="70">
        <f>Таблица_основная[[#This Row],[Первая строка массива]]+54</f>
        <v>1486</v>
      </c>
      <c r="S1478"/>
      <c r="T1478" s="86"/>
      <c r="AF1478" s="40"/>
      <c r="AG1478" s="40"/>
    </row>
    <row r="1479" spans="1:33" ht="12.75" customHeight="1" x14ac:dyDescent="0.2">
      <c r="A1479" s="70"/>
      <c r="B1479" s="70"/>
      <c r="C1479" s="100" t="s">
        <v>129</v>
      </c>
      <c r="D1479" s="101" t="s">
        <v>78</v>
      </c>
      <c r="E1479" s="102">
        <v>45017</v>
      </c>
      <c r="F1479" s="71">
        <v>17</v>
      </c>
      <c r="G1479" s="72">
        <f ca="1">Таблица_основная[[#This Row],[Рейтинг расчет]]</f>
        <v>18</v>
      </c>
      <c r="H1479" s="41" t="s">
        <v>156</v>
      </c>
      <c r="I1479" s="71">
        <v>24.233900465324218</v>
      </c>
      <c r="J1479" s="41" t="s">
        <v>157</v>
      </c>
      <c r="K1479" s="73"/>
      <c r="L1479" s="73" t="s">
        <v>158</v>
      </c>
      <c r="M1479" s="73"/>
      <c r="N147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O1479" s="41" t="str">
        <f>CONCATENATE("F","$",Таблица_основная[[#This Row],[Первая строка массива]])</f>
        <v>F$1432</v>
      </c>
      <c r="P1479" s="41" t="str">
        <f>CONCATENATE("F","$",Таблица_основная[[#This Row],[Первая строка массива]],":","F","$",Таблица_основная[[#This Row],[Последняя строка моссива]])</f>
        <v>F$1432:F$1486</v>
      </c>
      <c r="Q1479" s="70">
        <f t="shared" si="26"/>
        <v>1432</v>
      </c>
      <c r="R1479" s="70">
        <f>Таблица_основная[[#This Row],[Первая строка массива]]+54</f>
        <v>1486</v>
      </c>
      <c r="S1479"/>
      <c r="T1479" s="86"/>
      <c r="AF1479" s="40"/>
      <c r="AG1479" s="40"/>
    </row>
    <row r="1480" spans="1:33" ht="12.75" customHeight="1" x14ac:dyDescent="0.2">
      <c r="A1480" s="70"/>
      <c r="B1480" s="70"/>
      <c r="C1480" s="100" t="s">
        <v>122</v>
      </c>
      <c r="D1480" s="101" t="s">
        <v>78</v>
      </c>
      <c r="E1480" s="102">
        <v>45017</v>
      </c>
      <c r="F1480" s="71">
        <v>15</v>
      </c>
      <c r="G1480" s="72">
        <f ca="1">Таблица_основная[[#This Row],[Рейтинг расчет]]</f>
        <v>19</v>
      </c>
      <c r="H1480" s="41" t="s">
        <v>156</v>
      </c>
      <c r="I1480" s="71">
        <v>24.233900465324218</v>
      </c>
      <c r="J1480" s="41" t="s">
        <v>157</v>
      </c>
      <c r="K1480" s="73"/>
      <c r="L1480" s="73" t="s">
        <v>158</v>
      </c>
      <c r="M1480" s="73"/>
      <c r="N148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O1480" s="41" t="str">
        <f>CONCATENATE("F","$",Таблица_основная[[#This Row],[Первая строка массива]])</f>
        <v>F$1432</v>
      </c>
      <c r="P1480" s="41" t="str">
        <f>CONCATENATE("F","$",Таблица_основная[[#This Row],[Первая строка массива]],":","F","$",Таблица_основная[[#This Row],[Последняя строка моссива]])</f>
        <v>F$1432:F$1486</v>
      </c>
      <c r="Q1480" s="70">
        <f t="shared" si="26"/>
        <v>1432</v>
      </c>
      <c r="R1480" s="70">
        <f>Таблица_основная[[#This Row],[Первая строка массива]]+54</f>
        <v>1486</v>
      </c>
      <c r="S1480"/>
      <c r="T1480" s="86"/>
      <c r="AF1480" s="40"/>
      <c r="AG1480" s="40"/>
    </row>
    <row r="1481" spans="1:33" ht="12.75" customHeight="1" x14ac:dyDescent="0.2">
      <c r="A1481" s="70"/>
      <c r="B1481" s="70"/>
      <c r="C1481" s="100" t="s">
        <v>123</v>
      </c>
      <c r="D1481" s="101" t="s">
        <v>78</v>
      </c>
      <c r="E1481" s="102">
        <v>45017</v>
      </c>
      <c r="F1481" s="71">
        <v>35</v>
      </c>
      <c r="G1481" s="72">
        <f ca="1">Таблица_основная[[#This Row],[Рейтинг расчет]]</f>
        <v>3</v>
      </c>
      <c r="H1481" s="41" t="s">
        <v>156</v>
      </c>
      <c r="I1481" s="71">
        <v>24.233900465324218</v>
      </c>
      <c r="J1481" s="41" t="s">
        <v>157</v>
      </c>
      <c r="K1481" s="73"/>
      <c r="L1481" s="73" t="s">
        <v>158</v>
      </c>
      <c r="M1481" s="73"/>
      <c r="N148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</v>
      </c>
      <c r="O1481" s="41" t="str">
        <f>CONCATENATE("F","$",Таблица_основная[[#This Row],[Первая строка массива]])</f>
        <v>F$1432</v>
      </c>
      <c r="P1481" s="41" t="str">
        <f>CONCATENATE("F","$",Таблица_основная[[#This Row],[Первая строка массива]],":","F","$",Таблица_основная[[#This Row],[Последняя строка моссива]])</f>
        <v>F$1432:F$1486</v>
      </c>
      <c r="Q1481" s="70">
        <f t="shared" si="26"/>
        <v>1432</v>
      </c>
      <c r="R1481" s="70">
        <f>Таблица_основная[[#This Row],[Первая строка массива]]+54</f>
        <v>1486</v>
      </c>
      <c r="S1481"/>
      <c r="T1481" s="86"/>
      <c r="AF1481" s="40"/>
      <c r="AG1481" s="40"/>
    </row>
    <row r="1482" spans="1:33" ht="12.75" customHeight="1" x14ac:dyDescent="0.2">
      <c r="A1482" s="70"/>
      <c r="B1482" s="70"/>
      <c r="C1482" s="100" t="s">
        <v>124</v>
      </c>
      <c r="D1482" s="101" t="s">
        <v>78</v>
      </c>
      <c r="E1482" s="102">
        <v>45017</v>
      </c>
      <c r="F1482" s="71">
        <v>13</v>
      </c>
      <c r="G1482" s="72">
        <f ca="1">Таблица_основная[[#This Row],[Рейтинг расчет]]</f>
        <v>21</v>
      </c>
      <c r="H1482" s="41" t="s">
        <v>156</v>
      </c>
      <c r="I1482" s="71">
        <v>24.233900465324218</v>
      </c>
      <c r="J1482" s="41" t="s">
        <v>157</v>
      </c>
      <c r="K1482" s="73"/>
      <c r="L1482" s="73" t="s">
        <v>158</v>
      </c>
      <c r="M1482" s="73"/>
      <c r="N148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O1482" s="41" t="str">
        <f>CONCATENATE("F","$",Таблица_основная[[#This Row],[Первая строка массива]])</f>
        <v>F$1432</v>
      </c>
      <c r="P1482" s="41" t="str">
        <f>CONCATENATE("F","$",Таблица_основная[[#This Row],[Первая строка массива]],":","F","$",Таблица_основная[[#This Row],[Последняя строка моссива]])</f>
        <v>F$1432:F$1486</v>
      </c>
      <c r="Q1482" s="70">
        <f t="shared" si="26"/>
        <v>1432</v>
      </c>
      <c r="R1482" s="70">
        <f>Таблица_основная[[#This Row],[Первая строка массива]]+54</f>
        <v>1486</v>
      </c>
      <c r="S1482"/>
      <c r="T1482" s="86"/>
      <c r="AF1482" s="40"/>
      <c r="AG1482" s="40"/>
    </row>
    <row r="1483" spans="1:33" ht="12.75" customHeight="1" x14ac:dyDescent="0.2">
      <c r="A1483" s="70"/>
      <c r="B1483" s="70"/>
      <c r="C1483" s="100" t="s">
        <v>109</v>
      </c>
      <c r="D1483" s="101" t="s">
        <v>78</v>
      </c>
      <c r="E1483" s="102">
        <v>45017</v>
      </c>
      <c r="F1483" s="71">
        <v>13</v>
      </c>
      <c r="G1483" s="72">
        <f ca="1">Таблица_основная[[#This Row],[Рейтинг расчет]]</f>
        <v>21</v>
      </c>
      <c r="H1483" s="41" t="s">
        <v>156</v>
      </c>
      <c r="I1483" s="71">
        <v>24.233900465324218</v>
      </c>
      <c r="J1483" s="41" t="s">
        <v>157</v>
      </c>
      <c r="K1483" s="73"/>
      <c r="L1483" s="73" t="s">
        <v>158</v>
      </c>
      <c r="M1483" s="73"/>
      <c r="N148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O1483" s="41" t="str">
        <f>CONCATENATE("F","$",Таблица_основная[[#This Row],[Первая строка массива]])</f>
        <v>F$1432</v>
      </c>
      <c r="P1483" s="41" t="str">
        <f>CONCATENATE("F","$",Таблица_основная[[#This Row],[Первая строка массива]],":","F","$",Таблица_основная[[#This Row],[Последняя строка моссива]])</f>
        <v>F$1432:F$1486</v>
      </c>
      <c r="Q1483" s="70">
        <f t="shared" si="26"/>
        <v>1432</v>
      </c>
      <c r="R1483" s="70">
        <f>Таблица_основная[[#This Row],[Первая строка массива]]+54</f>
        <v>1486</v>
      </c>
      <c r="S1483"/>
      <c r="T1483" s="86"/>
      <c r="AF1483" s="40"/>
      <c r="AG1483" s="40"/>
    </row>
    <row r="1484" spans="1:33" ht="12.75" customHeight="1" x14ac:dyDescent="0.2">
      <c r="A1484" s="70"/>
      <c r="B1484" s="70"/>
      <c r="C1484" s="100" t="s">
        <v>110</v>
      </c>
      <c r="D1484" s="101" t="s">
        <v>78</v>
      </c>
      <c r="E1484" s="102">
        <v>45017</v>
      </c>
      <c r="F1484" s="71">
        <v>20</v>
      </c>
      <c r="G1484" s="72">
        <f ca="1">Таблица_основная[[#This Row],[Рейтинг расчет]]</f>
        <v>15</v>
      </c>
      <c r="H1484" s="41" t="s">
        <v>156</v>
      </c>
      <c r="I1484" s="71">
        <v>24.233900465324218</v>
      </c>
      <c r="J1484" s="41" t="s">
        <v>157</v>
      </c>
      <c r="K1484" s="73"/>
      <c r="L1484" s="73" t="s">
        <v>158</v>
      </c>
      <c r="M1484" s="73"/>
      <c r="N148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O1484" s="41" t="str">
        <f>CONCATENATE("F","$",Таблица_основная[[#This Row],[Первая строка массива]])</f>
        <v>F$1432</v>
      </c>
      <c r="P1484" s="41" t="str">
        <f>CONCATENATE("F","$",Таблица_основная[[#This Row],[Первая строка массива]],":","F","$",Таблица_основная[[#This Row],[Последняя строка моссива]])</f>
        <v>F$1432:F$1486</v>
      </c>
      <c r="Q1484" s="70">
        <f t="shared" si="26"/>
        <v>1432</v>
      </c>
      <c r="R1484" s="70">
        <f>Таблица_основная[[#This Row],[Первая строка массива]]+54</f>
        <v>1486</v>
      </c>
      <c r="S1484"/>
      <c r="T1484" s="86"/>
      <c r="AF1484" s="40"/>
      <c r="AG1484" s="40"/>
    </row>
    <row r="1485" spans="1:33" ht="12.75" customHeight="1" x14ac:dyDescent="0.2">
      <c r="A1485" s="70"/>
      <c r="B1485" s="70"/>
      <c r="C1485" s="100" t="s">
        <v>111</v>
      </c>
      <c r="D1485" s="101" t="s">
        <v>78</v>
      </c>
      <c r="E1485" s="102">
        <v>45017</v>
      </c>
      <c r="F1485" s="71">
        <v>43</v>
      </c>
      <c r="G1485" s="72">
        <f ca="1">Таблица_основная[[#This Row],[Рейтинг расчет]]</f>
        <v>1</v>
      </c>
      <c r="H1485" s="41" t="s">
        <v>156</v>
      </c>
      <c r="I1485" s="71">
        <v>24.233900465324218</v>
      </c>
      <c r="J1485" s="41" t="s">
        <v>157</v>
      </c>
      <c r="K1485" s="73"/>
      <c r="L1485" s="73" t="s">
        <v>158</v>
      </c>
      <c r="M1485" s="73"/>
      <c r="N148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1485" s="41" t="str">
        <f>CONCATENATE("F","$",Таблица_основная[[#This Row],[Первая строка массива]])</f>
        <v>F$1432</v>
      </c>
      <c r="P1485" s="41" t="str">
        <f>CONCATENATE("F","$",Таблица_основная[[#This Row],[Первая строка массива]],":","F","$",Таблица_основная[[#This Row],[Последняя строка моссива]])</f>
        <v>F$1432:F$1486</v>
      </c>
      <c r="Q1485" s="70">
        <f t="shared" si="26"/>
        <v>1432</v>
      </c>
      <c r="R1485" s="70">
        <f>Таблица_основная[[#This Row],[Первая строка массива]]+54</f>
        <v>1486</v>
      </c>
      <c r="S1485"/>
      <c r="T1485" s="86"/>
      <c r="AF1485" s="40"/>
      <c r="AG1485" s="40"/>
    </row>
    <row r="1486" spans="1:33" ht="12.75" customHeight="1" x14ac:dyDescent="0.2">
      <c r="A1486" s="70"/>
      <c r="B1486" s="70"/>
      <c r="C1486" s="100" t="s">
        <v>125</v>
      </c>
      <c r="D1486" s="101" t="s">
        <v>78</v>
      </c>
      <c r="E1486" s="102">
        <v>45017</v>
      </c>
      <c r="F1486" s="71">
        <v>28</v>
      </c>
      <c r="G1486" s="72">
        <f ca="1">Таблица_основная[[#This Row],[Рейтинг расчет]]</f>
        <v>8</v>
      </c>
      <c r="H1486" s="41" t="s">
        <v>156</v>
      </c>
      <c r="I1486" s="71">
        <v>24.233900465324218</v>
      </c>
      <c r="J1486" s="41" t="s">
        <v>157</v>
      </c>
      <c r="K1486" s="73"/>
      <c r="L1486" s="73" t="s">
        <v>158</v>
      </c>
      <c r="M1486" s="73"/>
      <c r="N148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O1486" s="41" t="str">
        <f>CONCATENATE("F","$",Таблица_основная[[#This Row],[Первая строка массива]])</f>
        <v>F$1432</v>
      </c>
      <c r="P1486" s="41" t="str">
        <f>CONCATENATE("F","$",Таблица_основная[[#This Row],[Первая строка массива]],":","F","$",Таблица_основная[[#This Row],[Последняя строка моссива]])</f>
        <v>F$1432:F$1486</v>
      </c>
      <c r="Q1486" s="70">
        <f t="shared" si="26"/>
        <v>1432</v>
      </c>
      <c r="R1486" s="70">
        <f>Таблица_основная[[#This Row],[Первая строка массива]]+54</f>
        <v>1486</v>
      </c>
      <c r="S1486"/>
      <c r="T1486" s="86"/>
      <c r="AF1486" s="40"/>
      <c r="AG1486" s="40"/>
    </row>
    <row r="1487" spans="1:33" ht="12.75" customHeight="1" x14ac:dyDescent="0.2">
      <c r="A1487" s="70"/>
      <c r="B1487" s="70"/>
      <c r="C1487" s="100" t="s">
        <v>87</v>
      </c>
      <c r="D1487" s="101" t="s">
        <v>78</v>
      </c>
      <c r="E1487" s="102">
        <v>45383</v>
      </c>
      <c r="F1487" s="71">
        <v>22</v>
      </c>
      <c r="G1487" s="72">
        <f ca="1">Таблица_основная[[#This Row],[Рейтинг расчет]]</f>
        <v>14</v>
      </c>
      <c r="H1487" s="41" t="s">
        <v>160</v>
      </c>
      <c r="I1487" s="71">
        <v>26.257359737969168</v>
      </c>
      <c r="J1487" s="41" t="s">
        <v>161</v>
      </c>
      <c r="K1487" s="73"/>
      <c r="L1487" s="73" t="s">
        <v>162</v>
      </c>
      <c r="M1487" s="73"/>
      <c r="N148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O1487" s="41" t="str">
        <f>CONCATENATE("F","$",Таблица_основная[[#This Row],[Первая строка массива]])</f>
        <v>F$1487</v>
      </c>
      <c r="P1487" s="41" t="str">
        <f>CONCATENATE("F","$",Таблица_основная[[#This Row],[Первая строка массива]],":","F","$",Таблица_основная[[#This Row],[Последняя строка моссива]])</f>
        <v>F$1487:F$1541</v>
      </c>
      <c r="Q1487" s="70">
        <f>ROW()</f>
        <v>1487</v>
      </c>
      <c r="R1487" s="70">
        <f>Таблица_основная[[#This Row],[Первая строка массива]]+54</f>
        <v>1541</v>
      </c>
      <c r="S1487"/>
      <c r="T1487" s="86"/>
      <c r="AF1487" s="40"/>
      <c r="AG1487" s="40"/>
    </row>
    <row r="1488" spans="1:33" ht="12.75" customHeight="1" x14ac:dyDescent="0.2">
      <c r="A1488" s="70"/>
      <c r="B1488" s="70"/>
      <c r="C1488" s="100" t="s">
        <v>88</v>
      </c>
      <c r="D1488" s="101" t="s">
        <v>78</v>
      </c>
      <c r="E1488" s="102">
        <v>45383</v>
      </c>
      <c r="F1488" s="71">
        <v>40</v>
      </c>
      <c r="G1488" s="72">
        <f ca="1">Таблица_основная[[#This Row],[Рейтинг расчет]]</f>
        <v>2</v>
      </c>
      <c r="H1488" s="41" t="s">
        <v>160</v>
      </c>
      <c r="I1488" s="71">
        <v>26.257359737969168</v>
      </c>
      <c r="J1488" s="41" t="s">
        <v>161</v>
      </c>
      <c r="K1488" s="73"/>
      <c r="L1488" s="73" t="s">
        <v>162</v>
      </c>
      <c r="M1488" s="73"/>
      <c r="N148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</v>
      </c>
      <c r="O1488" s="41" t="str">
        <f>CONCATENATE("F","$",Таблица_основная[[#This Row],[Первая строка массива]])</f>
        <v>F$1487</v>
      </c>
      <c r="P1488" s="41" t="str">
        <f>CONCATENATE("F","$",Таблица_основная[[#This Row],[Первая строка массива]],":","F","$",Таблица_основная[[#This Row],[Последняя строка моссива]])</f>
        <v>F$1487:F$1541</v>
      </c>
      <c r="Q1488" s="70">
        <f>Q1487</f>
        <v>1487</v>
      </c>
      <c r="R1488" s="70">
        <f>Таблица_основная[[#This Row],[Первая строка массива]]+54</f>
        <v>1541</v>
      </c>
      <c r="S1488"/>
      <c r="T1488" s="86"/>
      <c r="AF1488" s="40"/>
      <c r="AG1488" s="40"/>
    </row>
    <row r="1489" spans="1:33" ht="12.75" customHeight="1" x14ac:dyDescent="0.2">
      <c r="A1489" s="70"/>
      <c r="B1489" s="70"/>
      <c r="C1489" s="100" t="s">
        <v>89</v>
      </c>
      <c r="D1489" s="101" t="s">
        <v>78</v>
      </c>
      <c r="E1489" s="102">
        <v>45383</v>
      </c>
      <c r="F1489" s="71">
        <v>18</v>
      </c>
      <c r="G1489" s="72">
        <f ca="1">Таблица_основная[[#This Row],[Рейтинг расчет]]</f>
        <v>17</v>
      </c>
      <c r="H1489" s="41" t="s">
        <v>160</v>
      </c>
      <c r="I1489" s="71">
        <v>26.257359737969168</v>
      </c>
      <c r="J1489" s="41" t="s">
        <v>161</v>
      </c>
      <c r="K1489" s="73"/>
      <c r="L1489" s="73" t="s">
        <v>162</v>
      </c>
      <c r="M1489" s="73"/>
      <c r="N148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O1489" s="41" t="str">
        <f>CONCATENATE("F","$",Таблица_основная[[#This Row],[Первая строка массива]])</f>
        <v>F$1487</v>
      </c>
      <c r="P1489" s="41" t="str">
        <f>CONCATENATE("F","$",Таблица_основная[[#This Row],[Первая строка массива]],":","F","$",Таблица_основная[[#This Row],[Последняя строка моссива]])</f>
        <v>F$1487:F$1541</v>
      </c>
      <c r="Q1489" s="70">
        <f t="shared" ref="Q1489:Q1541" si="27">Q1488</f>
        <v>1487</v>
      </c>
      <c r="R1489" s="70">
        <f>Таблица_основная[[#This Row],[Первая строка массива]]+54</f>
        <v>1541</v>
      </c>
      <c r="S1489"/>
      <c r="T1489" s="86"/>
      <c r="AF1489" s="40"/>
      <c r="AG1489" s="40"/>
    </row>
    <row r="1490" spans="1:33" ht="12.75" customHeight="1" x14ac:dyDescent="0.2">
      <c r="A1490" s="70"/>
      <c r="B1490" s="70"/>
      <c r="C1490" s="100" t="s">
        <v>90</v>
      </c>
      <c r="D1490" s="101" t="s">
        <v>78</v>
      </c>
      <c r="E1490" s="102">
        <v>45383</v>
      </c>
      <c r="F1490" s="71">
        <v>22</v>
      </c>
      <c r="G1490" s="72">
        <f ca="1">Таблица_основная[[#This Row],[Рейтинг расчет]]</f>
        <v>14</v>
      </c>
      <c r="H1490" s="41" t="s">
        <v>160</v>
      </c>
      <c r="I1490" s="71">
        <v>26.257359737969168</v>
      </c>
      <c r="J1490" s="41" t="s">
        <v>161</v>
      </c>
      <c r="K1490" s="73"/>
      <c r="L1490" s="73" t="s">
        <v>162</v>
      </c>
      <c r="M1490" s="73"/>
      <c r="N149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O1490" s="41" t="str">
        <f>CONCATENATE("F","$",Таблица_основная[[#This Row],[Первая строка массива]])</f>
        <v>F$1487</v>
      </c>
      <c r="P1490" s="41" t="str">
        <f>CONCATENATE("F","$",Таблица_основная[[#This Row],[Первая строка массива]],":","F","$",Таблица_основная[[#This Row],[Последняя строка моссива]])</f>
        <v>F$1487:F$1541</v>
      </c>
      <c r="Q1490" s="70">
        <f t="shared" si="27"/>
        <v>1487</v>
      </c>
      <c r="R1490" s="70">
        <f>Таблица_основная[[#This Row],[Первая строка массива]]+54</f>
        <v>1541</v>
      </c>
      <c r="S1490"/>
      <c r="T1490" s="86"/>
      <c r="AF1490" s="40"/>
      <c r="AG1490" s="40"/>
    </row>
    <row r="1491" spans="1:33" ht="12.75" customHeight="1" x14ac:dyDescent="0.2">
      <c r="A1491" s="70"/>
      <c r="B1491" s="70"/>
      <c r="C1491" s="100" t="s">
        <v>112</v>
      </c>
      <c r="D1491" s="101" t="s">
        <v>78</v>
      </c>
      <c r="E1491" s="102">
        <v>45383</v>
      </c>
      <c r="F1491" s="71">
        <v>15</v>
      </c>
      <c r="G1491" s="72">
        <f ca="1">Таблица_основная[[#This Row],[Рейтинг расчет]]</f>
        <v>19</v>
      </c>
      <c r="H1491" s="41" t="s">
        <v>160</v>
      </c>
      <c r="I1491" s="71">
        <v>26.257359737969168</v>
      </c>
      <c r="J1491" s="41" t="s">
        <v>161</v>
      </c>
      <c r="K1491" s="73"/>
      <c r="L1491" s="73" t="s">
        <v>162</v>
      </c>
      <c r="M1491" s="73"/>
      <c r="N149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O1491" s="41" t="str">
        <f>CONCATENATE("F","$",Таблица_основная[[#This Row],[Первая строка массива]])</f>
        <v>F$1487</v>
      </c>
      <c r="P1491" s="41" t="str">
        <f>CONCATENATE("F","$",Таблица_основная[[#This Row],[Первая строка массива]],":","F","$",Таблица_основная[[#This Row],[Последняя строка моссива]])</f>
        <v>F$1487:F$1541</v>
      </c>
      <c r="Q1491" s="70">
        <f t="shared" si="27"/>
        <v>1487</v>
      </c>
      <c r="R1491" s="70">
        <f>Таблица_основная[[#This Row],[Первая строка массива]]+54</f>
        <v>1541</v>
      </c>
      <c r="S1491"/>
      <c r="T1491" s="86"/>
      <c r="AF1491" s="40"/>
      <c r="AG1491" s="40"/>
    </row>
    <row r="1492" spans="1:33" ht="12.75" customHeight="1" x14ac:dyDescent="0.2">
      <c r="A1492" s="70"/>
      <c r="B1492" s="70"/>
      <c r="C1492" s="100" t="s">
        <v>91</v>
      </c>
      <c r="D1492" s="101" t="s">
        <v>78</v>
      </c>
      <c r="E1492" s="102">
        <v>45383</v>
      </c>
      <c r="F1492" s="71">
        <v>22</v>
      </c>
      <c r="G1492" s="72">
        <f ca="1">Таблица_основная[[#This Row],[Рейтинг расчет]]</f>
        <v>14</v>
      </c>
      <c r="H1492" s="41" t="s">
        <v>160</v>
      </c>
      <c r="I1492" s="71">
        <v>26.257359737969168</v>
      </c>
      <c r="J1492" s="41" t="s">
        <v>161</v>
      </c>
      <c r="K1492" s="73"/>
      <c r="L1492" s="73" t="s">
        <v>162</v>
      </c>
      <c r="M1492" s="73"/>
      <c r="N149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O1492" s="41" t="str">
        <f>CONCATENATE("F","$",Таблица_основная[[#This Row],[Первая строка массива]])</f>
        <v>F$1487</v>
      </c>
      <c r="P1492" s="41" t="str">
        <f>CONCATENATE("F","$",Таблица_основная[[#This Row],[Первая строка массива]],":","F","$",Таблица_основная[[#This Row],[Последняя строка моссива]])</f>
        <v>F$1487:F$1541</v>
      </c>
      <c r="Q1492" s="70">
        <f t="shared" si="27"/>
        <v>1487</v>
      </c>
      <c r="R1492" s="70">
        <f>Таблица_основная[[#This Row],[Первая строка массива]]+54</f>
        <v>1541</v>
      </c>
      <c r="S1492"/>
      <c r="T1492" s="86"/>
      <c r="AF1492" s="40"/>
      <c r="AG1492" s="40"/>
    </row>
    <row r="1493" spans="1:33" ht="12.75" customHeight="1" x14ac:dyDescent="0.2">
      <c r="A1493" s="70"/>
      <c r="B1493" s="70"/>
      <c r="C1493" s="100" t="s">
        <v>92</v>
      </c>
      <c r="D1493" s="101" t="s">
        <v>78</v>
      </c>
      <c r="E1493" s="102">
        <v>45383</v>
      </c>
      <c r="F1493" s="71">
        <v>19</v>
      </c>
      <c r="G1493" s="72">
        <f ca="1">Таблица_основная[[#This Row],[Рейтинг расчет]]</f>
        <v>16</v>
      </c>
      <c r="H1493" s="41" t="s">
        <v>160</v>
      </c>
      <c r="I1493" s="71">
        <v>26.257359737969168</v>
      </c>
      <c r="J1493" s="41" t="s">
        <v>161</v>
      </c>
      <c r="K1493" s="73"/>
      <c r="L1493" s="73" t="s">
        <v>162</v>
      </c>
      <c r="M1493" s="73"/>
      <c r="N149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O1493" s="41" t="str">
        <f>CONCATENATE("F","$",Таблица_основная[[#This Row],[Первая строка массива]])</f>
        <v>F$1487</v>
      </c>
      <c r="P1493" s="41" t="str">
        <f>CONCATENATE("F","$",Таблица_основная[[#This Row],[Первая строка массива]],":","F","$",Таблица_основная[[#This Row],[Последняя строка моссива]])</f>
        <v>F$1487:F$1541</v>
      </c>
      <c r="Q1493" s="70">
        <f t="shared" si="27"/>
        <v>1487</v>
      </c>
      <c r="R1493" s="70">
        <f>Таблица_основная[[#This Row],[Первая строка массива]]+54</f>
        <v>1541</v>
      </c>
      <c r="S1493"/>
      <c r="T1493" s="86"/>
      <c r="AF1493" s="40"/>
      <c r="AG1493" s="40"/>
    </row>
    <row r="1494" spans="1:33" ht="12.75" customHeight="1" x14ac:dyDescent="0.2">
      <c r="A1494" s="70"/>
      <c r="B1494" s="70"/>
      <c r="C1494" s="100" t="s">
        <v>113</v>
      </c>
      <c r="D1494" s="101" t="s">
        <v>78</v>
      </c>
      <c r="E1494" s="102">
        <v>45383</v>
      </c>
      <c r="F1494" s="71">
        <v>12</v>
      </c>
      <c r="G1494" s="72">
        <f ca="1">Таблица_основная[[#This Row],[Рейтинг расчет]]</f>
        <v>21</v>
      </c>
      <c r="H1494" s="41" t="s">
        <v>160</v>
      </c>
      <c r="I1494" s="71">
        <v>26.257359737969168</v>
      </c>
      <c r="J1494" s="41" t="s">
        <v>161</v>
      </c>
      <c r="K1494" s="73"/>
      <c r="L1494" s="73" t="s">
        <v>162</v>
      </c>
      <c r="M1494" s="73"/>
      <c r="N149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O1494" s="41" t="str">
        <f>CONCATENATE("F","$",Таблица_основная[[#This Row],[Первая строка массива]])</f>
        <v>F$1487</v>
      </c>
      <c r="P1494" s="41" t="str">
        <f>CONCATENATE("F","$",Таблица_основная[[#This Row],[Первая строка массива]],":","F","$",Таблица_основная[[#This Row],[Последняя строка моссива]])</f>
        <v>F$1487:F$1541</v>
      </c>
      <c r="Q1494" s="70">
        <f t="shared" si="27"/>
        <v>1487</v>
      </c>
      <c r="R1494" s="70">
        <f>Таблица_основная[[#This Row],[Первая строка массива]]+54</f>
        <v>1541</v>
      </c>
      <c r="S1494"/>
      <c r="T1494" s="86"/>
      <c r="AF1494" s="40"/>
      <c r="AG1494" s="40"/>
    </row>
    <row r="1495" spans="1:33" ht="12.75" customHeight="1" x14ac:dyDescent="0.2">
      <c r="A1495" s="70"/>
      <c r="B1495" s="70"/>
      <c r="C1495" s="100" t="s">
        <v>135</v>
      </c>
      <c r="D1495" s="101" t="s">
        <v>78</v>
      </c>
      <c r="E1495" s="102">
        <v>45383</v>
      </c>
      <c r="F1495" s="71">
        <v>29</v>
      </c>
      <c r="G1495" s="72">
        <f ca="1">Таблица_основная[[#This Row],[Рейтинг расчет]]</f>
        <v>8</v>
      </c>
      <c r="H1495" s="41" t="s">
        <v>160</v>
      </c>
      <c r="I1495" s="71">
        <v>26.257359737969168</v>
      </c>
      <c r="J1495" s="41" t="s">
        <v>161</v>
      </c>
      <c r="K1495" s="73"/>
      <c r="L1495" s="73" t="s">
        <v>162</v>
      </c>
      <c r="M1495" s="73"/>
      <c r="N149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O1495" s="41" t="str">
        <f>CONCATENATE("F","$",Таблица_основная[[#This Row],[Первая строка массива]])</f>
        <v>F$1487</v>
      </c>
      <c r="P1495" s="41" t="str">
        <f>CONCATENATE("F","$",Таблица_основная[[#This Row],[Первая строка массива]],":","F","$",Таблица_основная[[#This Row],[Последняя строка моссива]])</f>
        <v>F$1487:F$1541</v>
      </c>
      <c r="Q1495" s="70">
        <f t="shared" si="27"/>
        <v>1487</v>
      </c>
      <c r="R1495" s="70">
        <f>Таблица_основная[[#This Row],[Первая строка массива]]+54</f>
        <v>1541</v>
      </c>
      <c r="S1495"/>
      <c r="T1495" s="86"/>
      <c r="AF1495" s="40"/>
      <c r="AG1495" s="40"/>
    </row>
    <row r="1496" spans="1:33" ht="12.75" customHeight="1" x14ac:dyDescent="0.2">
      <c r="A1496" s="70"/>
      <c r="B1496" s="70"/>
      <c r="C1496" s="100" t="s">
        <v>136</v>
      </c>
      <c r="D1496" s="101" t="s">
        <v>78</v>
      </c>
      <c r="E1496" s="102">
        <v>45383</v>
      </c>
      <c r="F1496" s="71">
        <v>37</v>
      </c>
      <c r="G1496" s="72">
        <f ca="1">Таблица_основная[[#This Row],[Рейтинг расчет]]</f>
        <v>3</v>
      </c>
      <c r="H1496" s="41" t="s">
        <v>160</v>
      </c>
      <c r="I1496" s="71">
        <v>26.257359737969168</v>
      </c>
      <c r="J1496" s="41" t="s">
        <v>161</v>
      </c>
      <c r="K1496" s="73"/>
      <c r="L1496" s="73" t="s">
        <v>162</v>
      </c>
      <c r="M1496" s="73"/>
      <c r="N149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</v>
      </c>
      <c r="O1496" s="41" t="str">
        <f>CONCATENATE("F","$",Таблица_основная[[#This Row],[Первая строка массива]])</f>
        <v>F$1487</v>
      </c>
      <c r="P1496" s="41" t="str">
        <f>CONCATENATE("F","$",Таблица_основная[[#This Row],[Первая строка массива]],":","F","$",Таблица_основная[[#This Row],[Последняя строка моссива]])</f>
        <v>F$1487:F$1541</v>
      </c>
      <c r="Q1496" s="70">
        <f t="shared" si="27"/>
        <v>1487</v>
      </c>
      <c r="R1496" s="70">
        <f>Таблица_основная[[#This Row],[Первая строка массива]]+54</f>
        <v>1541</v>
      </c>
      <c r="S1496"/>
      <c r="T1496" s="86"/>
      <c r="AF1496" s="40"/>
      <c r="AG1496" s="40"/>
    </row>
    <row r="1497" spans="1:33" ht="12.75" customHeight="1" x14ac:dyDescent="0.2">
      <c r="A1497" s="70"/>
      <c r="B1497" s="70"/>
      <c r="C1497" s="100" t="s">
        <v>137</v>
      </c>
      <c r="D1497" s="101" t="s">
        <v>78</v>
      </c>
      <c r="E1497" s="102">
        <v>45383</v>
      </c>
      <c r="F1497" s="71">
        <v>29</v>
      </c>
      <c r="G1497" s="72">
        <f ca="1">Таблица_основная[[#This Row],[Рейтинг расчет]]</f>
        <v>8</v>
      </c>
      <c r="H1497" s="41" t="s">
        <v>160</v>
      </c>
      <c r="I1497" s="71">
        <v>26.257359737969168</v>
      </c>
      <c r="J1497" s="41" t="s">
        <v>161</v>
      </c>
      <c r="K1497" s="73"/>
      <c r="L1497" s="73" t="s">
        <v>162</v>
      </c>
      <c r="M1497" s="73"/>
      <c r="N149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O1497" s="41" t="str">
        <f>CONCATENATE("F","$",Таблица_основная[[#This Row],[Первая строка массива]])</f>
        <v>F$1487</v>
      </c>
      <c r="P1497" s="41" t="str">
        <f>CONCATENATE("F","$",Таблица_основная[[#This Row],[Первая строка массива]],":","F","$",Таблица_основная[[#This Row],[Последняя строка моссива]])</f>
        <v>F$1487:F$1541</v>
      </c>
      <c r="Q1497" s="70">
        <f t="shared" si="27"/>
        <v>1487</v>
      </c>
      <c r="R1497" s="70">
        <f>Таблица_основная[[#This Row],[Первая строка массива]]+54</f>
        <v>1541</v>
      </c>
      <c r="S1497"/>
      <c r="T1497" s="86"/>
      <c r="AF1497" s="40"/>
      <c r="AG1497" s="40"/>
    </row>
    <row r="1498" spans="1:33" s="40" customFormat="1" ht="12.75" customHeight="1" x14ac:dyDescent="0.2">
      <c r="A1498" s="70"/>
      <c r="B1498" s="70"/>
      <c r="C1498" s="100" t="s">
        <v>138</v>
      </c>
      <c r="D1498" s="101" t="s">
        <v>78</v>
      </c>
      <c r="E1498" s="102">
        <v>45383</v>
      </c>
      <c r="F1498" s="71">
        <v>18</v>
      </c>
      <c r="G1498" s="72">
        <f ca="1">Таблица_основная[[#This Row],[Рейтинг расчет]]</f>
        <v>17</v>
      </c>
      <c r="H1498" s="41" t="s">
        <v>160</v>
      </c>
      <c r="I1498" s="71">
        <v>26.257359737969168</v>
      </c>
      <c r="J1498" s="41" t="s">
        <v>161</v>
      </c>
      <c r="K1498" s="73"/>
      <c r="L1498" s="73" t="s">
        <v>162</v>
      </c>
      <c r="M1498" s="73"/>
      <c r="N149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O1498" s="41" t="str">
        <f>CONCATENATE("F","$",Таблица_основная[[#This Row],[Первая строка массива]])</f>
        <v>F$1487</v>
      </c>
      <c r="P1498" s="41" t="str">
        <f>CONCATENATE("F","$",Таблица_основная[[#This Row],[Первая строка массива]],":","F","$",Таблица_основная[[#This Row],[Последняя строка моссива]])</f>
        <v>F$1487:F$1541</v>
      </c>
      <c r="Q1498" s="70">
        <f t="shared" si="27"/>
        <v>1487</v>
      </c>
      <c r="R1498" s="70">
        <f>Таблица_основная[[#This Row],[Первая строка массива]]+54</f>
        <v>1541</v>
      </c>
      <c r="T1498" s="86"/>
      <c r="Y1498" s="92"/>
      <c r="AA1498"/>
      <c r="AB1498"/>
      <c r="AC1498"/>
      <c r="AD1498"/>
    </row>
    <row r="1499" spans="1:33" s="40" customFormat="1" ht="12.75" customHeight="1" x14ac:dyDescent="0.2">
      <c r="A1499" s="70"/>
      <c r="B1499" s="70"/>
      <c r="C1499" s="100" t="s">
        <v>139</v>
      </c>
      <c r="D1499" s="101" t="s">
        <v>78</v>
      </c>
      <c r="E1499" s="102">
        <v>45383</v>
      </c>
      <c r="F1499" s="71">
        <v>28</v>
      </c>
      <c r="G1499" s="72">
        <f ca="1">Таблица_основная[[#This Row],[Рейтинг расчет]]</f>
        <v>9</v>
      </c>
      <c r="H1499" s="41" t="s">
        <v>160</v>
      </c>
      <c r="I1499" s="71">
        <v>26.257359737969168</v>
      </c>
      <c r="J1499" s="41" t="s">
        <v>161</v>
      </c>
      <c r="K1499" s="73"/>
      <c r="L1499" s="73" t="s">
        <v>162</v>
      </c>
      <c r="M1499" s="73"/>
      <c r="N149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9</v>
      </c>
      <c r="O1499" s="41" t="str">
        <f>CONCATENATE("F","$",Таблица_основная[[#This Row],[Первая строка массива]])</f>
        <v>F$1487</v>
      </c>
      <c r="P1499" s="41" t="str">
        <f>CONCATENATE("F","$",Таблица_основная[[#This Row],[Первая строка массива]],":","F","$",Таблица_основная[[#This Row],[Последняя строка моссива]])</f>
        <v>F$1487:F$1541</v>
      </c>
      <c r="Q1499" s="70">
        <f t="shared" si="27"/>
        <v>1487</v>
      </c>
      <c r="R1499" s="70">
        <f>Таблица_основная[[#This Row],[Первая строка массива]]+54</f>
        <v>1541</v>
      </c>
      <c r="T1499" s="86"/>
      <c r="Y1499" s="92"/>
      <c r="AA1499"/>
      <c r="AB1499"/>
      <c r="AC1499"/>
      <c r="AD1499"/>
    </row>
    <row r="1500" spans="1:33" s="40" customFormat="1" ht="12.75" customHeight="1" x14ac:dyDescent="0.2">
      <c r="A1500" s="70"/>
      <c r="B1500" s="70"/>
      <c r="C1500" s="100" t="s">
        <v>140</v>
      </c>
      <c r="D1500" s="101" t="s">
        <v>78</v>
      </c>
      <c r="E1500" s="102">
        <v>45383</v>
      </c>
      <c r="F1500" s="71">
        <v>35</v>
      </c>
      <c r="G1500" s="72">
        <f ca="1">Таблица_основная[[#This Row],[Рейтинг расчет]]</f>
        <v>4</v>
      </c>
      <c r="H1500" s="41" t="s">
        <v>160</v>
      </c>
      <c r="I1500" s="71">
        <v>26.257359737969168</v>
      </c>
      <c r="J1500" s="41" t="s">
        <v>161</v>
      </c>
      <c r="K1500" s="73"/>
      <c r="L1500" s="73" t="s">
        <v>162</v>
      </c>
      <c r="M1500" s="73"/>
      <c r="N150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</v>
      </c>
      <c r="O1500" s="41" t="str">
        <f>CONCATENATE("F","$",Таблица_основная[[#This Row],[Первая строка массива]])</f>
        <v>F$1487</v>
      </c>
      <c r="P1500" s="41" t="str">
        <f>CONCATENATE("F","$",Таблица_основная[[#This Row],[Первая строка массива]],":","F","$",Таблица_основная[[#This Row],[Последняя строка моссива]])</f>
        <v>F$1487:F$1541</v>
      </c>
      <c r="Q1500" s="70">
        <f t="shared" si="27"/>
        <v>1487</v>
      </c>
      <c r="R1500" s="70">
        <f>Таблица_основная[[#This Row],[Первая строка массива]]+54</f>
        <v>1541</v>
      </c>
      <c r="T1500" s="86"/>
      <c r="Y1500" s="92"/>
      <c r="AA1500"/>
      <c r="AB1500"/>
      <c r="AC1500"/>
      <c r="AD1500"/>
    </row>
    <row r="1501" spans="1:33" s="40" customFormat="1" ht="12.75" customHeight="1" x14ac:dyDescent="0.2">
      <c r="A1501" s="70"/>
      <c r="B1501" s="70"/>
      <c r="C1501" s="100" t="s">
        <v>141</v>
      </c>
      <c r="D1501" s="101" t="s">
        <v>78</v>
      </c>
      <c r="E1501" s="102">
        <v>45383</v>
      </c>
      <c r="F1501" s="71">
        <v>37</v>
      </c>
      <c r="G1501" s="72">
        <f ca="1">Таблица_основная[[#This Row],[Рейтинг расчет]]</f>
        <v>3</v>
      </c>
      <c r="H1501" s="41" t="s">
        <v>160</v>
      </c>
      <c r="I1501" s="71">
        <v>26.257359737969168</v>
      </c>
      <c r="J1501" s="41" t="s">
        <v>161</v>
      </c>
      <c r="K1501" s="73"/>
      <c r="L1501" s="73" t="s">
        <v>162</v>
      </c>
      <c r="M1501" s="73"/>
      <c r="N150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</v>
      </c>
      <c r="O1501" s="41" t="str">
        <f>CONCATENATE("F","$",Таблица_основная[[#This Row],[Первая строка массива]])</f>
        <v>F$1487</v>
      </c>
      <c r="P1501" s="41" t="str">
        <f>CONCATENATE("F","$",Таблица_основная[[#This Row],[Первая строка массива]],":","F","$",Таблица_основная[[#This Row],[Последняя строка моссива]])</f>
        <v>F$1487:F$1541</v>
      </c>
      <c r="Q1501" s="70">
        <f t="shared" si="27"/>
        <v>1487</v>
      </c>
      <c r="R1501" s="70">
        <f>Таблица_основная[[#This Row],[Первая строка массива]]+54</f>
        <v>1541</v>
      </c>
      <c r="T1501" s="86"/>
      <c r="Y1501" s="92"/>
      <c r="AA1501"/>
      <c r="AB1501"/>
      <c r="AC1501"/>
      <c r="AD1501"/>
    </row>
    <row r="1502" spans="1:33" s="40" customFormat="1" ht="12.75" customHeight="1" x14ac:dyDescent="0.2">
      <c r="A1502" s="70"/>
      <c r="B1502" s="70"/>
      <c r="C1502" s="100" t="s">
        <v>142</v>
      </c>
      <c r="D1502" s="101" t="s">
        <v>78</v>
      </c>
      <c r="E1502" s="102">
        <v>45383</v>
      </c>
      <c r="F1502" s="71">
        <v>22</v>
      </c>
      <c r="G1502" s="72">
        <f ca="1">Таблица_основная[[#This Row],[Рейтинг расчет]]</f>
        <v>14</v>
      </c>
      <c r="H1502" s="41" t="s">
        <v>160</v>
      </c>
      <c r="I1502" s="71">
        <v>26.257359737969168</v>
      </c>
      <c r="J1502" s="41" t="s">
        <v>161</v>
      </c>
      <c r="K1502" s="73"/>
      <c r="L1502" s="73" t="s">
        <v>162</v>
      </c>
      <c r="M1502" s="73"/>
      <c r="N150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O1502" s="41" t="str">
        <f>CONCATENATE("F","$",Таблица_основная[[#This Row],[Первая строка массива]])</f>
        <v>F$1487</v>
      </c>
      <c r="P1502" s="41" t="str">
        <f>CONCATENATE("F","$",Таблица_основная[[#This Row],[Первая строка массива]],":","F","$",Таблица_основная[[#This Row],[Последняя строка моссива]])</f>
        <v>F$1487:F$1541</v>
      </c>
      <c r="Q1502" s="70">
        <f t="shared" si="27"/>
        <v>1487</v>
      </c>
      <c r="R1502" s="70">
        <f>Таблица_основная[[#This Row],[Первая строка массива]]+54</f>
        <v>1541</v>
      </c>
      <c r="T1502" s="86"/>
      <c r="Y1502" s="92"/>
      <c r="AA1502"/>
      <c r="AB1502"/>
      <c r="AC1502"/>
      <c r="AD1502"/>
    </row>
    <row r="1503" spans="1:33" s="40" customFormat="1" ht="12.75" customHeight="1" x14ac:dyDescent="0.2">
      <c r="A1503" s="70"/>
      <c r="B1503" s="70"/>
      <c r="C1503" s="100" t="s">
        <v>143</v>
      </c>
      <c r="D1503" s="101" t="s">
        <v>78</v>
      </c>
      <c r="E1503" s="102">
        <v>45383</v>
      </c>
      <c r="F1503" s="71">
        <v>18</v>
      </c>
      <c r="G1503" s="72">
        <f ca="1">Таблица_основная[[#This Row],[Рейтинг расчет]]</f>
        <v>17</v>
      </c>
      <c r="H1503" s="41" t="s">
        <v>160</v>
      </c>
      <c r="I1503" s="71">
        <v>26.257359737969168</v>
      </c>
      <c r="J1503" s="41" t="s">
        <v>161</v>
      </c>
      <c r="K1503" s="73"/>
      <c r="L1503" s="73" t="s">
        <v>162</v>
      </c>
      <c r="M1503" s="73"/>
      <c r="N150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O1503" s="41" t="str">
        <f>CONCATENATE("F","$",Таблица_основная[[#This Row],[Первая строка массива]])</f>
        <v>F$1487</v>
      </c>
      <c r="P1503" s="41" t="str">
        <f>CONCATENATE("F","$",Таблица_основная[[#This Row],[Первая строка массива]],":","F","$",Таблица_основная[[#This Row],[Последняя строка моссива]])</f>
        <v>F$1487:F$1541</v>
      </c>
      <c r="Q1503" s="70">
        <f t="shared" si="27"/>
        <v>1487</v>
      </c>
      <c r="R1503" s="70">
        <f>Таблица_основная[[#This Row],[Первая строка массива]]+54</f>
        <v>1541</v>
      </c>
      <c r="T1503" s="86"/>
      <c r="Y1503" s="92"/>
      <c r="AA1503"/>
      <c r="AB1503"/>
      <c r="AC1503"/>
      <c r="AD1503"/>
    </row>
    <row r="1504" spans="1:33" s="40" customFormat="1" ht="12.75" customHeight="1" x14ac:dyDescent="0.2">
      <c r="A1504" s="70"/>
      <c r="B1504" s="70"/>
      <c r="C1504" s="100" t="s">
        <v>144</v>
      </c>
      <c r="D1504" s="101" t="s">
        <v>78</v>
      </c>
      <c r="E1504" s="102">
        <v>45383</v>
      </c>
      <c r="F1504" s="71">
        <v>28</v>
      </c>
      <c r="G1504" s="72">
        <f ca="1">Таблица_основная[[#This Row],[Рейтинг расчет]]</f>
        <v>9</v>
      </c>
      <c r="H1504" s="41" t="s">
        <v>160</v>
      </c>
      <c r="I1504" s="71">
        <v>26.257359737969168</v>
      </c>
      <c r="J1504" s="41" t="s">
        <v>161</v>
      </c>
      <c r="K1504" s="73"/>
      <c r="L1504" s="73" t="s">
        <v>162</v>
      </c>
      <c r="M1504" s="73"/>
      <c r="N150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9</v>
      </c>
      <c r="O1504" s="41" t="str">
        <f>CONCATENATE("F","$",Таблица_основная[[#This Row],[Первая строка массива]])</f>
        <v>F$1487</v>
      </c>
      <c r="P1504" s="41" t="str">
        <f>CONCATENATE("F","$",Таблица_основная[[#This Row],[Первая строка массива]],":","F","$",Таблица_основная[[#This Row],[Последняя строка моссива]])</f>
        <v>F$1487:F$1541</v>
      </c>
      <c r="Q1504" s="70">
        <f t="shared" si="27"/>
        <v>1487</v>
      </c>
      <c r="R1504" s="70">
        <f>Таблица_основная[[#This Row],[Первая строка массива]]+54</f>
        <v>1541</v>
      </c>
      <c r="T1504" s="86"/>
      <c r="Y1504" s="92"/>
      <c r="AA1504"/>
      <c r="AB1504"/>
      <c r="AC1504"/>
      <c r="AD1504"/>
    </row>
    <row r="1505" spans="1:33" s="40" customFormat="1" ht="12.75" customHeight="1" x14ac:dyDescent="0.2">
      <c r="A1505" s="70"/>
      <c r="B1505" s="70"/>
      <c r="C1505" s="100" t="s">
        <v>145</v>
      </c>
      <c r="D1505" s="101" t="s">
        <v>78</v>
      </c>
      <c r="E1505" s="102">
        <v>45383</v>
      </c>
      <c r="F1505" s="71">
        <v>31</v>
      </c>
      <c r="G1505" s="72">
        <f ca="1">Таблица_основная[[#This Row],[Рейтинг расчет]]</f>
        <v>7</v>
      </c>
      <c r="H1505" s="41" t="s">
        <v>160</v>
      </c>
      <c r="I1505" s="71">
        <v>26.257359737969168</v>
      </c>
      <c r="J1505" s="41" t="s">
        <v>161</v>
      </c>
      <c r="K1505" s="73"/>
      <c r="L1505" s="73" t="s">
        <v>162</v>
      </c>
      <c r="M1505" s="73"/>
      <c r="N150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O1505" s="41" t="str">
        <f>CONCATENATE("F","$",Таблица_основная[[#This Row],[Первая строка массива]])</f>
        <v>F$1487</v>
      </c>
      <c r="P1505" s="41" t="str">
        <f>CONCATENATE("F","$",Таблица_основная[[#This Row],[Первая строка массива]],":","F","$",Таблица_основная[[#This Row],[Последняя строка моссива]])</f>
        <v>F$1487:F$1541</v>
      </c>
      <c r="Q1505" s="70">
        <f t="shared" si="27"/>
        <v>1487</v>
      </c>
      <c r="R1505" s="70">
        <f>Таблица_основная[[#This Row],[Первая строка массива]]+54</f>
        <v>1541</v>
      </c>
      <c r="T1505" s="86"/>
      <c r="Y1505" s="92"/>
      <c r="AA1505"/>
      <c r="AB1505"/>
      <c r="AC1505"/>
      <c r="AD1505"/>
    </row>
    <row r="1506" spans="1:33" s="40" customFormat="1" ht="12.75" customHeight="1" x14ac:dyDescent="0.2">
      <c r="A1506" s="70"/>
      <c r="B1506" s="70"/>
      <c r="C1506" s="100" t="s">
        <v>146</v>
      </c>
      <c r="D1506" s="101" t="s">
        <v>78</v>
      </c>
      <c r="E1506" s="102">
        <v>45383</v>
      </c>
      <c r="F1506" s="71">
        <v>27</v>
      </c>
      <c r="G1506" s="72">
        <f ca="1">Таблица_основная[[#This Row],[Рейтинг расчет]]</f>
        <v>10</v>
      </c>
      <c r="H1506" s="41" t="s">
        <v>160</v>
      </c>
      <c r="I1506" s="71">
        <v>26.257359737969168</v>
      </c>
      <c r="J1506" s="41" t="s">
        <v>161</v>
      </c>
      <c r="K1506" s="73"/>
      <c r="L1506" s="73" t="s">
        <v>162</v>
      </c>
      <c r="M1506" s="73"/>
      <c r="N150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10</v>
      </c>
      <c r="O1506" s="41" t="str">
        <f>CONCATENATE("F","$",Таблица_основная[[#This Row],[Первая строка массива]])</f>
        <v>F$1487</v>
      </c>
      <c r="P1506" s="41" t="str">
        <f>CONCATENATE("F","$",Таблица_основная[[#This Row],[Первая строка массива]],":","F","$",Таблица_основная[[#This Row],[Последняя строка моссива]])</f>
        <v>F$1487:F$1541</v>
      </c>
      <c r="Q1506" s="70">
        <f t="shared" si="27"/>
        <v>1487</v>
      </c>
      <c r="R1506" s="70">
        <f>Таблица_основная[[#This Row],[Первая строка массива]]+54</f>
        <v>1541</v>
      </c>
      <c r="T1506" s="86"/>
      <c r="Y1506" s="92"/>
      <c r="AA1506"/>
      <c r="AB1506"/>
      <c r="AC1506"/>
      <c r="AD1506"/>
      <c r="AF1506"/>
      <c r="AG1506"/>
    </row>
    <row r="1507" spans="1:33" s="40" customFormat="1" ht="12.75" customHeight="1" x14ac:dyDescent="0.2">
      <c r="A1507" s="70"/>
      <c r="B1507" s="70"/>
      <c r="C1507" s="100" t="s">
        <v>93</v>
      </c>
      <c r="D1507" s="101" t="s">
        <v>78</v>
      </c>
      <c r="E1507" s="102">
        <v>45383</v>
      </c>
      <c r="F1507" s="71">
        <v>5</v>
      </c>
      <c r="G1507" s="72">
        <f ca="1">Таблица_основная[[#This Row],[Рейтинг расчет]]</f>
        <v>25</v>
      </c>
      <c r="H1507" s="41" t="s">
        <v>160</v>
      </c>
      <c r="I1507" s="71">
        <v>26.257359737969168</v>
      </c>
      <c r="J1507" s="41" t="s">
        <v>161</v>
      </c>
      <c r="K1507" s="73"/>
      <c r="L1507" s="73" t="s">
        <v>162</v>
      </c>
      <c r="M1507" s="73"/>
      <c r="N150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25</v>
      </c>
      <c r="O1507" s="41" t="str">
        <f>CONCATENATE("F","$",Таблица_основная[[#This Row],[Первая строка массива]])</f>
        <v>F$1487</v>
      </c>
      <c r="P1507" s="41" t="str">
        <f>CONCATENATE("F","$",Таблица_основная[[#This Row],[Первая строка массива]],":","F","$",Таблица_основная[[#This Row],[Последняя строка моссива]])</f>
        <v>F$1487:F$1541</v>
      </c>
      <c r="Q1507" s="70">
        <f t="shared" si="27"/>
        <v>1487</v>
      </c>
      <c r="R1507" s="70">
        <f>Таблица_основная[[#This Row],[Первая строка массива]]+54</f>
        <v>1541</v>
      </c>
      <c r="T1507" s="86"/>
      <c r="Y1507" s="92"/>
      <c r="AA1507"/>
      <c r="AB1507"/>
      <c r="AC1507"/>
      <c r="AD1507"/>
      <c r="AF1507"/>
      <c r="AG1507"/>
    </row>
    <row r="1508" spans="1:33" s="40" customFormat="1" ht="12.75" customHeight="1" x14ac:dyDescent="0.2">
      <c r="A1508" s="70"/>
      <c r="B1508" s="70"/>
      <c r="C1508" s="100" t="s">
        <v>127</v>
      </c>
      <c r="D1508" s="101" t="s">
        <v>78</v>
      </c>
      <c r="E1508" s="102">
        <v>45383</v>
      </c>
      <c r="F1508" s="71">
        <v>19</v>
      </c>
      <c r="G1508" s="72">
        <f ca="1">Таблица_основная[[#This Row],[Рейтинг расчет]]</f>
        <v>16</v>
      </c>
      <c r="H1508" s="41" t="s">
        <v>160</v>
      </c>
      <c r="I1508" s="71">
        <v>26.257359737969168</v>
      </c>
      <c r="J1508" s="41" t="s">
        <v>161</v>
      </c>
      <c r="K1508" s="73"/>
      <c r="L1508" s="73" t="s">
        <v>162</v>
      </c>
      <c r="M1508" s="73"/>
      <c r="N150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O1508" s="41" t="str">
        <f>CONCATENATE("F","$",Таблица_основная[[#This Row],[Первая строка массива]])</f>
        <v>F$1487</v>
      </c>
      <c r="P1508" s="41" t="str">
        <f>CONCATENATE("F","$",Таблица_основная[[#This Row],[Первая строка массива]],":","F","$",Таблица_основная[[#This Row],[Последняя строка моссива]])</f>
        <v>F$1487:F$1541</v>
      </c>
      <c r="Q1508" s="70">
        <f t="shared" si="27"/>
        <v>1487</v>
      </c>
      <c r="R1508" s="70">
        <f>Таблица_основная[[#This Row],[Первая строка массива]]+54</f>
        <v>1541</v>
      </c>
      <c r="T1508" s="86"/>
      <c r="Y1508" s="92"/>
      <c r="AA1508"/>
      <c r="AB1508"/>
      <c r="AC1508"/>
      <c r="AD1508"/>
      <c r="AF1508"/>
      <c r="AG1508"/>
    </row>
    <row r="1509" spans="1:33" s="40" customFormat="1" ht="12.75" customHeight="1" x14ac:dyDescent="0.2">
      <c r="A1509" s="70"/>
      <c r="B1509" s="70"/>
      <c r="C1509" s="100" t="s">
        <v>114</v>
      </c>
      <c r="D1509" s="101" t="s">
        <v>78</v>
      </c>
      <c r="E1509" s="102">
        <v>45383</v>
      </c>
      <c r="F1509" s="71">
        <v>6</v>
      </c>
      <c r="G1509" s="72">
        <f ca="1">Таблица_основная[[#This Row],[Рейтинг расчет]]</f>
        <v>24</v>
      </c>
      <c r="H1509" s="41" t="s">
        <v>160</v>
      </c>
      <c r="I1509" s="71">
        <v>26.257359737969168</v>
      </c>
      <c r="J1509" s="41" t="s">
        <v>161</v>
      </c>
      <c r="K1509" s="73"/>
      <c r="L1509" s="73" t="s">
        <v>162</v>
      </c>
      <c r="M1509" s="73"/>
      <c r="N150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24</v>
      </c>
      <c r="O1509" s="41" t="str">
        <f>CONCATENATE("F","$",Таблица_основная[[#This Row],[Первая строка массива]])</f>
        <v>F$1487</v>
      </c>
      <c r="P1509" s="41" t="str">
        <f>CONCATENATE("F","$",Таблица_основная[[#This Row],[Первая строка массива]],":","F","$",Таблица_основная[[#This Row],[Последняя строка моссива]])</f>
        <v>F$1487:F$1541</v>
      </c>
      <c r="Q1509" s="70">
        <f t="shared" si="27"/>
        <v>1487</v>
      </c>
      <c r="R1509" s="70">
        <f>Таблица_основная[[#This Row],[Первая строка массива]]+54</f>
        <v>1541</v>
      </c>
      <c r="T1509" s="86"/>
      <c r="Y1509" s="92"/>
      <c r="AA1509"/>
      <c r="AB1509"/>
      <c r="AC1509"/>
      <c r="AD1509"/>
      <c r="AF1509"/>
      <c r="AG1509"/>
    </row>
    <row r="1510" spans="1:33" s="40" customFormat="1" ht="12.75" customHeight="1" x14ac:dyDescent="0.2">
      <c r="A1510" s="70"/>
      <c r="B1510" s="70"/>
      <c r="C1510" s="100" t="s">
        <v>94</v>
      </c>
      <c r="D1510" s="101" t="s">
        <v>78</v>
      </c>
      <c r="E1510" s="102">
        <v>45383</v>
      </c>
      <c r="F1510" s="71">
        <v>32</v>
      </c>
      <c r="G1510" s="72">
        <f ca="1">Таблица_основная[[#This Row],[Рейтинг расчет]]</f>
        <v>6</v>
      </c>
      <c r="H1510" s="41" t="s">
        <v>160</v>
      </c>
      <c r="I1510" s="71">
        <v>26.257359737969168</v>
      </c>
      <c r="J1510" s="41" t="s">
        <v>161</v>
      </c>
      <c r="K1510" s="73"/>
      <c r="L1510" s="73" t="s">
        <v>162</v>
      </c>
      <c r="M1510" s="73"/>
      <c r="N151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6</v>
      </c>
      <c r="O1510" s="41" t="str">
        <f>CONCATENATE("F","$",Таблица_основная[[#This Row],[Первая строка массива]])</f>
        <v>F$1487</v>
      </c>
      <c r="P1510" s="41" t="str">
        <f>CONCATENATE("F","$",Таблица_основная[[#This Row],[Первая строка массива]],":","F","$",Таблица_основная[[#This Row],[Последняя строка моссива]])</f>
        <v>F$1487:F$1541</v>
      </c>
      <c r="Q1510" s="70">
        <f t="shared" si="27"/>
        <v>1487</v>
      </c>
      <c r="R1510" s="70">
        <f>Таблица_основная[[#This Row],[Первая строка массива]]+54</f>
        <v>1541</v>
      </c>
      <c r="T1510" s="86"/>
      <c r="Y1510" s="92"/>
      <c r="AA1510"/>
      <c r="AB1510"/>
      <c r="AC1510"/>
      <c r="AD1510"/>
      <c r="AF1510"/>
      <c r="AG1510"/>
    </row>
    <row r="1511" spans="1:33" s="40" customFormat="1" ht="12.75" customHeight="1" x14ac:dyDescent="0.2">
      <c r="A1511" s="70"/>
      <c r="B1511" s="70"/>
      <c r="C1511" s="100" t="s">
        <v>95</v>
      </c>
      <c r="D1511" s="101" t="s">
        <v>78</v>
      </c>
      <c r="E1511" s="102">
        <v>45383</v>
      </c>
      <c r="F1511" s="71">
        <v>25</v>
      </c>
      <c r="G1511" s="72">
        <f ca="1">Таблица_основная[[#This Row],[Рейтинг расчет]]</f>
        <v>12</v>
      </c>
      <c r="H1511" s="41" t="s">
        <v>160</v>
      </c>
      <c r="I1511" s="71">
        <v>26.257359737969168</v>
      </c>
      <c r="J1511" s="41" t="s">
        <v>161</v>
      </c>
      <c r="K1511" s="73"/>
      <c r="L1511" s="73" t="s">
        <v>162</v>
      </c>
      <c r="M1511" s="73"/>
      <c r="N151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O1511" s="41" t="str">
        <f>CONCATENATE("F","$",Таблица_основная[[#This Row],[Первая строка массива]])</f>
        <v>F$1487</v>
      </c>
      <c r="P1511" s="41" t="str">
        <f>CONCATENATE("F","$",Таблица_основная[[#This Row],[Первая строка массива]],":","F","$",Таблица_основная[[#This Row],[Последняя строка моссива]])</f>
        <v>F$1487:F$1541</v>
      </c>
      <c r="Q1511" s="70">
        <f t="shared" si="27"/>
        <v>1487</v>
      </c>
      <c r="R1511" s="70">
        <f>Таблица_основная[[#This Row],[Первая строка массива]]+54</f>
        <v>1541</v>
      </c>
      <c r="T1511" s="86"/>
      <c r="Y1511" s="92"/>
      <c r="AA1511"/>
      <c r="AB1511"/>
      <c r="AC1511"/>
      <c r="AD1511"/>
      <c r="AF1511"/>
      <c r="AG1511"/>
    </row>
    <row r="1512" spans="1:33" s="40" customFormat="1" ht="12.75" customHeight="1" x14ac:dyDescent="0.2">
      <c r="A1512" s="70"/>
      <c r="B1512" s="70"/>
      <c r="C1512" s="100" t="s">
        <v>96</v>
      </c>
      <c r="D1512" s="101" t="s">
        <v>78</v>
      </c>
      <c r="E1512" s="102">
        <v>45383</v>
      </c>
      <c r="F1512" s="71">
        <v>31</v>
      </c>
      <c r="G1512" s="72">
        <f ca="1">Таблица_основная[[#This Row],[Рейтинг расчет]]</f>
        <v>7</v>
      </c>
      <c r="H1512" s="41" t="s">
        <v>160</v>
      </c>
      <c r="I1512" s="71">
        <v>26.257359737969168</v>
      </c>
      <c r="J1512" s="41" t="s">
        <v>161</v>
      </c>
      <c r="K1512" s="73"/>
      <c r="L1512" s="73" t="s">
        <v>162</v>
      </c>
      <c r="M1512" s="73"/>
      <c r="N151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O1512" s="41" t="str">
        <f>CONCATENATE("F","$",Таблица_основная[[#This Row],[Первая строка массива]])</f>
        <v>F$1487</v>
      </c>
      <c r="P1512" s="41" t="str">
        <f>CONCATENATE("F","$",Таблица_основная[[#This Row],[Первая строка массива]],":","F","$",Таблица_основная[[#This Row],[Последняя строка моссива]])</f>
        <v>F$1487:F$1541</v>
      </c>
      <c r="Q1512" s="70">
        <f t="shared" si="27"/>
        <v>1487</v>
      </c>
      <c r="R1512" s="70">
        <f>Таблица_основная[[#This Row],[Первая строка массива]]+54</f>
        <v>1541</v>
      </c>
      <c r="T1512" s="86"/>
      <c r="Y1512" s="92"/>
      <c r="AA1512"/>
      <c r="AB1512"/>
      <c r="AC1512"/>
      <c r="AD1512"/>
      <c r="AF1512"/>
      <c r="AG1512"/>
    </row>
    <row r="1513" spans="1:33" s="40" customFormat="1" ht="12.75" customHeight="1" x14ac:dyDescent="0.2">
      <c r="A1513" s="70"/>
      <c r="B1513" s="70"/>
      <c r="C1513" s="100" t="s">
        <v>97</v>
      </c>
      <c r="D1513" s="101" t="s">
        <v>78</v>
      </c>
      <c r="E1513" s="102">
        <v>45383</v>
      </c>
      <c r="F1513" s="71">
        <v>26</v>
      </c>
      <c r="G1513" s="72">
        <f ca="1">Таблица_основная[[#This Row],[Рейтинг расчет]]</f>
        <v>11</v>
      </c>
      <c r="H1513" s="41" t="s">
        <v>160</v>
      </c>
      <c r="I1513" s="71">
        <v>26.257359737969168</v>
      </c>
      <c r="J1513" s="41" t="s">
        <v>161</v>
      </c>
      <c r="K1513" s="73"/>
      <c r="L1513" s="73" t="s">
        <v>162</v>
      </c>
      <c r="M1513" s="73"/>
      <c r="N151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O1513" s="41" t="str">
        <f>CONCATENATE("F","$",Таблица_основная[[#This Row],[Первая строка массива]])</f>
        <v>F$1487</v>
      </c>
      <c r="P1513" s="41" t="str">
        <f>CONCATENATE("F","$",Таблица_основная[[#This Row],[Первая строка массива]],":","F","$",Таблица_основная[[#This Row],[Последняя строка моссива]])</f>
        <v>F$1487:F$1541</v>
      </c>
      <c r="Q1513" s="70">
        <f t="shared" si="27"/>
        <v>1487</v>
      </c>
      <c r="R1513" s="70">
        <f>Таблица_основная[[#This Row],[Первая строка массива]]+54</f>
        <v>1541</v>
      </c>
      <c r="T1513" s="86"/>
      <c r="Y1513" s="92"/>
      <c r="AA1513"/>
      <c r="AB1513"/>
      <c r="AC1513"/>
      <c r="AD1513"/>
      <c r="AF1513"/>
      <c r="AG1513"/>
    </row>
    <row r="1514" spans="1:33" s="40" customFormat="1" ht="12.75" customHeight="1" x14ac:dyDescent="0.2">
      <c r="A1514" s="70"/>
      <c r="B1514" s="70"/>
      <c r="C1514" s="100" t="s">
        <v>98</v>
      </c>
      <c r="D1514" s="101" t="s">
        <v>78</v>
      </c>
      <c r="E1514" s="102">
        <v>45383</v>
      </c>
      <c r="F1514" s="71">
        <v>20</v>
      </c>
      <c r="G1514" s="72">
        <f ca="1">Таблица_основная[[#This Row],[Рейтинг расчет]]</f>
        <v>15</v>
      </c>
      <c r="H1514" s="41" t="s">
        <v>160</v>
      </c>
      <c r="I1514" s="71">
        <v>26.257359737969168</v>
      </c>
      <c r="J1514" s="41" t="s">
        <v>161</v>
      </c>
      <c r="K1514" s="73"/>
      <c r="L1514" s="73" t="s">
        <v>162</v>
      </c>
      <c r="M1514" s="73"/>
      <c r="N151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O1514" s="41" t="str">
        <f>CONCATENATE("F","$",Таблица_основная[[#This Row],[Первая строка массива]])</f>
        <v>F$1487</v>
      </c>
      <c r="P1514" s="41" t="str">
        <f>CONCATENATE("F","$",Таблица_основная[[#This Row],[Первая строка массива]],":","F","$",Таблица_основная[[#This Row],[Последняя строка моссива]])</f>
        <v>F$1487:F$1541</v>
      </c>
      <c r="Q1514" s="70">
        <f t="shared" si="27"/>
        <v>1487</v>
      </c>
      <c r="R1514" s="70">
        <f>Таблица_основная[[#This Row],[Первая строка массива]]+54</f>
        <v>1541</v>
      </c>
      <c r="T1514" s="86"/>
      <c r="Y1514" s="92"/>
      <c r="AA1514"/>
      <c r="AB1514"/>
      <c r="AC1514"/>
      <c r="AD1514"/>
      <c r="AF1514"/>
      <c r="AG1514"/>
    </row>
    <row r="1515" spans="1:33" s="40" customFormat="1" ht="12.75" customHeight="1" x14ac:dyDescent="0.2">
      <c r="A1515" s="70"/>
      <c r="B1515" s="70"/>
      <c r="C1515" s="100" t="s">
        <v>99</v>
      </c>
      <c r="D1515" s="101" t="s">
        <v>78</v>
      </c>
      <c r="E1515" s="102">
        <v>45383</v>
      </c>
      <c r="F1515" s="71">
        <v>26</v>
      </c>
      <c r="G1515" s="72">
        <f ca="1">Таблица_основная[[#This Row],[Рейтинг расчет]]</f>
        <v>11</v>
      </c>
      <c r="H1515" s="41" t="s">
        <v>160</v>
      </c>
      <c r="I1515" s="71">
        <v>26.257359737969168</v>
      </c>
      <c r="J1515" s="41" t="s">
        <v>161</v>
      </c>
      <c r="K1515" s="73"/>
      <c r="L1515" s="73" t="s">
        <v>162</v>
      </c>
      <c r="M1515" s="73"/>
      <c r="N151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O1515" s="41" t="str">
        <f>CONCATENATE("F","$",Таблица_основная[[#This Row],[Первая строка массива]])</f>
        <v>F$1487</v>
      </c>
      <c r="P1515" s="41" t="str">
        <f>CONCATENATE("F","$",Таблица_основная[[#This Row],[Первая строка массива]],":","F","$",Таблица_основная[[#This Row],[Последняя строка моссива]])</f>
        <v>F$1487:F$1541</v>
      </c>
      <c r="Q1515" s="70">
        <f t="shared" si="27"/>
        <v>1487</v>
      </c>
      <c r="R1515" s="70">
        <f>Таблица_основная[[#This Row],[Первая строка массива]]+54</f>
        <v>1541</v>
      </c>
      <c r="T1515" s="86"/>
      <c r="Y1515" s="92"/>
      <c r="AA1515"/>
      <c r="AB1515"/>
      <c r="AC1515"/>
      <c r="AD1515"/>
      <c r="AF1515"/>
      <c r="AG1515"/>
    </row>
    <row r="1516" spans="1:33" s="40" customFormat="1" ht="12.75" customHeight="1" x14ac:dyDescent="0.2">
      <c r="A1516" s="70"/>
      <c r="B1516" s="70"/>
      <c r="C1516" s="100" t="s">
        <v>100</v>
      </c>
      <c r="D1516" s="101" t="s">
        <v>78</v>
      </c>
      <c r="E1516" s="102">
        <v>45383</v>
      </c>
      <c r="F1516" s="71">
        <v>31</v>
      </c>
      <c r="G1516" s="72">
        <f ca="1">Таблица_основная[[#This Row],[Рейтинг расчет]]</f>
        <v>7</v>
      </c>
      <c r="H1516" s="41" t="s">
        <v>160</v>
      </c>
      <c r="I1516" s="71">
        <v>26.257359737969168</v>
      </c>
      <c r="J1516" s="41" t="s">
        <v>161</v>
      </c>
      <c r="K1516" s="73"/>
      <c r="L1516" s="73" t="s">
        <v>162</v>
      </c>
      <c r="M1516" s="73"/>
      <c r="N151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O1516" s="41" t="str">
        <f>CONCATENATE("F","$",Таблица_основная[[#This Row],[Первая строка массива]])</f>
        <v>F$1487</v>
      </c>
      <c r="P1516" s="41" t="str">
        <f>CONCATENATE("F","$",Таблица_основная[[#This Row],[Первая строка массива]],":","F","$",Таблица_основная[[#This Row],[Последняя строка моссива]])</f>
        <v>F$1487:F$1541</v>
      </c>
      <c r="Q1516" s="70">
        <f t="shared" si="27"/>
        <v>1487</v>
      </c>
      <c r="R1516" s="70">
        <f>Таблица_основная[[#This Row],[Первая строка массива]]+54</f>
        <v>1541</v>
      </c>
      <c r="T1516" s="86"/>
      <c r="Y1516" s="92"/>
      <c r="AA1516"/>
      <c r="AB1516"/>
      <c r="AC1516"/>
      <c r="AD1516"/>
      <c r="AF1516"/>
      <c r="AG1516"/>
    </row>
    <row r="1517" spans="1:33" s="40" customFormat="1" ht="12.75" customHeight="1" x14ac:dyDescent="0.2">
      <c r="A1517" s="70"/>
      <c r="B1517" s="70"/>
      <c r="C1517" s="100" t="s">
        <v>115</v>
      </c>
      <c r="D1517" s="101" t="s">
        <v>78</v>
      </c>
      <c r="E1517" s="102">
        <v>45383</v>
      </c>
      <c r="F1517" s="71">
        <v>15</v>
      </c>
      <c r="G1517" s="72">
        <f ca="1">Таблица_основная[[#This Row],[Рейтинг расчет]]</f>
        <v>19</v>
      </c>
      <c r="H1517" s="41" t="s">
        <v>160</v>
      </c>
      <c r="I1517" s="71">
        <v>26.257359737969168</v>
      </c>
      <c r="J1517" s="41" t="s">
        <v>161</v>
      </c>
      <c r="K1517" s="73"/>
      <c r="L1517" s="73" t="s">
        <v>162</v>
      </c>
      <c r="M1517" s="73"/>
      <c r="N151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O1517" s="41" t="str">
        <f>CONCATENATE("F","$",Таблица_основная[[#This Row],[Первая строка массива]])</f>
        <v>F$1487</v>
      </c>
      <c r="P1517" s="41" t="str">
        <f>CONCATENATE("F","$",Таблица_основная[[#This Row],[Первая строка массива]],":","F","$",Таблица_основная[[#This Row],[Последняя строка моссива]])</f>
        <v>F$1487:F$1541</v>
      </c>
      <c r="Q1517" s="70">
        <f t="shared" si="27"/>
        <v>1487</v>
      </c>
      <c r="R1517" s="70">
        <f>Таблица_основная[[#This Row],[Первая строка массива]]+54</f>
        <v>1541</v>
      </c>
      <c r="T1517" s="86"/>
      <c r="Y1517" s="92"/>
      <c r="AA1517"/>
      <c r="AB1517"/>
      <c r="AC1517"/>
      <c r="AD1517"/>
      <c r="AF1517"/>
      <c r="AG1517"/>
    </row>
    <row r="1518" spans="1:33" s="40" customFormat="1" ht="12.75" customHeight="1" x14ac:dyDescent="0.2">
      <c r="A1518" s="70"/>
      <c r="B1518" s="70"/>
      <c r="C1518" s="100" t="s">
        <v>116</v>
      </c>
      <c r="D1518" s="101" t="s">
        <v>78</v>
      </c>
      <c r="E1518" s="102">
        <v>45383</v>
      </c>
      <c r="F1518" s="71">
        <v>9</v>
      </c>
      <c r="G1518" s="72">
        <f ca="1">Таблица_основная[[#This Row],[Рейтинг расчет]]</f>
        <v>23</v>
      </c>
      <c r="H1518" s="41" t="s">
        <v>160</v>
      </c>
      <c r="I1518" s="71">
        <v>26.257359737969168</v>
      </c>
      <c r="J1518" s="41" t="s">
        <v>161</v>
      </c>
      <c r="K1518" s="73"/>
      <c r="L1518" s="73" t="s">
        <v>162</v>
      </c>
      <c r="M1518" s="73"/>
      <c r="N151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23</v>
      </c>
      <c r="O1518" s="41" t="str">
        <f>CONCATENATE("F","$",Таблица_основная[[#This Row],[Первая строка массива]])</f>
        <v>F$1487</v>
      </c>
      <c r="P1518" s="41" t="str">
        <f>CONCATENATE("F","$",Таблица_основная[[#This Row],[Первая строка массива]],":","F","$",Таблица_основная[[#This Row],[Последняя строка моссива]])</f>
        <v>F$1487:F$1541</v>
      </c>
      <c r="Q1518" s="70">
        <f t="shared" si="27"/>
        <v>1487</v>
      </c>
      <c r="R1518" s="70">
        <f>Таблица_основная[[#This Row],[Первая строка массива]]+54</f>
        <v>1541</v>
      </c>
      <c r="T1518" s="86"/>
      <c r="Y1518" s="92"/>
      <c r="AA1518"/>
      <c r="AB1518"/>
      <c r="AC1518"/>
      <c r="AD1518"/>
      <c r="AF1518"/>
      <c r="AG1518"/>
    </row>
    <row r="1519" spans="1:33" s="40" customFormat="1" ht="12.75" customHeight="1" x14ac:dyDescent="0.2">
      <c r="A1519" s="70"/>
      <c r="B1519" s="70"/>
      <c r="C1519" s="100" t="s">
        <v>101</v>
      </c>
      <c r="D1519" s="101" t="s">
        <v>78</v>
      </c>
      <c r="E1519" s="102">
        <v>45383</v>
      </c>
      <c r="F1519" s="71">
        <v>10</v>
      </c>
      <c r="G1519" s="72">
        <f ca="1">Таблица_основная[[#This Row],[Рейтинг расчет]]</f>
        <v>22</v>
      </c>
      <c r="H1519" s="41" t="s">
        <v>160</v>
      </c>
      <c r="I1519" s="71">
        <v>26.257359737969168</v>
      </c>
      <c r="J1519" s="41" t="s">
        <v>161</v>
      </c>
      <c r="K1519" s="73"/>
      <c r="L1519" s="73" t="s">
        <v>162</v>
      </c>
      <c r="M1519" s="73"/>
      <c r="N151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22</v>
      </c>
      <c r="O1519" s="41" t="str">
        <f>CONCATENATE("F","$",Таблица_основная[[#This Row],[Первая строка массива]])</f>
        <v>F$1487</v>
      </c>
      <c r="P1519" s="41" t="str">
        <f>CONCATENATE("F","$",Таблица_основная[[#This Row],[Первая строка массива]],":","F","$",Таблица_основная[[#This Row],[Последняя строка моссива]])</f>
        <v>F$1487:F$1541</v>
      </c>
      <c r="Q1519" s="70">
        <f t="shared" si="27"/>
        <v>1487</v>
      </c>
      <c r="R1519" s="70">
        <f>Таблица_основная[[#This Row],[Первая строка массива]]+54</f>
        <v>1541</v>
      </c>
      <c r="T1519" s="86"/>
      <c r="Y1519" s="92"/>
      <c r="AA1519"/>
      <c r="AB1519"/>
      <c r="AC1519"/>
      <c r="AD1519"/>
      <c r="AF1519"/>
      <c r="AG1519"/>
    </row>
    <row r="1520" spans="1:33" s="40" customFormat="1" ht="12.75" customHeight="1" x14ac:dyDescent="0.2">
      <c r="A1520" s="70"/>
      <c r="B1520" s="70"/>
      <c r="C1520" s="100" t="s">
        <v>102</v>
      </c>
      <c r="D1520" s="101" t="s">
        <v>78</v>
      </c>
      <c r="E1520" s="102">
        <v>45383</v>
      </c>
      <c r="F1520" s="71">
        <v>29</v>
      </c>
      <c r="G1520" s="72">
        <f ca="1">Таблица_основная[[#This Row],[Рейтинг расчет]]</f>
        <v>8</v>
      </c>
      <c r="H1520" s="41" t="s">
        <v>160</v>
      </c>
      <c r="I1520" s="71">
        <v>26.257359737969168</v>
      </c>
      <c r="J1520" s="41" t="s">
        <v>161</v>
      </c>
      <c r="K1520" s="73"/>
      <c r="L1520" s="73" t="s">
        <v>162</v>
      </c>
      <c r="M1520" s="73"/>
      <c r="N152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O1520" s="41" t="str">
        <f>CONCATENATE("F","$",Таблица_основная[[#This Row],[Первая строка массива]])</f>
        <v>F$1487</v>
      </c>
      <c r="P1520" s="41" t="str">
        <f>CONCATENATE("F","$",Таблица_основная[[#This Row],[Первая строка массива]],":","F","$",Таблица_основная[[#This Row],[Последняя строка моссива]])</f>
        <v>F$1487:F$1541</v>
      </c>
      <c r="Q1520" s="70">
        <f t="shared" si="27"/>
        <v>1487</v>
      </c>
      <c r="R1520" s="70">
        <f>Таблица_основная[[#This Row],[Первая строка массива]]+54</f>
        <v>1541</v>
      </c>
      <c r="T1520" s="86"/>
      <c r="Y1520" s="92"/>
      <c r="AA1520"/>
      <c r="AB1520"/>
      <c r="AC1520"/>
      <c r="AD1520"/>
      <c r="AF1520"/>
      <c r="AG1520"/>
    </row>
    <row r="1521" spans="1:33" s="40" customFormat="1" ht="12.75" customHeight="1" x14ac:dyDescent="0.2">
      <c r="A1521" s="70"/>
      <c r="B1521" s="70"/>
      <c r="C1521" s="100" t="s">
        <v>103</v>
      </c>
      <c r="D1521" s="101" t="s">
        <v>78</v>
      </c>
      <c r="E1521" s="102">
        <v>45383</v>
      </c>
      <c r="F1521" s="71">
        <v>15</v>
      </c>
      <c r="G1521" s="72">
        <f ca="1">Таблица_основная[[#This Row],[Рейтинг расчет]]</f>
        <v>19</v>
      </c>
      <c r="H1521" s="41" t="s">
        <v>160</v>
      </c>
      <c r="I1521" s="71">
        <v>26.257359737969168</v>
      </c>
      <c r="J1521" s="41" t="s">
        <v>161</v>
      </c>
      <c r="K1521" s="73"/>
      <c r="L1521" s="73" t="s">
        <v>162</v>
      </c>
      <c r="M1521" s="73"/>
      <c r="N152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O1521" s="41" t="str">
        <f>CONCATENATE("F","$",Таблица_основная[[#This Row],[Первая строка массива]])</f>
        <v>F$1487</v>
      </c>
      <c r="P1521" s="41" t="str">
        <f>CONCATENATE("F","$",Таблица_основная[[#This Row],[Первая строка массива]],":","F","$",Таблица_основная[[#This Row],[Последняя строка моссива]])</f>
        <v>F$1487:F$1541</v>
      </c>
      <c r="Q1521" s="70">
        <f t="shared" si="27"/>
        <v>1487</v>
      </c>
      <c r="R1521" s="70">
        <f>Таблица_основная[[#This Row],[Первая строка массива]]+54</f>
        <v>1541</v>
      </c>
      <c r="T1521" s="86"/>
      <c r="Y1521" s="92"/>
      <c r="AA1521"/>
      <c r="AB1521"/>
      <c r="AC1521"/>
      <c r="AD1521"/>
      <c r="AF1521"/>
      <c r="AG1521"/>
    </row>
    <row r="1522" spans="1:33" s="40" customFormat="1" ht="12.75" customHeight="1" x14ac:dyDescent="0.2">
      <c r="A1522" s="70"/>
      <c r="B1522" s="70"/>
      <c r="C1522" s="100" t="s">
        <v>104</v>
      </c>
      <c r="D1522" s="101" t="s">
        <v>78</v>
      </c>
      <c r="E1522" s="102">
        <v>45383</v>
      </c>
      <c r="F1522" s="71">
        <v>33</v>
      </c>
      <c r="G1522" s="72">
        <f ca="1">Таблица_основная[[#This Row],[Рейтинг расчет]]</f>
        <v>5</v>
      </c>
      <c r="H1522" s="41" t="s">
        <v>160</v>
      </c>
      <c r="I1522" s="71">
        <v>26.257359737969168</v>
      </c>
      <c r="J1522" s="41" t="s">
        <v>161</v>
      </c>
      <c r="K1522" s="73"/>
      <c r="L1522" s="73" t="s">
        <v>162</v>
      </c>
      <c r="M1522" s="73"/>
      <c r="N152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</v>
      </c>
      <c r="O1522" s="41" t="str">
        <f>CONCATENATE("F","$",Таблица_основная[[#This Row],[Первая строка массива]])</f>
        <v>F$1487</v>
      </c>
      <c r="P1522" s="41" t="str">
        <f>CONCATENATE("F","$",Таблица_основная[[#This Row],[Первая строка массива]],":","F","$",Таблица_основная[[#This Row],[Последняя строка моссива]])</f>
        <v>F$1487:F$1541</v>
      </c>
      <c r="Q1522" s="70">
        <f t="shared" si="27"/>
        <v>1487</v>
      </c>
      <c r="R1522" s="70">
        <f>Таблица_основная[[#This Row],[Первая строка массива]]+54</f>
        <v>1541</v>
      </c>
      <c r="T1522" s="86"/>
      <c r="Y1522" s="92"/>
      <c r="AA1522"/>
      <c r="AB1522"/>
      <c r="AC1522"/>
      <c r="AD1522"/>
      <c r="AF1522"/>
      <c r="AG1522"/>
    </row>
    <row r="1523" spans="1:33" s="40" customFormat="1" ht="12.75" customHeight="1" x14ac:dyDescent="0.2">
      <c r="A1523" s="70"/>
      <c r="B1523" s="70"/>
      <c r="C1523" s="100" t="s">
        <v>128</v>
      </c>
      <c r="D1523" s="101" t="s">
        <v>78</v>
      </c>
      <c r="E1523" s="102">
        <v>45383</v>
      </c>
      <c r="F1523" s="71">
        <v>33</v>
      </c>
      <c r="G1523" s="72">
        <f ca="1">Таблица_основная[[#This Row],[Рейтинг расчет]]</f>
        <v>5</v>
      </c>
      <c r="H1523" s="41" t="s">
        <v>160</v>
      </c>
      <c r="I1523" s="71">
        <v>26.257359737969168</v>
      </c>
      <c r="J1523" s="41" t="s">
        <v>161</v>
      </c>
      <c r="K1523" s="73"/>
      <c r="L1523" s="73" t="s">
        <v>162</v>
      </c>
      <c r="M1523" s="73"/>
      <c r="N152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</v>
      </c>
      <c r="O1523" s="41" t="str">
        <f>CONCATENATE("F","$",Таблица_основная[[#This Row],[Первая строка массива]])</f>
        <v>F$1487</v>
      </c>
      <c r="P1523" s="41" t="str">
        <f>CONCATENATE("F","$",Таблица_основная[[#This Row],[Первая строка массива]],":","F","$",Таблица_основная[[#This Row],[Последняя строка моссива]])</f>
        <v>F$1487:F$1541</v>
      </c>
      <c r="Q1523" s="70">
        <f t="shared" si="27"/>
        <v>1487</v>
      </c>
      <c r="R1523" s="70">
        <f>Таблица_основная[[#This Row],[Первая строка массива]]+54</f>
        <v>1541</v>
      </c>
      <c r="T1523" s="86"/>
      <c r="Y1523" s="92"/>
      <c r="AA1523"/>
      <c r="AB1523"/>
      <c r="AC1523"/>
      <c r="AD1523"/>
      <c r="AF1523"/>
      <c r="AG1523"/>
    </row>
    <row r="1524" spans="1:33" s="40" customFormat="1" ht="12.75" customHeight="1" x14ac:dyDescent="0.2">
      <c r="A1524" s="70"/>
      <c r="B1524" s="70"/>
      <c r="C1524" s="100" t="s">
        <v>117</v>
      </c>
      <c r="D1524" s="101" t="s">
        <v>78</v>
      </c>
      <c r="E1524" s="102">
        <v>45383</v>
      </c>
      <c r="F1524" s="71">
        <v>32</v>
      </c>
      <c r="G1524" s="72">
        <f ca="1">Таблица_основная[[#This Row],[Рейтинг расчет]]</f>
        <v>6</v>
      </c>
      <c r="H1524" s="41" t="s">
        <v>160</v>
      </c>
      <c r="I1524" s="71">
        <v>26.257359737969168</v>
      </c>
      <c r="J1524" s="41" t="s">
        <v>161</v>
      </c>
      <c r="K1524" s="73"/>
      <c r="L1524" s="73" t="s">
        <v>162</v>
      </c>
      <c r="M1524" s="73"/>
      <c r="N152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6</v>
      </c>
      <c r="O1524" s="41" t="str">
        <f>CONCATENATE("F","$",Таблица_основная[[#This Row],[Первая строка массива]])</f>
        <v>F$1487</v>
      </c>
      <c r="P1524" s="41" t="str">
        <f>CONCATENATE("F","$",Таблица_основная[[#This Row],[Первая строка массива]],":","F","$",Таблица_основная[[#This Row],[Последняя строка моссива]])</f>
        <v>F$1487:F$1541</v>
      </c>
      <c r="Q1524" s="70">
        <f t="shared" si="27"/>
        <v>1487</v>
      </c>
      <c r="R1524" s="70">
        <f>Таблица_основная[[#This Row],[Первая строка массива]]+54</f>
        <v>1541</v>
      </c>
      <c r="T1524" s="86"/>
      <c r="Y1524" s="92"/>
      <c r="AA1524"/>
      <c r="AB1524"/>
      <c r="AC1524"/>
      <c r="AD1524"/>
      <c r="AF1524"/>
      <c r="AG1524"/>
    </row>
    <row r="1525" spans="1:33" s="40" customFormat="1" ht="12.75" customHeight="1" x14ac:dyDescent="0.2">
      <c r="A1525" s="70"/>
      <c r="B1525" s="70"/>
      <c r="C1525" s="100" t="s">
        <v>118</v>
      </c>
      <c r="D1525" s="101" t="s">
        <v>78</v>
      </c>
      <c r="E1525" s="102">
        <v>45383</v>
      </c>
      <c r="F1525" s="71">
        <v>18</v>
      </c>
      <c r="G1525" s="72">
        <f ca="1">Таблица_основная[[#This Row],[Рейтинг расчет]]</f>
        <v>17</v>
      </c>
      <c r="H1525" s="41" t="s">
        <v>160</v>
      </c>
      <c r="I1525" s="71">
        <v>26.257359737969168</v>
      </c>
      <c r="J1525" s="41" t="s">
        <v>161</v>
      </c>
      <c r="K1525" s="73"/>
      <c r="L1525" s="73" t="s">
        <v>162</v>
      </c>
      <c r="M1525" s="73"/>
      <c r="N152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O1525" s="41" t="str">
        <f>CONCATENATE("F","$",Таблица_основная[[#This Row],[Первая строка массива]])</f>
        <v>F$1487</v>
      </c>
      <c r="P1525" s="41" t="str">
        <f>CONCATENATE("F","$",Таблица_основная[[#This Row],[Первая строка массива]],":","F","$",Таблица_основная[[#This Row],[Последняя строка моссива]])</f>
        <v>F$1487:F$1541</v>
      </c>
      <c r="Q1525" s="70">
        <f t="shared" si="27"/>
        <v>1487</v>
      </c>
      <c r="R1525" s="70">
        <f>Таблица_основная[[#This Row],[Первая строка массива]]+54</f>
        <v>1541</v>
      </c>
      <c r="T1525" s="86"/>
      <c r="Y1525" s="92"/>
      <c r="AA1525"/>
      <c r="AB1525"/>
      <c r="AC1525"/>
      <c r="AD1525"/>
      <c r="AF1525"/>
      <c r="AG1525"/>
    </row>
    <row r="1526" spans="1:33" s="40" customFormat="1" ht="12.75" customHeight="1" x14ac:dyDescent="0.2">
      <c r="A1526" s="70"/>
      <c r="B1526" s="70"/>
      <c r="C1526" s="100" t="s">
        <v>105</v>
      </c>
      <c r="D1526" s="101" t="s">
        <v>78</v>
      </c>
      <c r="E1526" s="102">
        <v>45383</v>
      </c>
      <c r="F1526" s="71">
        <v>22</v>
      </c>
      <c r="G1526" s="72">
        <f ca="1">Таблица_основная[[#This Row],[Рейтинг расчет]]</f>
        <v>14</v>
      </c>
      <c r="H1526" s="41" t="s">
        <v>160</v>
      </c>
      <c r="I1526" s="71">
        <v>26.257359737969168</v>
      </c>
      <c r="J1526" s="41" t="s">
        <v>161</v>
      </c>
      <c r="K1526" s="73"/>
      <c r="L1526" s="73" t="s">
        <v>162</v>
      </c>
      <c r="M1526" s="73"/>
      <c r="N152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O1526" s="41" t="str">
        <f>CONCATENATE("F","$",Таблица_основная[[#This Row],[Первая строка массива]])</f>
        <v>F$1487</v>
      </c>
      <c r="P1526" s="41" t="str">
        <f>CONCATENATE("F","$",Таблица_основная[[#This Row],[Первая строка массива]],":","F","$",Таблица_основная[[#This Row],[Последняя строка моссива]])</f>
        <v>F$1487:F$1541</v>
      </c>
      <c r="Q1526" s="70">
        <f t="shared" si="27"/>
        <v>1487</v>
      </c>
      <c r="R1526" s="70">
        <f>Таблица_основная[[#This Row],[Первая строка массива]]+54</f>
        <v>1541</v>
      </c>
      <c r="T1526" s="86"/>
      <c r="Y1526" s="92"/>
      <c r="AA1526"/>
      <c r="AB1526"/>
      <c r="AC1526"/>
      <c r="AD1526"/>
      <c r="AF1526"/>
      <c r="AG1526"/>
    </row>
    <row r="1527" spans="1:33" s="40" customFormat="1" ht="12.75" customHeight="1" x14ac:dyDescent="0.2">
      <c r="A1527" s="70"/>
      <c r="B1527" s="70"/>
      <c r="C1527" s="100" t="s">
        <v>119</v>
      </c>
      <c r="D1527" s="101" t="s">
        <v>78</v>
      </c>
      <c r="E1527" s="102">
        <v>45383</v>
      </c>
      <c r="F1527" s="71">
        <v>15</v>
      </c>
      <c r="G1527" s="72">
        <f ca="1">Таблица_основная[[#This Row],[Рейтинг расчет]]</f>
        <v>19</v>
      </c>
      <c r="H1527" s="41" t="s">
        <v>160</v>
      </c>
      <c r="I1527" s="71">
        <v>26.257359737969168</v>
      </c>
      <c r="J1527" s="41" t="s">
        <v>161</v>
      </c>
      <c r="K1527" s="73"/>
      <c r="L1527" s="73" t="s">
        <v>162</v>
      </c>
      <c r="M1527" s="73"/>
      <c r="N152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O1527" s="41" t="str">
        <f>CONCATENATE("F","$",Таблица_основная[[#This Row],[Первая строка массива]])</f>
        <v>F$1487</v>
      </c>
      <c r="P1527" s="41" t="str">
        <f>CONCATENATE("F","$",Таблица_основная[[#This Row],[Первая строка массива]],":","F","$",Таблица_основная[[#This Row],[Последняя строка моссива]])</f>
        <v>F$1487:F$1541</v>
      </c>
      <c r="Q1527" s="70">
        <f t="shared" si="27"/>
        <v>1487</v>
      </c>
      <c r="R1527" s="70">
        <f>Таблица_основная[[#This Row],[Первая строка массива]]+54</f>
        <v>1541</v>
      </c>
      <c r="T1527" s="86"/>
      <c r="Y1527" s="92"/>
      <c r="AA1527"/>
      <c r="AB1527"/>
      <c r="AC1527"/>
      <c r="AD1527"/>
      <c r="AF1527"/>
      <c r="AG1527"/>
    </row>
    <row r="1528" spans="1:33" s="40" customFormat="1" ht="12.75" customHeight="1" x14ac:dyDescent="0.2">
      <c r="A1528" s="70"/>
      <c r="B1528" s="70"/>
      <c r="C1528" s="100" t="s">
        <v>106</v>
      </c>
      <c r="D1528" s="101" t="s">
        <v>78</v>
      </c>
      <c r="E1528" s="102">
        <v>45383</v>
      </c>
      <c r="F1528" s="71">
        <v>19</v>
      </c>
      <c r="G1528" s="72">
        <f ca="1">Таблица_основная[[#This Row],[Рейтинг расчет]]</f>
        <v>16</v>
      </c>
      <c r="H1528" s="41" t="s">
        <v>160</v>
      </c>
      <c r="I1528" s="71">
        <v>26.257359737969168</v>
      </c>
      <c r="J1528" s="41" t="s">
        <v>161</v>
      </c>
      <c r="K1528" s="73"/>
      <c r="L1528" s="73" t="s">
        <v>162</v>
      </c>
      <c r="M1528" s="73"/>
      <c r="N152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O1528" s="41" t="str">
        <f>CONCATENATE("F","$",Таблица_основная[[#This Row],[Первая строка массива]])</f>
        <v>F$1487</v>
      </c>
      <c r="P1528" s="41" t="str">
        <f>CONCATENATE("F","$",Таблица_основная[[#This Row],[Первая строка массива]],":","F","$",Таблица_основная[[#This Row],[Последняя строка моссива]])</f>
        <v>F$1487:F$1541</v>
      </c>
      <c r="Q1528" s="70">
        <f t="shared" si="27"/>
        <v>1487</v>
      </c>
      <c r="R1528" s="70">
        <f>Таблица_основная[[#This Row],[Первая строка массива]]+54</f>
        <v>1541</v>
      </c>
      <c r="T1528" s="86"/>
      <c r="Y1528" s="92"/>
      <c r="AA1528"/>
      <c r="AB1528"/>
      <c r="AC1528"/>
      <c r="AD1528"/>
      <c r="AF1528"/>
      <c r="AG1528"/>
    </row>
    <row r="1529" spans="1:33" s="40" customFormat="1" ht="12.75" customHeight="1" x14ac:dyDescent="0.2">
      <c r="A1529" s="70"/>
      <c r="B1529" s="70"/>
      <c r="C1529" s="100" t="s">
        <v>107</v>
      </c>
      <c r="D1529" s="101" t="s">
        <v>78</v>
      </c>
      <c r="E1529" s="102">
        <v>45383</v>
      </c>
      <c r="F1529" s="71">
        <v>15</v>
      </c>
      <c r="G1529" s="72">
        <f ca="1">Таблица_основная[[#This Row],[Рейтинг расчет]]</f>
        <v>19</v>
      </c>
      <c r="H1529" s="41" t="s">
        <v>160</v>
      </c>
      <c r="I1529" s="71">
        <v>26.257359737969168</v>
      </c>
      <c r="J1529" s="41" t="s">
        <v>161</v>
      </c>
      <c r="K1529" s="73"/>
      <c r="L1529" s="73" t="s">
        <v>162</v>
      </c>
      <c r="M1529" s="73"/>
      <c r="N152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O1529" s="41" t="str">
        <f>CONCATENATE("F","$",Таблица_основная[[#This Row],[Первая строка массива]])</f>
        <v>F$1487</v>
      </c>
      <c r="P1529" s="41" t="str">
        <f>CONCATENATE("F","$",Таблица_основная[[#This Row],[Первая строка массива]],":","F","$",Таблица_основная[[#This Row],[Последняя строка моссива]])</f>
        <v>F$1487:F$1541</v>
      </c>
      <c r="Q1529" s="70">
        <f t="shared" si="27"/>
        <v>1487</v>
      </c>
      <c r="R1529" s="70">
        <f>Таблица_основная[[#This Row],[Первая строка массива]]+54</f>
        <v>1541</v>
      </c>
      <c r="T1529" s="86"/>
      <c r="Y1529" s="92"/>
      <c r="AA1529"/>
      <c r="AB1529"/>
      <c r="AC1529"/>
      <c r="AD1529"/>
      <c r="AF1529"/>
      <c r="AG1529"/>
    </row>
    <row r="1530" spans="1:33" s="40" customFormat="1" ht="12.75" customHeight="1" x14ac:dyDescent="0.2">
      <c r="A1530" s="70"/>
      <c r="B1530" s="70"/>
      <c r="C1530" s="100" t="s">
        <v>120</v>
      </c>
      <c r="D1530" s="101" t="s">
        <v>78</v>
      </c>
      <c r="E1530" s="102">
        <v>45383</v>
      </c>
      <c r="F1530" s="71">
        <v>24</v>
      </c>
      <c r="G1530" s="72">
        <f ca="1">Таблица_основная[[#This Row],[Рейтинг расчет]]</f>
        <v>13</v>
      </c>
      <c r="H1530" s="41" t="s">
        <v>160</v>
      </c>
      <c r="I1530" s="71">
        <v>26.257359737969168</v>
      </c>
      <c r="J1530" s="41" t="s">
        <v>161</v>
      </c>
      <c r="K1530" s="73"/>
      <c r="L1530" s="73" t="s">
        <v>162</v>
      </c>
      <c r="M1530" s="73"/>
      <c r="N153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O1530" s="41" t="str">
        <f>CONCATENATE("F","$",Таблица_основная[[#This Row],[Первая строка массива]])</f>
        <v>F$1487</v>
      </c>
      <c r="P1530" s="41" t="str">
        <f>CONCATENATE("F","$",Таблица_основная[[#This Row],[Первая строка массива]],":","F","$",Таблица_основная[[#This Row],[Последняя строка моссива]])</f>
        <v>F$1487:F$1541</v>
      </c>
      <c r="Q1530" s="70">
        <f t="shared" si="27"/>
        <v>1487</v>
      </c>
      <c r="R1530" s="70">
        <f>Таблица_основная[[#This Row],[Первая строка массива]]+54</f>
        <v>1541</v>
      </c>
      <c r="T1530" s="86"/>
      <c r="Y1530" s="92"/>
      <c r="AA1530"/>
      <c r="AB1530"/>
      <c r="AC1530"/>
      <c r="AD1530"/>
      <c r="AF1530"/>
      <c r="AG1530"/>
    </row>
    <row r="1531" spans="1:33" s="40" customFormat="1" ht="12.75" customHeight="1" x14ac:dyDescent="0.2">
      <c r="A1531" s="70"/>
      <c r="B1531" s="70"/>
      <c r="C1531" s="100" t="s">
        <v>126</v>
      </c>
      <c r="D1531" s="101" t="s">
        <v>78</v>
      </c>
      <c r="E1531" s="102">
        <v>45383</v>
      </c>
      <c r="F1531" s="71">
        <v>27</v>
      </c>
      <c r="G1531" s="72">
        <f ca="1">Таблица_основная[[#This Row],[Рейтинг расчет]]</f>
        <v>10</v>
      </c>
      <c r="H1531" s="41" t="s">
        <v>160</v>
      </c>
      <c r="I1531" s="71">
        <v>26.257359737969168</v>
      </c>
      <c r="J1531" s="41" t="s">
        <v>161</v>
      </c>
      <c r="K1531" s="73"/>
      <c r="L1531" s="73" t="s">
        <v>162</v>
      </c>
      <c r="M1531" s="73"/>
      <c r="N153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10</v>
      </c>
      <c r="O1531" s="41" t="str">
        <f>CONCATENATE("F","$",Таблица_основная[[#This Row],[Первая строка массива]])</f>
        <v>F$1487</v>
      </c>
      <c r="P1531" s="41" t="str">
        <f>CONCATENATE("F","$",Таблица_основная[[#This Row],[Первая строка массива]],":","F","$",Таблица_основная[[#This Row],[Последняя строка моссива]])</f>
        <v>F$1487:F$1541</v>
      </c>
      <c r="Q1531" s="70">
        <f t="shared" si="27"/>
        <v>1487</v>
      </c>
      <c r="R1531" s="70">
        <f>Таблица_основная[[#This Row],[Первая строка массива]]+54</f>
        <v>1541</v>
      </c>
      <c r="T1531" s="86"/>
      <c r="Y1531" s="92"/>
      <c r="AA1531"/>
      <c r="AB1531"/>
      <c r="AC1531"/>
      <c r="AD1531"/>
      <c r="AF1531"/>
      <c r="AG1531"/>
    </row>
    <row r="1532" spans="1:33" s="40" customFormat="1" ht="12.75" customHeight="1" x14ac:dyDescent="0.2">
      <c r="A1532" s="70"/>
      <c r="B1532" s="70"/>
      <c r="C1532" s="100" t="s">
        <v>108</v>
      </c>
      <c r="D1532" s="101" t="s">
        <v>78</v>
      </c>
      <c r="E1532" s="102">
        <v>45383</v>
      </c>
      <c r="F1532" s="71">
        <v>18</v>
      </c>
      <c r="G1532" s="72">
        <f ca="1">Таблица_основная[[#This Row],[Рейтинг расчет]]</f>
        <v>17</v>
      </c>
      <c r="H1532" s="41" t="s">
        <v>160</v>
      </c>
      <c r="I1532" s="71">
        <v>26.257359737969168</v>
      </c>
      <c r="J1532" s="41" t="s">
        <v>161</v>
      </c>
      <c r="K1532" s="73"/>
      <c r="L1532" s="73" t="s">
        <v>162</v>
      </c>
      <c r="M1532" s="73"/>
      <c r="N153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O1532" s="41" t="str">
        <f>CONCATENATE("F","$",Таблица_основная[[#This Row],[Первая строка массива]])</f>
        <v>F$1487</v>
      </c>
      <c r="P1532" s="41" t="str">
        <f>CONCATENATE("F","$",Таблица_основная[[#This Row],[Первая строка массива]],":","F","$",Таблица_основная[[#This Row],[Последняя строка моссива]])</f>
        <v>F$1487:F$1541</v>
      </c>
      <c r="Q1532" s="70">
        <f t="shared" si="27"/>
        <v>1487</v>
      </c>
      <c r="R1532" s="70">
        <f>Таблица_основная[[#This Row],[Первая строка массива]]+54</f>
        <v>1541</v>
      </c>
      <c r="T1532" s="86"/>
      <c r="Y1532" s="92"/>
      <c r="AA1532"/>
      <c r="AB1532"/>
      <c r="AC1532"/>
      <c r="AD1532"/>
      <c r="AF1532"/>
      <c r="AG1532"/>
    </row>
    <row r="1533" spans="1:33" s="40" customFormat="1" ht="12.75" customHeight="1" x14ac:dyDescent="0.2">
      <c r="A1533" s="70"/>
      <c r="B1533" s="70"/>
      <c r="C1533" s="100" t="s">
        <v>121</v>
      </c>
      <c r="D1533" s="101" t="s">
        <v>78</v>
      </c>
      <c r="E1533" s="102">
        <v>45383</v>
      </c>
      <c r="F1533" s="71">
        <v>19</v>
      </c>
      <c r="G1533" s="72">
        <f ca="1">Таблица_основная[[#This Row],[Рейтинг расчет]]</f>
        <v>16</v>
      </c>
      <c r="H1533" s="41" t="s">
        <v>160</v>
      </c>
      <c r="I1533" s="71">
        <v>26.257359737969168</v>
      </c>
      <c r="J1533" s="41" t="s">
        <v>161</v>
      </c>
      <c r="K1533" s="73"/>
      <c r="L1533" s="73" t="s">
        <v>162</v>
      </c>
      <c r="M1533" s="73"/>
      <c r="N153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O1533" s="41" t="str">
        <f>CONCATENATE("F","$",Таблица_основная[[#This Row],[Первая строка массива]])</f>
        <v>F$1487</v>
      </c>
      <c r="P1533" s="41" t="str">
        <f>CONCATENATE("F","$",Таблица_основная[[#This Row],[Первая строка массива]],":","F","$",Таблица_основная[[#This Row],[Последняя строка моссива]])</f>
        <v>F$1487:F$1541</v>
      </c>
      <c r="Q1533" s="70">
        <f t="shared" si="27"/>
        <v>1487</v>
      </c>
      <c r="R1533" s="70">
        <f>Таблица_основная[[#This Row],[Первая строка массива]]+54</f>
        <v>1541</v>
      </c>
      <c r="T1533" s="86"/>
      <c r="Y1533" s="92"/>
      <c r="AA1533"/>
      <c r="AB1533"/>
      <c r="AC1533"/>
      <c r="AD1533"/>
      <c r="AF1533"/>
      <c r="AG1533"/>
    </row>
    <row r="1534" spans="1:33" s="40" customFormat="1" ht="12.75" customHeight="1" x14ac:dyDescent="0.2">
      <c r="A1534" s="70"/>
      <c r="B1534" s="70"/>
      <c r="C1534" s="100" t="s">
        <v>129</v>
      </c>
      <c r="D1534" s="101" t="s">
        <v>78</v>
      </c>
      <c r="E1534" s="102">
        <v>45383</v>
      </c>
      <c r="F1534" s="71">
        <v>17</v>
      </c>
      <c r="G1534" s="72">
        <f ca="1">Таблица_основная[[#This Row],[Рейтинг расчет]]</f>
        <v>18</v>
      </c>
      <c r="H1534" s="41" t="s">
        <v>160</v>
      </c>
      <c r="I1534" s="71">
        <v>26.257359737969168</v>
      </c>
      <c r="J1534" s="41" t="s">
        <v>161</v>
      </c>
      <c r="K1534" s="73"/>
      <c r="L1534" s="73" t="s">
        <v>162</v>
      </c>
      <c r="M1534" s="73"/>
      <c r="N153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O1534" s="41" t="str">
        <f>CONCATENATE("F","$",Таблица_основная[[#This Row],[Первая строка массива]])</f>
        <v>F$1487</v>
      </c>
      <c r="P1534" s="41" t="str">
        <f>CONCATENATE("F","$",Таблица_основная[[#This Row],[Первая строка массива]],":","F","$",Таблица_основная[[#This Row],[Последняя строка моссива]])</f>
        <v>F$1487:F$1541</v>
      </c>
      <c r="Q1534" s="70">
        <f t="shared" si="27"/>
        <v>1487</v>
      </c>
      <c r="R1534" s="70">
        <f>Таблица_основная[[#This Row],[Первая строка массива]]+54</f>
        <v>1541</v>
      </c>
      <c r="T1534" s="86"/>
      <c r="Y1534" s="92"/>
      <c r="AA1534"/>
      <c r="AB1534"/>
      <c r="AC1534"/>
      <c r="AD1534"/>
      <c r="AF1534"/>
      <c r="AG1534"/>
    </row>
    <row r="1535" spans="1:33" s="40" customFormat="1" ht="12.75" customHeight="1" x14ac:dyDescent="0.2">
      <c r="A1535" s="70"/>
      <c r="B1535" s="70"/>
      <c r="C1535" s="100" t="s">
        <v>122</v>
      </c>
      <c r="D1535" s="101" t="s">
        <v>78</v>
      </c>
      <c r="E1535" s="102">
        <v>45383</v>
      </c>
      <c r="F1535" s="71">
        <v>15</v>
      </c>
      <c r="G1535" s="72">
        <f ca="1">Таблица_основная[[#This Row],[Рейтинг расчет]]</f>
        <v>19</v>
      </c>
      <c r="H1535" s="41" t="s">
        <v>160</v>
      </c>
      <c r="I1535" s="71">
        <v>26.257359737969168</v>
      </c>
      <c r="J1535" s="41" t="s">
        <v>161</v>
      </c>
      <c r="K1535" s="73"/>
      <c r="L1535" s="73" t="s">
        <v>162</v>
      </c>
      <c r="M1535" s="73"/>
      <c r="N153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O1535" s="41" t="str">
        <f>CONCATENATE("F","$",Таблица_основная[[#This Row],[Первая строка массива]])</f>
        <v>F$1487</v>
      </c>
      <c r="P1535" s="41" t="str">
        <f>CONCATENATE("F","$",Таблица_основная[[#This Row],[Первая строка массива]],":","F","$",Таблица_основная[[#This Row],[Последняя строка моссива]])</f>
        <v>F$1487:F$1541</v>
      </c>
      <c r="Q1535" s="70">
        <f t="shared" si="27"/>
        <v>1487</v>
      </c>
      <c r="R1535" s="70">
        <f>Таблица_основная[[#This Row],[Первая строка массива]]+54</f>
        <v>1541</v>
      </c>
      <c r="T1535" s="86"/>
      <c r="Y1535" s="92"/>
      <c r="AA1535"/>
      <c r="AB1535"/>
      <c r="AC1535"/>
      <c r="AD1535"/>
      <c r="AF1535"/>
      <c r="AG1535"/>
    </row>
    <row r="1536" spans="1:33" s="40" customFormat="1" ht="12.75" customHeight="1" x14ac:dyDescent="0.2">
      <c r="A1536" s="70"/>
      <c r="B1536" s="70"/>
      <c r="C1536" s="100" t="s">
        <v>123</v>
      </c>
      <c r="D1536" s="101" t="s">
        <v>78</v>
      </c>
      <c r="E1536" s="102">
        <v>45383</v>
      </c>
      <c r="F1536" s="71">
        <v>26</v>
      </c>
      <c r="G1536" s="72">
        <f ca="1">Таблица_основная[[#This Row],[Рейтинг расчет]]</f>
        <v>11</v>
      </c>
      <c r="H1536" s="41" t="s">
        <v>160</v>
      </c>
      <c r="I1536" s="71">
        <v>26.257359737969168</v>
      </c>
      <c r="J1536" s="41" t="s">
        <v>161</v>
      </c>
      <c r="K1536" s="73"/>
      <c r="L1536" s="73" t="s">
        <v>162</v>
      </c>
      <c r="M1536" s="73"/>
      <c r="N153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O1536" s="41" t="str">
        <f>CONCATENATE("F","$",Таблица_основная[[#This Row],[Первая строка массива]])</f>
        <v>F$1487</v>
      </c>
      <c r="P1536" s="41" t="str">
        <f>CONCATENATE("F","$",Таблица_основная[[#This Row],[Первая строка массива]],":","F","$",Таблица_основная[[#This Row],[Последняя строка моссива]])</f>
        <v>F$1487:F$1541</v>
      </c>
      <c r="Q1536" s="70">
        <f t="shared" si="27"/>
        <v>1487</v>
      </c>
      <c r="R1536" s="70">
        <f>Таблица_основная[[#This Row],[Первая строка массива]]+54</f>
        <v>1541</v>
      </c>
      <c r="T1536" s="86"/>
      <c r="Y1536" s="92"/>
      <c r="AA1536"/>
      <c r="AB1536"/>
      <c r="AC1536"/>
      <c r="AD1536"/>
      <c r="AF1536"/>
      <c r="AG1536"/>
    </row>
    <row r="1537" spans="1:33" s="40" customFormat="1" ht="12.75" customHeight="1" x14ac:dyDescent="0.2">
      <c r="A1537" s="70"/>
      <c r="B1537" s="70"/>
      <c r="C1537" s="100" t="s">
        <v>124</v>
      </c>
      <c r="D1537" s="101" t="s">
        <v>78</v>
      </c>
      <c r="E1537" s="102">
        <v>45383</v>
      </c>
      <c r="F1537" s="71">
        <v>13</v>
      </c>
      <c r="G1537" s="72">
        <f ca="1">Таблица_основная[[#This Row],[Рейтинг расчет]]</f>
        <v>20</v>
      </c>
      <c r="H1537" s="41" t="s">
        <v>160</v>
      </c>
      <c r="I1537" s="71">
        <v>26.257359737969168</v>
      </c>
      <c r="J1537" s="41" t="s">
        <v>161</v>
      </c>
      <c r="K1537" s="73"/>
      <c r="L1537" s="73" t="s">
        <v>162</v>
      </c>
      <c r="M1537" s="73"/>
      <c r="N153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O1537" s="41" t="str">
        <f>CONCATENATE("F","$",Таблица_основная[[#This Row],[Первая строка массива]])</f>
        <v>F$1487</v>
      </c>
      <c r="P1537" s="41" t="str">
        <f>CONCATENATE("F","$",Таблица_основная[[#This Row],[Первая строка массива]],":","F","$",Таблица_основная[[#This Row],[Последняя строка моссива]])</f>
        <v>F$1487:F$1541</v>
      </c>
      <c r="Q1537" s="70">
        <f t="shared" si="27"/>
        <v>1487</v>
      </c>
      <c r="R1537" s="70">
        <f>Таблица_основная[[#This Row],[Первая строка массива]]+54</f>
        <v>1541</v>
      </c>
      <c r="T1537" s="86"/>
      <c r="Y1537" s="92"/>
      <c r="AA1537"/>
      <c r="AB1537"/>
      <c r="AC1537"/>
      <c r="AD1537"/>
      <c r="AF1537"/>
      <c r="AG1537"/>
    </row>
    <row r="1538" spans="1:33" s="40" customFormat="1" ht="12.75" customHeight="1" x14ac:dyDescent="0.2">
      <c r="A1538" s="70"/>
      <c r="B1538" s="70"/>
      <c r="C1538" s="100" t="s">
        <v>109</v>
      </c>
      <c r="D1538" s="101" t="s">
        <v>78</v>
      </c>
      <c r="E1538" s="102">
        <v>45383</v>
      </c>
      <c r="F1538" s="71">
        <v>20</v>
      </c>
      <c r="G1538" s="72">
        <f ca="1">Таблица_основная[[#This Row],[Рейтинг расчет]]</f>
        <v>15</v>
      </c>
      <c r="H1538" s="41" t="s">
        <v>160</v>
      </c>
      <c r="I1538" s="71">
        <v>26.257359737969168</v>
      </c>
      <c r="J1538" s="41" t="s">
        <v>161</v>
      </c>
      <c r="K1538" s="73"/>
      <c r="L1538" s="73" t="s">
        <v>162</v>
      </c>
      <c r="M1538" s="73"/>
      <c r="N153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O1538" s="41" t="str">
        <f>CONCATENATE("F","$",Таблица_основная[[#This Row],[Первая строка массива]])</f>
        <v>F$1487</v>
      </c>
      <c r="P1538" s="41" t="str">
        <f>CONCATENATE("F","$",Таблица_основная[[#This Row],[Первая строка массива]],":","F","$",Таблица_основная[[#This Row],[Последняя строка моссива]])</f>
        <v>F$1487:F$1541</v>
      </c>
      <c r="Q1538" s="70">
        <f t="shared" si="27"/>
        <v>1487</v>
      </c>
      <c r="R1538" s="70">
        <f>Таблица_основная[[#This Row],[Первая строка массива]]+54</f>
        <v>1541</v>
      </c>
      <c r="T1538" s="86"/>
      <c r="Y1538" s="92"/>
      <c r="AA1538"/>
      <c r="AB1538"/>
      <c r="AC1538"/>
      <c r="AD1538"/>
      <c r="AF1538"/>
      <c r="AG1538"/>
    </row>
    <row r="1539" spans="1:33" s="40" customFormat="1" ht="12.75" customHeight="1" x14ac:dyDescent="0.2">
      <c r="A1539" s="70"/>
      <c r="B1539" s="70"/>
      <c r="C1539" s="100" t="s">
        <v>110</v>
      </c>
      <c r="D1539" s="101" t="s">
        <v>78</v>
      </c>
      <c r="E1539" s="102">
        <v>45383</v>
      </c>
      <c r="F1539" s="71">
        <v>20</v>
      </c>
      <c r="G1539" s="72">
        <f ca="1">Таблица_основная[[#This Row],[Рейтинг расчет]]</f>
        <v>15</v>
      </c>
      <c r="H1539" s="41" t="s">
        <v>160</v>
      </c>
      <c r="I1539" s="71">
        <v>26.257359737969168</v>
      </c>
      <c r="J1539" s="41" t="s">
        <v>161</v>
      </c>
      <c r="K1539" s="73"/>
      <c r="L1539" s="73" t="s">
        <v>162</v>
      </c>
      <c r="M1539" s="73"/>
      <c r="N153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O1539" s="41" t="str">
        <f>CONCATENATE("F","$",Таблица_основная[[#This Row],[Первая строка массива]])</f>
        <v>F$1487</v>
      </c>
      <c r="P1539" s="41" t="str">
        <f>CONCATENATE("F","$",Таблица_основная[[#This Row],[Первая строка массива]],":","F","$",Таблица_основная[[#This Row],[Последняя строка моссива]])</f>
        <v>F$1487:F$1541</v>
      </c>
      <c r="Q1539" s="70">
        <f t="shared" si="27"/>
        <v>1487</v>
      </c>
      <c r="R1539" s="70">
        <f>Таблица_основная[[#This Row],[Первая строка массива]]+54</f>
        <v>1541</v>
      </c>
      <c r="T1539" s="86"/>
      <c r="Y1539" s="92"/>
      <c r="AA1539"/>
      <c r="AB1539"/>
      <c r="AC1539"/>
      <c r="AD1539"/>
      <c r="AF1539"/>
      <c r="AG1539"/>
    </row>
    <row r="1540" spans="1:33" s="40" customFormat="1" ht="12.75" customHeight="1" x14ac:dyDescent="0.2">
      <c r="A1540" s="70"/>
      <c r="B1540" s="70"/>
      <c r="C1540" s="100" t="s">
        <v>111</v>
      </c>
      <c r="D1540" s="101" t="s">
        <v>78</v>
      </c>
      <c r="E1540" s="102">
        <v>45383</v>
      </c>
      <c r="F1540" s="71">
        <v>43</v>
      </c>
      <c r="G1540" s="72">
        <f ca="1">Таблица_основная[[#This Row],[Рейтинг расчет]]</f>
        <v>1</v>
      </c>
      <c r="H1540" s="41" t="s">
        <v>160</v>
      </c>
      <c r="I1540" s="71">
        <v>26.257359737969168</v>
      </c>
      <c r="J1540" s="41" t="s">
        <v>161</v>
      </c>
      <c r="K1540" s="73"/>
      <c r="L1540" s="73" t="s">
        <v>162</v>
      </c>
      <c r="M1540" s="73"/>
      <c r="N154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1540" s="41" t="str">
        <f>CONCATENATE("F","$",Таблица_основная[[#This Row],[Первая строка массива]])</f>
        <v>F$1487</v>
      </c>
      <c r="P1540" s="41" t="str">
        <f>CONCATENATE("F","$",Таблица_основная[[#This Row],[Первая строка массива]],":","F","$",Таблица_основная[[#This Row],[Последняя строка моссива]])</f>
        <v>F$1487:F$1541</v>
      </c>
      <c r="Q1540" s="70">
        <f t="shared" si="27"/>
        <v>1487</v>
      </c>
      <c r="R1540" s="70">
        <f>Таблица_основная[[#This Row],[Первая строка массива]]+54</f>
        <v>1541</v>
      </c>
      <c r="T1540" s="86"/>
      <c r="Y1540" s="92"/>
      <c r="AA1540"/>
      <c r="AB1540"/>
      <c r="AC1540"/>
      <c r="AD1540"/>
      <c r="AF1540"/>
      <c r="AG1540"/>
    </row>
    <row r="1541" spans="1:33" s="40" customFormat="1" ht="12.75" customHeight="1" x14ac:dyDescent="0.2">
      <c r="A1541" s="70"/>
      <c r="B1541" s="70"/>
      <c r="C1541" s="100" t="s">
        <v>125</v>
      </c>
      <c r="D1541" s="101" t="s">
        <v>78</v>
      </c>
      <c r="E1541" s="102">
        <v>45383</v>
      </c>
      <c r="F1541" s="71">
        <v>28</v>
      </c>
      <c r="G1541" s="72">
        <f ca="1">Таблица_основная[[#This Row],[Рейтинг расчет]]</f>
        <v>9</v>
      </c>
      <c r="H1541" s="41" t="s">
        <v>160</v>
      </c>
      <c r="I1541" s="71">
        <v>26.257359737969168</v>
      </c>
      <c r="J1541" s="41" t="s">
        <v>161</v>
      </c>
      <c r="K1541" s="73"/>
      <c r="L1541" s="73" t="s">
        <v>162</v>
      </c>
      <c r="M1541" s="73"/>
      <c r="N154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9</v>
      </c>
      <c r="O1541" s="41" t="str">
        <f>CONCATENATE("F","$",Таблица_основная[[#This Row],[Первая строка массива]])</f>
        <v>F$1487</v>
      </c>
      <c r="P1541" s="41" t="str">
        <f>CONCATENATE("F","$",Таблица_основная[[#This Row],[Первая строка массива]],":","F","$",Таблица_основная[[#This Row],[Последняя строка моссива]])</f>
        <v>F$1487:F$1541</v>
      </c>
      <c r="Q1541" s="70">
        <f t="shared" si="27"/>
        <v>1487</v>
      </c>
      <c r="R1541" s="70">
        <f>Таблица_основная[[#This Row],[Первая строка массива]]+54</f>
        <v>1541</v>
      </c>
      <c r="T1541" s="86"/>
      <c r="Y1541" s="92"/>
      <c r="AA1541"/>
      <c r="AB1541"/>
      <c r="AC1541"/>
      <c r="AD1541"/>
      <c r="AF1541"/>
      <c r="AG1541"/>
    </row>
    <row r="1542" spans="1:33" s="40" customFormat="1" ht="12.75" customHeight="1" x14ac:dyDescent="0.2">
      <c r="A1542" s="70"/>
      <c r="B1542" s="70"/>
      <c r="C1542" s="100" t="s">
        <v>87</v>
      </c>
      <c r="D1542" s="101" t="s">
        <v>57</v>
      </c>
      <c r="E1542" s="102">
        <v>45017</v>
      </c>
      <c r="F1542" s="104">
        <v>107.1</v>
      </c>
      <c r="G1542" s="72">
        <f ca="1">Таблица_основная[[#This Row],[Рейтинг расчет]]</f>
        <v>8</v>
      </c>
      <c r="H1542" s="41" t="s">
        <v>156</v>
      </c>
      <c r="I1542" s="71">
        <v>76.376854545454549</v>
      </c>
      <c r="J1542" s="41" t="s">
        <v>157</v>
      </c>
      <c r="K1542" s="73"/>
      <c r="L1542" s="73" t="s">
        <v>158</v>
      </c>
      <c r="M1542" s="73"/>
      <c r="N154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O1542" s="41" t="str">
        <f>CONCATENATE("F","$",Таблица_основная[[#This Row],[Первая строка массива]])</f>
        <v>F$1542</v>
      </c>
      <c r="P1542" s="41" t="str">
        <f>CONCATENATE("F","$",Таблица_основная[[#This Row],[Первая строка массива]],":","F","$",Таблица_основная[[#This Row],[Последняя строка моссива]])</f>
        <v>F$1542:F$1596</v>
      </c>
      <c r="Q1542" s="70">
        <f>ROW()</f>
        <v>1542</v>
      </c>
      <c r="R1542" s="70">
        <f>Таблица_основная[[#This Row],[Первая строка массива]]+54</f>
        <v>1596</v>
      </c>
      <c r="T1542" s="86"/>
      <c r="Y1542" s="92"/>
      <c r="AA1542"/>
      <c r="AB1542"/>
      <c r="AC1542"/>
      <c r="AD1542"/>
      <c r="AF1542"/>
      <c r="AG1542"/>
    </row>
    <row r="1543" spans="1:33" s="40" customFormat="1" ht="12.75" customHeight="1" x14ac:dyDescent="0.2">
      <c r="A1543" s="70"/>
      <c r="B1543" s="70"/>
      <c r="C1543" s="100" t="s">
        <v>88</v>
      </c>
      <c r="D1543" s="101" t="s">
        <v>57</v>
      </c>
      <c r="E1543" s="102">
        <v>45017</v>
      </c>
      <c r="F1543" s="104">
        <v>121.5</v>
      </c>
      <c r="G1543" s="72">
        <f ca="1">Таблица_основная[[#This Row],[Рейтинг расчет]]</f>
        <v>7</v>
      </c>
      <c r="H1543" s="41" t="s">
        <v>156</v>
      </c>
      <c r="I1543" s="71">
        <v>76.376854545454549</v>
      </c>
      <c r="J1543" s="41" t="s">
        <v>157</v>
      </c>
      <c r="K1543" s="73"/>
      <c r="L1543" s="73" t="s">
        <v>158</v>
      </c>
      <c r="M1543" s="73"/>
      <c r="N154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O1543" s="41" t="str">
        <f>CONCATENATE("F","$",Таблица_основная[[#This Row],[Первая строка массива]])</f>
        <v>F$1542</v>
      </c>
      <c r="P1543" s="41" t="str">
        <f>CONCATENATE("F","$",Таблица_основная[[#This Row],[Первая строка массива]],":","F","$",Таблица_основная[[#This Row],[Последняя строка моссива]])</f>
        <v>F$1542:F$1596</v>
      </c>
      <c r="Q1543" s="70">
        <f>Q1542</f>
        <v>1542</v>
      </c>
      <c r="R1543" s="70">
        <f>Таблица_основная[[#This Row],[Первая строка массива]]+54</f>
        <v>1596</v>
      </c>
      <c r="T1543" s="86"/>
      <c r="Y1543" s="92"/>
      <c r="AA1543"/>
      <c r="AB1543"/>
      <c r="AC1543"/>
      <c r="AD1543"/>
      <c r="AF1543"/>
      <c r="AG1543"/>
    </row>
    <row r="1544" spans="1:33" s="40" customFormat="1" ht="12.75" customHeight="1" x14ac:dyDescent="0.2">
      <c r="A1544" s="70"/>
      <c r="B1544" s="70"/>
      <c r="C1544" s="100" t="s">
        <v>89</v>
      </c>
      <c r="D1544" s="101" t="s">
        <v>57</v>
      </c>
      <c r="E1544" s="102">
        <v>45017</v>
      </c>
      <c r="F1544" s="104">
        <v>32.700000000000003</v>
      </c>
      <c r="G1544" s="72">
        <f ca="1">Таблица_основная[[#This Row],[Рейтинг расчет]]</f>
        <v>32</v>
      </c>
      <c r="H1544" s="41" t="s">
        <v>156</v>
      </c>
      <c r="I1544" s="71">
        <v>76.376854545454549</v>
      </c>
      <c r="J1544" s="41" t="s">
        <v>157</v>
      </c>
      <c r="K1544" s="73"/>
      <c r="L1544" s="73" t="s">
        <v>158</v>
      </c>
      <c r="M1544" s="73"/>
      <c r="N154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O1544" s="41" t="str">
        <f>CONCATENATE("F","$",Таблица_основная[[#This Row],[Первая строка массива]])</f>
        <v>F$1542</v>
      </c>
      <c r="P1544" s="41" t="str">
        <f>CONCATENATE("F","$",Таблица_основная[[#This Row],[Первая строка массива]],":","F","$",Таблица_основная[[#This Row],[Последняя строка моссива]])</f>
        <v>F$1542:F$1596</v>
      </c>
      <c r="Q1544" s="70">
        <f t="shared" ref="Q1544:Q1596" si="28">Q1543</f>
        <v>1542</v>
      </c>
      <c r="R1544" s="70">
        <f>Таблица_основная[[#This Row],[Первая строка массива]]+54</f>
        <v>1596</v>
      </c>
      <c r="T1544" s="86"/>
      <c r="Y1544" s="92"/>
      <c r="AA1544"/>
      <c r="AB1544"/>
      <c r="AC1544"/>
      <c r="AD1544"/>
      <c r="AF1544"/>
      <c r="AG1544"/>
    </row>
    <row r="1545" spans="1:33" s="40" customFormat="1" ht="12.75" customHeight="1" x14ac:dyDescent="0.2">
      <c r="A1545" s="70"/>
      <c r="B1545" s="70"/>
      <c r="C1545" s="100" t="s">
        <v>90</v>
      </c>
      <c r="D1545" s="101" t="s">
        <v>57</v>
      </c>
      <c r="E1545" s="102">
        <v>45017</v>
      </c>
      <c r="F1545" s="104">
        <v>91.7</v>
      </c>
      <c r="G1545" s="72">
        <f ca="1">Таблица_основная[[#This Row],[Рейтинг расчет]]</f>
        <v>11</v>
      </c>
      <c r="H1545" s="41" t="s">
        <v>156</v>
      </c>
      <c r="I1545" s="71">
        <v>76.376854545454549</v>
      </c>
      <c r="J1545" s="41" t="s">
        <v>157</v>
      </c>
      <c r="K1545" s="73"/>
      <c r="L1545" s="73" t="s">
        <v>158</v>
      </c>
      <c r="M1545" s="73"/>
      <c r="N154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O1545" s="41" t="str">
        <f>CONCATENATE("F","$",Таблица_основная[[#This Row],[Первая строка массива]])</f>
        <v>F$1542</v>
      </c>
      <c r="P1545" s="41" t="str">
        <f>CONCATENATE("F","$",Таблица_основная[[#This Row],[Первая строка массива]],":","F","$",Таблица_основная[[#This Row],[Последняя строка моссива]])</f>
        <v>F$1542:F$1596</v>
      </c>
      <c r="Q1545" s="70">
        <f t="shared" si="28"/>
        <v>1542</v>
      </c>
      <c r="R1545" s="70">
        <f>Таблица_основная[[#This Row],[Первая строка массива]]+54</f>
        <v>1596</v>
      </c>
      <c r="T1545" s="86"/>
      <c r="Y1545" s="92"/>
      <c r="AA1545"/>
      <c r="AB1545"/>
      <c r="AC1545"/>
      <c r="AD1545"/>
      <c r="AF1545"/>
      <c r="AG1545"/>
    </row>
    <row r="1546" spans="1:33" s="40" customFormat="1" ht="12.75" customHeight="1" x14ac:dyDescent="0.2">
      <c r="A1546" s="70"/>
      <c r="B1546" s="70"/>
      <c r="C1546" s="100" t="s">
        <v>112</v>
      </c>
      <c r="D1546" s="101" t="s">
        <v>57</v>
      </c>
      <c r="E1546" s="102">
        <v>45017</v>
      </c>
      <c r="F1546" s="104">
        <v>13.6</v>
      </c>
      <c r="G1546" s="72">
        <f ca="1">Таблица_основная[[#This Row],[Рейтинг расчет]]</f>
        <v>52</v>
      </c>
      <c r="H1546" s="41" t="s">
        <v>156</v>
      </c>
      <c r="I1546" s="71">
        <v>76.376854545454549</v>
      </c>
      <c r="J1546" s="41" t="s">
        <v>157</v>
      </c>
      <c r="K1546" s="73"/>
      <c r="L1546" s="73" t="s">
        <v>158</v>
      </c>
      <c r="M1546" s="73"/>
      <c r="N154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52</v>
      </c>
      <c r="O1546" s="41" t="str">
        <f>CONCATENATE("F","$",Таблица_основная[[#This Row],[Первая строка массива]])</f>
        <v>F$1542</v>
      </c>
      <c r="P1546" s="41" t="str">
        <f>CONCATENATE("F","$",Таблица_основная[[#This Row],[Первая строка массива]],":","F","$",Таблица_основная[[#This Row],[Последняя строка моссива]])</f>
        <v>F$1542:F$1596</v>
      </c>
      <c r="Q1546" s="70">
        <f t="shared" si="28"/>
        <v>1542</v>
      </c>
      <c r="R1546" s="70">
        <f>Таблица_основная[[#This Row],[Первая строка массива]]+54</f>
        <v>1596</v>
      </c>
      <c r="T1546" s="86"/>
      <c r="Y1546" s="92"/>
      <c r="AA1546"/>
      <c r="AB1546"/>
      <c r="AC1546"/>
      <c r="AD1546"/>
      <c r="AF1546"/>
      <c r="AG1546"/>
    </row>
    <row r="1547" spans="1:33" s="40" customFormat="1" ht="12.75" customHeight="1" x14ac:dyDescent="0.2">
      <c r="A1547" s="70"/>
      <c r="B1547" s="70"/>
      <c r="C1547" s="100" t="s">
        <v>91</v>
      </c>
      <c r="D1547" s="101" t="s">
        <v>57</v>
      </c>
      <c r="E1547" s="102">
        <v>45017</v>
      </c>
      <c r="F1547" s="104">
        <v>18</v>
      </c>
      <c r="G1547" s="72">
        <f ca="1">Таблица_основная[[#This Row],[Рейтинг расчет]]</f>
        <v>48</v>
      </c>
      <c r="H1547" s="41" t="s">
        <v>156</v>
      </c>
      <c r="I1547" s="71">
        <v>76.376854545454549</v>
      </c>
      <c r="J1547" s="41" t="s">
        <v>157</v>
      </c>
      <c r="K1547" s="73"/>
      <c r="L1547" s="73" t="s">
        <v>158</v>
      </c>
      <c r="M1547" s="73"/>
      <c r="N154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48</v>
      </c>
      <c r="O1547" s="41" t="str">
        <f>CONCATENATE("F","$",Таблица_основная[[#This Row],[Первая строка массива]])</f>
        <v>F$1542</v>
      </c>
      <c r="P1547" s="41" t="str">
        <f>CONCATENATE("F","$",Таблица_основная[[#This Row],[Первая строка массива]],":","F","$",Таблица_основная[[#This Row],[Последняя строка моссива]])</f>
        <v>F$1542:F$1596</v>
      </c>
      <c r="Q1547" s="70">
        <f t="shared" si="28"/>
        <v>1542</v>
      </c>
      <c r="R1547" s="70">
        <f>Таблица_основная[[#This Row],[Первая строка массива]]+54</f>
        <v>1596</v>
      </c>
      <c r="T1547" s="86"/>
      <c r="Y1547" s="92"/>
      <c r="AA1547"/>
      <c r="AB1547"/>
      <c r="AC1547"/>
      <c r="AD1547"/>
      <c r="AF1547"/>
      <c r="AG1547"/>
    </row>
    <row r="1548" spans="1:33" s="40" customFormat="1" ht="12.75" customHeight="1" x14ac:dyDescent="0.2">
      <c r="A1548" s="70"/>
      <c r="B1548" s="70"/>
      <c r="C1548" s="100" t="s">
        <v>92</v>
      </c>
      <c r="D1548" s="101" t="s">
        <v>57</v>
      </c>
      <c r="E1548" s="102">
        <v>45017</v>
      </c>
      <c r="F1548" s="104">
        <v>25.9</v>
      </c>
      <c r="G1548" s="72">
        <f ca="1">Таблица_основная[[#This Row],[Рейтинг расчет]]</f>
        <v>42</v>
      </c>
      <c r="H1548" s="105" t="s">
        <v>156</v>
      </c>
      <c r="I1548" s="71">
        <v>76.376854545454549</v>
      </c>
      <c r="J1548" s="41" t="s">
        <v>157</v>
      </c>
      <c r="K1548" s="73"/>
      <c r="L1548" s="73" t="s">
        <v>158</v>
      </c>
      <c r="M1548" s="73"/>
      <c r="N154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42</v>
      </c>
      <c r="O1548" s="41" t="str">
        <f>CONCATENATE("F","$",Таблица_основная[[#This Row],[Первая строка массива]])</f>
        <v>F$1542</v>
      </c>
      <c r="P1548" s="41" t="str">
        <f>CONCATENATE("F","$",Таблица_основная[[#This Row],[Первая строка массива]],":","F","$",Таблица_основная[[#This Row],[Последняя строка моссива]])</f>
        <v>F$1542:F$1596</v>
      </c>
      <c r="Q1548" s="70">
        <f t="shared" si="28"/>
        <v>1542</v>
      </c>
      <c r="R1548" s="70">
        <f>Таблица_основная[[#This Row],[Первая строка массива]]+54</f>
        <v>1596</v>
      </c>
      <c r="T1548" s="86"/>
      <c r="Y1548" s="92"/>
      <c r="AA1548"/>
      <c r="AB1548"/>
      <c r="AC1548"/>
      <c r="AD1548"/>
      <c r="AF1548"/>
      <c r="AG1548"/>
    </row>
    <row r="1549" spans="1:33" s="40" customFormat="1" ht="12.75" customHeight="1" x14ac:dyDescent="0.2">
      <c r="A1549" s="70"/>
      <c r="B1549" s="70"/>
      <c r="C1549" s="100" t="s">
        <v>113</v>
      </c>
      <c r="D1549" s="101" t="s">
        <v>57</v>
      </c>
      <c r="E1549" s="102">
        <v>45017</v>
      </c>
      <c r="F1549" s="104">
        <v>34.1</v>
      </c>
      <c r="G1549" s="72">
        <f ca="1">Таблица_основная[[#This Row],[Рейтинг расчет]]</f>
        <v>29</v>
      </c>
      <c r="H1549" s="41" t="s">
        <v>156</v>
      </c>
      <c r="I1549" s="71">
        <v>76.376854545454549</v>
      </c>
      <c r="J1549" s="41" t="s">
        <v>157</v>
      </c>
      <c r="K1549" s="73"/>
      <c r="L1549" s="73" t="s">
        <v>158</v>
      </c>
      <c r="M1549" s="73"/>
      <c r="N154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29</v>
      </c>
      <c r="O1549" s="41" t="str">
        <f>CONCATENATE("F","$",Таблица_основная[[#This Row],[Первая строка массива]])</f>
        <v>F$1542</v>
      </c>
      <c r="P1549" s="41" t="str">
        <f>CONCATENATE("F","$",Таблица_основная[[#This Row],[Первая строка массива]],":","F","$",Таблица_основная[[#This Row],[Последняя строка моссива]])</f>
        <v>F$1542:F$1596</v>
      </c>
      <c r="Q1549" s="70">
        <f t="shared" si="28"/>
        <v>1542</v>
      </c>
      <c r="R1549" s="70">
        <f>Таблица_основная[[#This Row],[Первая строка массива]]+54</f>
        <v>1596</v>
      </c>
      <c r="T1549" s="86"/>
      <c r="Y1549" s="92"/>
      <c r="AA1549"/>
      <c r="AB1549"/>
      <c r="AC1549"/>
      <c r="AD1549"/>
      <c r="AF1549"/>
      <c r="AG1549"/>
    </row>
    <row r="1550" spans="1:33" s="40" customFormat="1" ht="12.75" customHeight="1" x14ac:dyDescent="0.2">
      <c r="A1550" s="70"/>
      <c r="B1550" s="70"/>
      <c r="C1550" s="100" t="s">
        <v>135</v>
      </c>
      <c r="D1550" s="101" t="s">
        <v>57</v>
      </c>
      <c r="E1550" s="102">
        <v>45017</v>
      </c>
      <c r="F1550" s="104">
        <v>81.900000000000006</v>
      </c>
      <c r="G1550" s="72">
        <f ca="1">Таблица_основная[[#This Row],[Рейтинг расчет]]</f>
        <v>14</v>
      </c>
      <c r="H1550" s="41" t="s">
        <v>156</v>
      </c>
      <c r="I1550" s="71">
        <v>76.376854545454549</v>
      </c>
      <c r="J1550" s="41" t="s">
        <v>157</v>
      </c>
      <c r="K1550" s="73"/>
      <c r="L1550" s="73" t="s">
        <v>158</v>
      </c>
      <c r="M1550" s="73"/>
      <c r="N155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O1550" s="41" t="str">
        <f>CONCATENATE("F","$",Таблица_основная[[#This Row],[Первая строка массива]])</f>
        <v>F$1542</v>
      </c>
      <c r="P1550" s="41" t="str">
        <f>CONCATENATE("F","$",Таблица_основная[[#This Row],[Первая строка массива]],":","F","$",Таблица_основная[[#This Row],[Последняя строка моссива]])</f>
        <v>F$1542:F$1596</v>
      </c>
      <c r="Q1550" s="70">
        <f t="shared" si="28"/>
        <v>1542</v>
      </c>
      <c r="R1550" s="70">
        <f>Таблица_основная[[#This Row],[Первая строка массива]]+54</f>
        <v>1596</v>
      </c>
      <c r="T1550" s="86"/>
      <c r="Y1550" s="92"/>
      <c r="AA1550"/>
      <c r="AB1550"/>
      <c r="AC1550"/>
      <c r="AD1550"/>
      <c r="AF1550"/>
      <c r="AG1550"/>
    </row>
    <row r="1551" spans="1:33" s="40" customFormat="1" ht="12.75" customHeight="1" x14ac:dyDescent="0.2">
      <c r="A1551" s="70"/>
      <c r="B1551" s="70"/>
      <c r="C1551" s="100" t="s">
        <v>136</v>
      </c>
      <c r="D1551" s="101" t="s">
        <v>57</v>
      </c>
      <c r="E1551" s="102">
        <v>45017</v>
      </c>
      <c r="F1551" s="104">
        <v>127</v>
      </c>
      <c r="G1551" s="72">
        <f ca="1">Таблица_основная[[#This Row],[Рейтинг расчет]]</f>
        <v>6</v>
      </c>
      <c r="H1551" s="41" t="s">
        <v>156</v>
      </c>
      <c r="I1551" s="71">
        <v>76.376854545454549</v>
      </c>
      <c r="J1551" s="41" t="s">
        <v>157</v>
      </c>
      <c r="K1551" s="73"/>
      <c r="L1551" s="73" t="s">
        <v>158</v>
      </c>
      <c r="M1551" s="73"/>
      <c r="N155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6</v>
      </c>
      <c r="O1551" s="41" t="str">
        <f>CONCATENATE("F","$",Таблица_основная[[#This Row],[Первая строка массива]])</f>
        <v>F$1542</v>
      </c>
      <c r="P1551" s="41" t="str">
        <f>CONCATENATE("F","$",Таблица_основная[[#This Row],[Первая строка массива]],":","F","$",Таблица_основная[[#This Row],[Последняя строка моссива]])</f>
        <v>F$1542:F$1596</v>
      </c>
      <c r="Q1551" s="70">
        <f t="shared" si="28"/>
        <v>1542</v>
      </c>
      <c r="R1551" s="70">
        <f>Таблица_основная[[#This Row],[Первая строка массива]]+54</f>
        <v>1596</v>
      </c>
      <c r="T1551" s="86"/>
      <c r="Y1551" s="92"/>
      <c r="AA1551"/>
      <c r="AB1551"/>
      <c r="AC1551"/>
      <c r="AD1551"/>
      <c r="AF1551"/>
      <c r="AG1551"/>
    </row>
    <row r="1552" spans="1:33" s="40" customFormat="1" ht="12.75" customHeight="1" x14ac:dyDescent="0.2">
      <c r="A1552" s="70"/>
      <c r="B1552" s="70"/>
      <c r="C1552" s="100" t="s">
        <v>137</v>
      </c>
      <c r="D1552" s="101" t="s">
        <v>57</v>
      </c>
      <c r="E1552" s="102">
        <v>45017</v>
      </c>
      <c r="F1552" s="104">
        <v>168.1</v>
      </c>
      <c r="G1552" s="72">
        <f ca="1">Таблица_основная[[#This Row],[Рейтинг расчет]]</f>
        <v>4</v>
      </c>
      <c r="H1552" s="41" t="s">
        <v>156</v>
      </c>
      <c r="I1552" s="71">
        <v>76.376854545454549</v>
      </c>
      <c r="J1552" s="41" t="s">
        <v>157</v>
      </c>
      <c r="K1552" s="73"/>
      <c r="L1552" s="73" t="s">
        <v>158</v>
      </c>
      <c r="M1552" s="73"/>
      <c r="N155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</v>
      </c>
      <c r="O1552" s="41" t="str">
        <f>CONCATENATE("F","$",Таблица_основная[[#This Row],[Первая строка массива]])</f>
        <v>F$1542</v>
      </c>
      <c r="P1552" s="41" t="str">
        <f>CONCATENATE("F","$",Таблица_основная[[#This Row],[Первая строка массива]],":","F","$",Таблица_основная[[#This Row],[Последняя строка моссива]])</f>
        <v>F$1542:F$1596</v>
      </c>
      <c r="Q1552" s="70">
        <f t="shared" si="28"/>
        <v>1542</v>
      </c>
      <c r="R1552" s="70">
        <f>Таблица_основная[[#This Row],[Первая строка массива]]+54</f>
        <v>1596</v>
      </c>
      <c r="T1552" s="86"/>
      <c r="Y1552" s="92"/>
      <c r="AA1552"/>
      <c r="AB1552"/>
      <c r="AC1552"/>
      <c r="AD1552"/>
      <c r="AF1552"/>
      <c r="AG1552"/>
    </row>
    <row r="1553" spans="1:33" s="40" customFormat="1" ht="12.75" customHeight="1" x14ac:dyDescent="0.2">
      <c r="A1553" s="70"/>
      <c r="B1553" s="70"/>
      <c r="C1553" s="100" t="s">
        <v>138</v>
      </c>
      <c r="D1553" s="101" t="s">
        <v>57</v>
      </c>
      <c r="E1553" s="102">
        <v>45017</v>
      </c>
      <c r="F1553" s="104">
        <v>60.4</v>
      </c>
      <c r="G1553" s="72">
        <f ca="1">Таблица_основная[[#This Row],[Рейтинг расчет]]</f>
        <v>18</v>
      </c>
      <c r="H1553" s="41" t="s">
        <v>156</v>
      </c>
      <c r="I1553" s="71">
        <v>76.376854545454549</v>
      </c>
      <c r="J1553" s="41" t="s">
        <v>157</v>
      </c>
      <c r="K1553" s="73"/>
      <c r="L1553" s="73" t="s">
        <v>158</v>
      </c>
      <c r="M1553" s="73"/>
      <c r="N155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O1553" s="41" t="str">
        <f>CONCATENATE("F","$",Таблица_основная[[#This Row],[Первая строка массива]])</f>
        <v>F$1542</v>
      </c>
      <c r="P1553" s="41" t="str">
        <f>CONCATENATE("F","$",Таблица_основная[[#This Row],[Первая строка массива]],":","F","$",Таблица_основная[[#This Row],[Последняя строка моссива]])</f>
        <v>F$1542:F$1596</v>
      </c>
      <c r="Q1553" s="70">
        <f t="shared" si="28"/>
        <v>1542</v>
      </c>
      <c r="R1553" s="70">
        <f>Таблица_основная[[#This Row],[Первая строка массива]]+54</f>
        <v>1596</v>
      </c>
      <c r="T1553" s="86"/>
      <c r="Y1553" s="92"/>
      <c r="AA1553"/>
      <c r="AB1553"/>
      <c r="AC1553"/>
      <c r="AD1553"/>
      <c r="AF1553"/>
      <c r="AG1553"/>
    </row>
    <row r="1554" spans="1:33" s="40" customFormat="1" ht="12.75" customHeight="1" x14ac:dyDescent="0.2">
      <c r="A1554" s="70"/>
      <c r="B1554" s="70"/>
      <c r="C1554" s="100" t="s">
        <v>139</v>
      </c>
      <c r="D1554" s="101" t="s">
        <v>57</v>
      </c>
      <c r="E1554" s="102">
        <v>45017</v>
      </c>
      <c r="F1554" s="104">
        <v>46.6</v>
      </c>
      <c r="G1554" s="72">
        <f ca="1">Таблица_основная[[#This Row],[Рейтинг расчет]]</f>
        <v>22</v>
      </c>
      <c r="H1554" s="41" t="s">
        <v>156</v>
      </c>
      <c r="I1554" s="71">
        <v>76.376854545454549</v>
      </c>
      <c r="J1554" s="41" t="s">
        <v>157</v>
      </c>
      <c r="K1554" s="73"/>
      <c r="L1554" s="73" t="s">
        <v>158</v>
      </c>
      <c r="M1554" s="73"/>
      <c r="N155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22</v>
      </c>
      <c r="O1554" s="41" t="str">
        <f>CONCATENATE("F","$",Таблица_основная[[#This Row],[Первая строка массива]])</f>
        <v>F$1542</v>
      </c>
      <c r="P1554" s="41" t="str">
        <f>CONCATENATE("F","$",Таблица_основная[[#This Row],[Первая строка массива]],":","F","$",Таблица_основная[[#This Row],[Последняя строка моссива]])</f>
        <v>F$1542:F$1596</v>
      </c>
      <c r="Q1554" s="70">
        <f t="shared" si="28"/>
        <v>1542</v>
      </c>
      <c r="R1554" s="70">
        <f>Таблица_основная[[#This Row],[Первая строка массива]]+54</f>
        <v>1596</v>
      </c>
      <c r="T1554" s="86"/>
      <c r="Y1554" s="92"/>
      <c r="AA1554"/>
      <c r="AB1554"/>
      <c r="AC1554"/>
      <c r="AD1554"/>
      <c r="AF1554"/>
      <c r="AG1554"/>
    </row>
    <row r="1555" spans="1:33" s="40" customFormat="1" ht="12.75" customHeight="1" x14ac:dyDescent="0.2">
      <c r="A1555" s="70"/>
      <c r="B1555" s="70"/>
      <c r="C1555" s="100" t="s">
        <v>140</v>
      </c>
      <c r="D1555" s="101" t="s">
        <v>57</v>
      </c>
      <c r="E1555" s="102">
        <v>45017</v>
      </c>
      <c r="F1555" s="104">
        <v>20.2</v>
      </c>
      <c r="G1555" s="72">
        <f ca="1">Таблица_основная[[#This Row],[Рейтинг расчет]]</f>
        <v>46</v>
      </c>
      <c r="H1555" s="41" t="s">
        <v>156</v>
      </c>
      <c r="I1555" s="71">
        <v>76.376854545454549</v>
      </c>
      <c r="J1555" s="41" t="s">
        <v>157</v>
      </c>
      <c r="K1555" s="73"/>
      <c r="L1555" s="73" t="s">
        <v>158</v>
      </c>
      <c r="M1555" s="73"/>
      <c r="N155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46</v>
      </c>
      <c r="O1555" s="41" t="str">
        <f>CONCATENATE("F","$",Таблица_основная[[#This Row],[Первая строка массива]])</f>
        <v>F$1542</v>
      </c>
      <c r="P1555" s="41" t="str">
        <f>CONCATENATE("F","$",Таблица_основная[[#This Row],[Первая строка массива]],":","F","$",Таблица_основная[[#This Row],[Последняя строка моссива]])</f>
        <v>F$1542:F$1596</v>
      </c>
      <c r="Q1555" s="70">
        <f t="shared" si="28"/>
        <v>1542</v>
      </c>
      <c r="R1555" s="70">
        <f>Таблица_основная[[#This Row],[Первая строка массива]]+54</f>
        <v>1596</v>
      </c>
      <c r="T1555" s="86"/>
      <c r="Y1555" s="92"/>
      <c r="AA1555"/>
      <c r="AB1555"/>
      <c r="AC1555"/>
      <c r="AD1555"/>
      <c r="AF1555"/>
      <c r="AG1555"/>
    </row>
    <row r="1556" spans="1:33" s="40" customFormat="1" ht="12.75" customHeight="1" x14ac:dyDescent="0.2">
      <c r="A1556" s="70"/>
      <c r="B1556" s="70"/>
      <c r="C1556" s="100" t="s">
        <v>141</v>
      </c>
      <c r="D1556" s="101" t="s">
        <v>57</v>
      </c>
      <c r="E1556" s="102">
        <v>45017</v>
      </c>
      <c r="F1556" s="104">
        <v>86.4</v>
      </c>
      <c r="G1556" s="72">
        <f ca="1">Таблица_основная[[#This Row],[Рейтинг расчет]]</f>
        <v>13</v>
      </c>
      <c r="H1556" s="41" t="s">
        <v>156</v>
      </c>
      <c r="I1556" s="71">
        <v>76.376854545454549</v>
      </c>
      <c r="J1556" s="41" t="s">
        <v>157</v>
      </c>
      <c r="K1556" s="73"/>
      <c r="L1556" s="73" t="s">
        <v>158</v>
      </c>
      <c r="M1556" s="73"/>
      <c r="N155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O1556" s="41" t="str">
        <f>CONCATENATE("F","$",Таблица_основная[[#This Row],[Первая строка массива]])</f>
        <v>F$1542</v>
      </c>
      <c r="P1556" s="41" t="str">
        <f>CONCATENATE("F","$",Таблица_основная[[#This Row],[Первая строка массива]],":","F","$",Таблица_основная[[#This Row],[Последняя строка моссива]])</f>
        <v>F$1542:F$1596</v>
      </c>
      <c r="Q1556" s="70">
        <f t="shared" si="28"/>
        <v>1542</v>
      </c>
      <c r="R1556" s="70">
        <f>Таблица_основная[[#This Row],[Первая строка массива]]+54</f>
        <v>1596</v>
      </c>
      <c r="T1556" s="86"/>
      <c r="Y1556" s="92"/>
      <c r="AA1556"/>
      <c r="AB1556"/>
      <c r="AC1556"/>
      <c r="AD1556"/>
      <c r="AF1556"/>
      <c r="AG1556"/>
    </row>
    <row r="1557" spans="1:33" s="40" customFormat="1" ht="12.75" customHeight="1" x14ac:dyDescent="0.2">
      <c r="A1557" s="70"/>
      <c r="B1557" s="70"/>
      <c r="C1557" s="100" t="s">
        <v>142</v>
      </c>
      <c r="D1557" s="101" t="s">
        <v>57</v>
      </c>
      <c r="E1557" s="102">
        <v>45017</v>
      </c>
      <c r="F1557" s="104">
        <v>163.69999999999999</v>
      </c>
      <c r="G1557" s="72">
        <f ca="1">Таблица_основная[[#This Row],[Рейтинг расчет]]</f>
        <v>5</v>
      </c>
      <c r="H1557" s="41" t="s">
        <v>156</v>
      </c>
      <c r="I1557" s="71">
        <v>76.376854545454549</v>
      </c>
      <c r="J1557" s="41" t="s">
        <v>157</v>
      </c>
      <c r="K1557" s="73"/>
      <c r="L1557" s="73" t="s">
        <v>158</v>
      </c>
      <c r="M1557" s="73"/>
      <c r="N155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</v>
      </c>
      <c r="O1557" s="41" t="str">
        <f>CONCATENATE("F","$",Таблица_основная[[#This Row],[Первая строка массива]])</f>
        <v>F$1542</v>
      </c>
      <c r="P1557" s="41" t="str">
        <f>CONCATENATE("F","$",Таблица_основная[[#This Row],[Первая строка массива]],":","F","$",Таблица_основная[[#This Row],[Последняя строка моссива]])</f>
        <v>F$1542:F$1596</v>
      </c>
      <c r="Q1557" s="70">
        <f t="shared" si="28"/>
        <v>1542</v>
      </c>
      <c r="R1557" s="70">
        <f>Таблица_основная[[#This Row],[Первая строка массива]]+54</f>
        <v>1596</v>
      </c>
      <c r="T1557" s="86"/>
      <c r="Y1557" s="92"/>
      <c r="AA1557"/>
      <c r="AB1557"/>
      <c r="AC1557"/>
      <c r="AD1557"/>
      <c r="AF1557"/>
      <c r="AG1557"/>
    </row>
    <row r="1558" spans="1:33" s="40" customFormat="1" ht="12.75" customHeight="1" x14ac:dyDescent="0.2">
      <c r="A1558" s="70"/>
      <c r="B1558" s="70"/>
      <c r="C1558" s="100" t="s">
        <v>143</v>
      </c>
      <c r="D1558" s="101" t="s">
        <v>57</v>
      </c>
      <c r="E1558" s="102">
        <v>45017</v>
      </c>
      <c r="F1558" s="104">
        <v>103.5</v>
      </c>
      <c r="G1558" s="72">
        <f ca="1">Таблица_основная[[#This Row],[Рейтинг расчет]]</f>
        <v>10</v>
      </c>
      <c r="H1558" s="41" t="s">
        <v>156</v>
      </c>
      <c r="I1558" s="71">
        <v>76.376854545454549</v>
      </c>
      <c r="J1558" s="41" t="s">
        <v>157</v>
      </c>
      <c r="K1558" s="73"/>
      <c r="L1558" s="73" t="s">
        <v>158</v>
      </c>
      <c r="M1558" s="73"/>
      <c r="N155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10</v>
      </c>
      <c r="O1558" s="41" t="str">
        <f>CONCATENATE("F","$",Таблица_основная[[#This Row],[Первая строка массива]])</f>
        <v>F$1542</v>
      </c>
      <c r="P1558" s="41" t="str">
        <f>CONCATENATE("F","$",Таблица_основная[[#This Row],[Первая строка массива]],":","F","$",Таблица_основная[[#This Row],[Последняя строка моссива]])</f>
        <v>F$1542:F$1596</v>
      </c>
      <c r="Q1558" s="70">
        <f t="shared" si="28"/>
        <v>1542</v>
      </c>
      <c r="R1558" s="70">
        <f>Таблица_основная[[#This Row],[Первая строка массива]]+54</f>
        <v>1596</v>
      </c>
      <c r="T1558" s="86"/>
      <c r="Y1558" s="92"/>
      <c r="AA1558"/>
      <c r="AB1558"/>
      <c r="AC1558"/>
      <c r="AD1558"/>
      <c r="AF1558"/>
      <c r="AG1558"/>
    </row>
    <row r="1559" spans="1:33" s="40" customFormat="1" ht="12.75" customHeight="1" x14ac:dyDescent="0.2">
      <c r="A1559" s="70"/>
      <c r="B1559" s="70"/>
      <c r="C1559" s="100" t="s">
        <v>144</v>
      </c>
      <c r="D1559" s="101" t="s">
        <v>57</v>
      </c>
      <c r="E1559" s="102">
        <v>45017</v>
      </c>
      <c r="F1559" s="104">
        <v>1140.9000000000001</v>
      </c>
      <c r="G1559" s="72">
        <f ca="1">Таблица_основная[[#This Row],[Рейтинг расчет]]</f>
        <v>1</v>
      </c>
      <c r="H1559" s="41" t="s">
        <v>156</v>
      </c>
      <c r="I1559" s="71">
        <v>76.376854545454549</v>
      </c>
      <c r="J1559" s="41" t="s">
        <v>157</v>
      </c>
      <c r="K1559" s="73"/>
      <c r="L1559" s="73" t="s">
        <v>158</v>
      </c>
      <c r="M1559" s="73"/>
      <c r="N155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1559" s="41" t="str">
        <f>CONCATENATE("F","$",Таблица_основная[[#This Row],[Первая строка массива]])</f>
        <v>F$1542</v>
      </c>
      <c r="P1559" s="41" t="str">
        <f>CONCATENATE("F","$",Таблица_основная[[#This Row],[Первая строка массива]],":","F","$",Таблица_основная[[#This Row],[Последняя строка моссива]])</f>
        <v>F$1542:F$1596</v>
      </c>
      <c r="Q1559" s="70">
        <f t="shared" si="28"/>
        <v>1542</v>
      </c>
      <c r="R1559" s="70">
        <f>Таблица_основная[[#This Row],[Первая строка массива]]+54</f>
        <v>1596</v>
      </c>
      <c r="T1559" s="86"/>
      <c r="Y1559" s="92"/>
      <c r="AA1559"/>
      <c r="AB1559"/>
      <c r="AC1559"/>
      <c r="AD1559"/>
      <c r="AF1559"/>
      <c r="AG1559"/>
    </row>
    <row r="1560" spans="1:33" s="40" customFormat="1" ht="12.75" customHeight="1" x14ac:dyDescent="0.2">
      <c r="A1560" s="70"/>
      <c r="B1560" s="70"/>
      <c r="C1560" s="100" t="s">
        <v>145</v>
      </c>
      <c r="D1560" s="101" t="s">
        <v>57</v>
      </c>
      <c r="E1560" s="102">
        <v>45017</v>
      </c>
      <c r="F1560" s="104">
        <v>245.1</v>
      </c>
      <c r="G1560" s="72">
        <f ca="1">Таблица_основная[[#This Row],[Рейтинг расчет]]</f>
        <v>2</v>
      </c>
      <c r="H1560" s="41" t="s">
        <v>156</v>
      </c>
      <c r="I1560" s="71">
        <v>76.376854545454549</v>
      </c>
      <c r="J1560" s="41" t="s">
        <v>157</v>
      </c>
      <c r="K1560" s="73"/>
      <c r="L1560" s="73" t="s">
        <v>158</v>
      </c>
      <c r="M1560" s="73"/>
      <c r="N156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</v>
      </c>
      <c r="O1560" s="41" t="str">
        <f>CONCATENATE("F","$",Таблица_основная[[#This Row],[Первая строка массива]])</f>
        <v>F$1542</v>
      </c>
      <c r="P1560" s="41" t="str">
        <f>CONCATENATE("F","$",Таблица_основная[[#This Row],[Первая строка массива]],":","F","$",Таблица_основная[[#This Row],[Последняя строка моссива]])</f>
        <v>F$1542:F$1596</v>
      </c>
      <c r="Q1560" s="70">
        <f t="shared" si="28"/>
        <v>1542</v>
      </c>
      <c r="R1560" s="70">
        <f>Таблица_основная[[#This Row],[Первая строка массива]]+54</f>
        <v>1596</v>
      </c>
      <c r="T1560" s="86"/>
      <c r="Y1560" s="92"/>
      <c r="AA1560"/>
      <c r="AB1560"/>
      <c r="AC1560"/>
      <c r="AD1560"/>
      <c r="AF1560"/>
      <c r="AG1560"/>
    </row>
    <row r="1561" spans="1:33" s="40" customFormat="1" ht="12.75" customHeight="1" x14ac:dyDescent="0.2">
      <c r="A1561" s="70"/>
      <c r="B1561" s="70"/>
      <c r="C1561" s="100" t="s">
        <v>146</v>
      </c>
      <c r="D1561" s="101" t="s">
        <v>57</v>
      </c>
      <c r="E1561" s="102">
        <v>45017</v>
      </c>
      <c r="F1561" s="104">
        <v>226.5</v>
      </c>
      <c r="G1561" s="72">
        <f ca="1">Таблица_основная[[#This Row],[Рейтинг расчет]]</f>
        <v>3</v>
      </c>
      <c r="H1561" s="41" t="s">
        <v>156</v>
      </c>
      <c r="I1561" s="71">
        <v>76.376854545454549</v>
      </c>
      <c r="J1561" s="41" t="s">
        <v>157</v>
      </c>
      <c r="K1561" s="73"/>
      <c r="L1561" s="73" t="s">
        <v>158</v>
      </c>
      <c r="M1561" s="73"/>
      <c r="N156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</v>
      </c>
      <c r="O1561" s="41" t="str">
        <f>CONCATENATE("F","$",Таблица_основная[[#This Row],[Первая строка массива]])</f>
        <v>F$1542</v>
      </c>
      <c r="P1561" s="41" t="str">
        <f>CONCATENATE("F","$",Таблица_основная[[#This Row],[Первая строка массива]],":","F","$",Таблица_основная[[#This Row],[Последняя строка моссива]])</f>
        <v>F$1542:F$1596</v>
      </c>
      <c r="Q1561" s="70">
        <f t="shared" si="28"/>
        <v>1542</v>
      </c>
      <c r="R1561" s="70">
        <f>Таблица_основная[[#This Row],[Первая строка массива]]+54</f>
        <v>1596</v>
      </c>
      <c r="T1561" s="86"/>
      <c r="Y1561" s="92"/>
      <c r="AA1561"/>
      <c r="AB1561"/>
      <c r="AC1561"/>
      <c r="AD1561"/>
      <c r="AF1561"/>
      <c r="AG1561"/>
    </row>
    <row r="1562" spans="1:33" s="40" customFormat="1" ht="12.75" customHeight="1" x14ac:dyDescent="0.2">
      <c r="A1562" s="70"/>
      <c r="B1562" s="70"/>
      <c r="C1562" s="100" t="s">
        <v>93</v>
      </c>
      <c r="D1562" s="101" t="s">
        <v>57</v>
      </c>
      <c r="E1562" s="102">
        <v>45017</v>
      </c>
      <c r="F1562" s="104">
        <v>20.6</v>
      </c>
      <c r="G1562" s="72">
        <f ca="1">Таблица_основная[[#This Row],[Рейтинг расчет]]</f>
        <v>45</v>
      </c>
      <c r="H1562" s="41" t="s">
        <v>156</v>
      </c>
      <c r="I1562" s="71">
        <v>76.376854545454549</v>
      </c>
      <c r="J1562" s="41" t="s">
        <v>157</v>
      </c>
      <c r="K1562" s="73"/>
      <c r="L1562" s="73" t="s">
        <v>158</v>
      </c>
      <c r="M1562" s="73"/>
      <c r="N156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45</v>
      </c>
      <c r="O1562" s="41" t="str">
        <f>CONCATENATE("F","$",Таблица_основная[[#This Row],[Первая строка массива]])</f>
        <v>F$1542</v>
      </c>
      <c r="P1562" s="41" t="str">
        <f>CONCATENATE("F","$",Таблица_основная[[#This Row],[Первая строка массива]],":","F","$",Таблица_основная[[#This Row],[Последняя строка моссива]])</f>
        <v>F$1542:F$1596</v>
      </c>
      <c r="Q1562" s="70">
        <f t="shared" si="28"/>
        <v>1542</v>
      </c>
      <c r="R1562" s="70">
        <f>Таблица_основная[[#This Row],[Первая строка массива]]+54</f>
        <v>1596</v>
      </c>
      <c r="T1562" s="86"/>
      <c r="Y1562" s="92"/>
      <c r="AA1562"/>
      <c r="AB1562"/>
      <c r="AC1562"/>
      <c r="AD1562"/>
      <c r="AF1562"/>
      <c r="AG1562"/>
    </row>
    <row r="1563" spans="1:33" s="40" customFormat="1" ht="12.75" customHeight="1" x14ac:dyDescent="0.2">
      <c r="A1563" s="70"/>
      <c r="B1563" s="70"/>
      <c r="C1563" s="100" t="s">
        <v>127</v>
      </c>
      <c r="D1563" s="101" t="s">
        <v>57</v>
      </c>
      <c r="E1563" s="102">
        <v>45017</v>
      </c>
      <c r="F1563" s="104">
        <v>30.8</v>
      </c>
      <c r="G1563" s="72">
        <f ca="1">Таблица_основная[[#This Row],[Рейтинг расчет]]</f>
        <v>36</v>
      </c>
      <c r="H1563" s="41" t="s">
        <v>156</v>
      </c>
      <c r="I1563" s="71">
        <v>76.376854545454549</v>
      </c>
      <c r="J1563" s="41" t="s">
        <v>157</v>
      </c>
      <c r="K1563" s="73"/>
      <c r="L1563" s="73" t="s">
        <v>158</v>
      </c>
      <c r="M1563" s="73"/>
      <c r="N156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O1563" s="41" t="str">
        <f>CONCATENATE("F","$",Таблица_основная[[#This Row],[Первая строка массива]])</f>
        <v>F$1542</v>
      </c>
      <c r="P1563" s="41" t="str">
        <f>CONCATENATE("F","$",Таблица_основная[[#This Row],[Первая строка массива]],":","F","$",Таблица_основная[[#This Row],[Последняя строка моссива]])</f>
        <v>F$1542:F$1596</v>
      </c>
      <c r="Q1563" s="70">
        <f t="shared" si="28"/>
        <v>1542</v>
      </c>
      <c r="R1563" s="70">
        <f>Таблица_основная[[#This Row],[Первая строка массива]]+54</f>
        <v>1596</v>
      </c>
      <c r="T1563" s="86"/>
      <c r="Y1563" s="92"/>
      <c r="AA1563"/>
      <c r="AB1563"/>
      <c r="AC1563"/>
      <c r="AD1563"/>
      <c r="AF1563"/>
      <c r="AG1563"/>
    </row>
    <row r="1564" spans="1:33" s="40" customFormat="1" ht="12.75" customHeight="1" x14ac:dyDescent="0.2">
      <c r="A1564" s="70"/>
      <c r="B1564" s="70"/>
      <c r="C1564" s="100" t="s">
        <v>114</v>
      </c>
      <c r="D1564" s="101" t="s">
        <v>57</v>
      </c>
      <c r="E1564" s="102">
        <v>45017</v>
      </c>
      <c r="F1564" s="104">
        <v>15.7</v>
      </c>
      <c r="G1564" s="72">
        <f ca="1">Таблица_основная[[#This Row],[Рейтинг расчет]]</f>
        <v>51</v>
      </c>
      <c r="H1564" s="41" t="s">
        <v>156</v>
      </c>
      <c r="I1564" s="71">
        <v>76.376854545454549</v>
      </c>
      <c r="J1564" s="41" t="s">
        <v>157</v>
      </c>
      <c r="K1564" s="73"/>
      <c r="L1564" s="73" t="s">
        <v>158</v>
      </c>
      <c r="M1564" s="73"/>
      <c r="N156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51</v>
      </c>
      <c r="O1564" s="41" t="str">
        <f>CONCATENATE("F","$",Таблица_основная[[#This Row],[Первая строка массива]])</f>
        <v>F$1542</v>
      </c>
      <c r="P1564" s="41" t="str">
        <f>CONCATENATE("F","$",Таблица_основная[[#This Row],[Первая строка массива]],":","F","$",Таблица_основная[[#This Row],[Последняя строка моссива]])</f>
        <v>F$1542:F$1596</v>
      </c>
      <c r="Q1564" s="70">
        <f t="shared" si="28"/>
        <v>1542</v>
      </c>
      <c r="R1564" s="70">
        <f>Таблица_основная[[#This Row],[Первая строка массива]]+54</f>
        <v>1596</v>
      </c>
      <c r="T1564" s="86"/>
      <c r="Y1564" s="92"/>
      <c r="AA1564"/>
      <c r="AB1564"/>
      <c r="AC1564"/>
      <c r="AD1564"/>
      <c r="AF1564"/>
      <c r="AG1564"/>
    </row>
    <row r="1565" spans="1:33" s="40" customFormat="1" ht="12.75" customHeight="1" x14ac:dyDescent="0.2">
      <c r="A1565" s="70"/>
      <c r="B1565" s="70"/>
      <c r="C1565" s="100" t="s">
        <v>94</v>
      </c>
      <c r="D1565" s="101" t="s">
        <v>57</v>
      </c>
      <c r="E1565" s="102">
        <v>45017</v>
      </c>
      <c r="F1565" s="104">
        <v>53.2</v>
      </c>
      <c r="G1565" s="72">
        <f ca="1">Таблица_основная[[#This Row],[Рейтинг расчет]]</f>
        <v>19</v>
      </c>
      <c r="H1565" s="41" t="s">
        <v>156</v>
      </c>
      <c r="I1565" s="71">
        <v>76.376854545454549</v>
      </c>
      <c r="J1565" s="41" t="s">
        <v>157</v>
      </c>
      <c r="K1565" s="73"/>
      <c r="L1565" s="73" t="s">
        <v>158</v>
      </c>
      <c r="M1565" s="73"/>
      <c r="N156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O1565" s="41" t="str">
        <f>CONCATENATE("F","$",Таблица_основная[[#This Row],[Первая строка массива]])</f>
        <v>F$1542</v>
      </c>
      <c r="P1565" s="41" t="str">
        <f>CONCATENATE("F","$",Таблица_основная[[#This Row],[Первая строка массива]],":","F","$",Таблица_основная[[#This Row],[Последняя строка моссива]])</f>
        <v>F$1542:F$1596</v>
      </c>
      <c r="Q1565" s="70">
        <f t="shared" si="28"/>
        <v>1542</v>
      </c>
      <c r="R1565" s="70">
        <f>Таблица_основная[[#This Row],[Первая строка массива]]+54</f>
        <v>1596</v>
      </c>
      <c r="T1565" s="86"/>
      <c r="Y1565" s="92"/>
      <c r="AA1565"/>
      <c r="AB1565"/>
      <c r="AC1565"/>
      <c r="AD1565"/>
      <c r="AF1565"/>
      <c r="AG1565"/>
    </row>
    <row r="1566" spans="1:33" s="40" customFormat="1" ht="12.75" customHeight="1" x14ac:dyDescent="0.2">
      <c r="A1566" s="70"/>
      <c r="B1566" s="70"/>
      <c r="C1566" s="100" t="s">
        <v>95</v>
      </c>
      <c r="D1566" s="101" t="s">
        <v>57</v>
      </c>
      <c r="E1566" s="102">
        <v>45017</v>
      </c>
      <c r="F1566" s="104">
        <v>32.6</v>
      </c>
      <c r="G1566" s="72">
        <f ca="1">Таблица_основная[[#This Row],[Рейтинг расчет]]</f>
        <v>33</v>
      </c>
      <c r="H1566" s="41" t="s">
        <v>156</v>
      </c>
      <c r="I1566" s="71">
        <v>76.376854545454549</v>
      </c>
      <c r="J1566" s="41" t="s">
        <v>157</v>
      </c>
      <c r="K1566" s="73"/>
      <c r="L1566" s="73" t="s">
        <v>158</v>
      </c>
      <c r="M1566" s="73"/>
      <c r="N156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O1566" s="41" t="str">
        <f>CONCATENATE("F","$",Таблица_основная[[#This Row],[Первая строка массива]])</f>
        <v>F$1542</v>
      </c>
      <c r="P1566" s="41" t="str">
        <f>CONCATENATE("F","$",Таблица_основная[[#This Row],[Первая строка массива]],":","F","$",Таблица_основная[[#This Row],[Последняя строка моссива]])</f>
        <v>F$1542:F$1596</v>
      </c>
      <c r="Q1566" s="70">
        <f t="shared" si="28"/>
        <v>1542</v>
      </c>
      <c r="R1566" s="70">
        <f>Таблица_основная[[#This Row],[Первая строка массива]]+54</f>
        <v>1596</v>
      </c>
      <c r="T1566" s="86"/>
      <c r="Y1566" s="92"/>
      <c r="AA1566"/>
      <c r="AB1566"/>
      <c r="AC1566"/>
      <c r="AD1566"/>
      <c r="AF1566"/>
      <c r="AG1566"/>
    </row>
    <row r="1567" spans="1:33" s="40" customFormat="1" ht="12.75" customHeight="1" x14ac:dyDescent="0.2">
      <c r="A1567" s="70"/>
      <c r="B1567" s="70"/>
      <c r="C1567" s="100" t="s">
        <v>96</v>
      </c>
      <c r="D1567" s="101" t="s">
        <v>57</v>
      </c>
      <c r="E1567" s="102">
        <v>45017</v>
      </c>
      <c r="F1567" s="104">
        <v>28.9</v>
      </c>
      <c r="G1567" s="72">
        <f ca="1">Таблица_основная[[#This Row],[Рейтинг расчет]]</f>
        <v>39</v>
      </c>
      <c r="H1567" s="41" t="s">
        <v>156</v>
      </c>
      <c r="I1567" s="71">
        <v>76.376854545454549</v>
      </c>
      <c r="J1567" s="41" t="s">
        <v>157</v>
      </c>
      <c r="K1567" s="73"/>
      <c r="L1567" s="73" t="s">
        <v>158</v>
      </c>
      <c r="M1567" s="73"/>
      <c r="N156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39</v>
      </c>
      <c r="O1567" s="41" t="str">
        <f>CONCATENATE("F","$",Таблица_основная[[#This Row],[Первая строка массива]])</f>
        <v>F$1542</v>
      </c>
      <c r="P1567" s="41" t="str">
        <f>CONCATENATE("F","$",Таблица_основная[[#This Row],[Первая строка массива]],":","F","$",Таблица_основная[[#This Row],[Последняя строка моссива]])</f>
        <v>F$1542:F$1596</v>
      </c>
      <c r="Q1567" s="70">
        <f t="shared" si="28"/>
        <v>1542</v>
      </c>
      <c r="R1567" s="70">
        <f>Таблица_основная[[#This Row],[Первая строка массива]]+54</f>
        <v>1596</v>
      </c>
      <c r="T1567" s="86"/>
      <c r="Y1567" s="92"/>
      <c r="AA1567"/>
      <c r="AB1567"/>
      <c r="AC1567"/>
      <c r="AD1567"/>
      <c r="AF1567"/>
      <c r="AG1567"/>
    </row>
    <row r="1568" spans="1:33" s="40" customFormat="1" ht="12.75" customHeight="1" x14ac:dyDescent="0.2">
      <c r="A1568" s="70"/>
      <c r="B1568" s="70"/>
      <c r="C1568" s="100" t="s">
        <v>97</v>
      </c>
      <c r="D1568" s="101" t="s">
        <v>57</v>
      </c>
      <c r="E1568" s="102">
        <v>45017</v>
      </c>
      <c r="F1568" s="104">
        <v>42.4</v>
      </c>
      <c r="G1568" s="72">
        <f ca="1">Таблица_основная[[#This Row],[Рейтинг расчет]]</f>
        <v>23</v>
      </c>
      <c r="H1568" s="41" t="s">
        <v>156</v>
      </c>
      <c r="I1568" s="71">
        <v>76.376854545454549</v>
      </c>
      <c r="J1568" s="41" t="s">
        <v>157</v>
      </c>
      <c r="K1568" s="73"/>
      <c r="L1568" s="73" t="s">
        <v>158</v>
      </c>
      <c r="M1568" s="73"/>
      <c r="N156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23</v>
      </c>
      <c r="O1568" s="41" t="str">
        <f>CONCATENATE("F","$",Таблица_основная[[#This Row],[Первая строка массива]])</f>
        <v>F$1542</v>
      </c>
      <c r="P1568" s="41" t="str">
        <f>CONCATENATE("F","$",Таблица_основная[[#This Row],[Первая строка массива]],":","F","$",Таблица_основная[[#This Row],[Последняя строка моссива]])</f>
        <v>F$1542:F$1596</v>
      </c>
      <c r="Q1568" s="70">
        <f t="shared" si="28"/>
        <v>1542</v>
      </c>
      <c r="R1568" s="70">
        <f>Таблица_основная[[#This Row],[Первая строка массива]]+54</f>
        <v>1596</v>
      </c>
      <c r="T1568" s="86"/>
      <c r="Y1568" s="92"/>
      <c r="AA1568"/>
      <c r="AB1568"/>
      <c r="AC1568"/>
      <c r="AD1568"/>
      <c r="AF1568"/>
      <c r="AG1568"/>
    </row>
    <row r="1569" spans="1:33" s="40" customFormat="1" ht="12.75" customHeight="1" x14ac:dyDescent="0.2">
      <c r="A1569" s="70"/>
      <c r="B1569" s="70"/>
      <c r="C1569" s="100" t="s">
        <v>98</v>
      </c>
      <c r="D1569" s="101" t="s">
        <v>57</v>
      </c>
      <c r="E1569" s="102">
        <v>45017</v>
      </c>
      <c r="F1569" s="104">
        <v>20.100000000000001</v>
      </c>
      <c r="G1569" s="72">
        <f ca="1">Таблица_основная[[#This Row],[Рейтинг расчет]]</f>
        <v>47</v>
      </c>
      <c r="H1569" s="41" t="s">
        <v>156</v>
      </c>
      <c r="I1569" s="71">
        <v>76.376854545454549</v>
      </c>
      <c r="J1569" s="41" t="s">
        <v>157</v>
      </c>
      <c r="K1569" s="73"/>
      <c r="L1569" s="73" t="s">
        <v>158</v>
      </c>
      <c r="M1569" s="73"/>
      <c r="N156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47</v>
      </c>
      <c r="O1569" s="41" t="str">
        <f>CONCATENATE("F","$",Таблица_основная[[#This Row],[Первая строка массива]])</f>
        <v>F$1542</v>
      </c>
      <c r="P1569" s="41" t="str">
        <f>CONCATENATE("F","$",Таблица_основная[[#This Row],[Первая строка массива]],":","F","$",Таблица_основная[[#This Row],[Последняя строка моссива]])</f>
        <v>F$1542:F$1596</v>
      </c>
      <c r="Q1569" s="70">
        <f t="shared" si="28"/>
        <v>1542</v>
      </c>
      <c r="R1569" s="70">
        <f>Таблица_основная[[#This Row],[Первая строка массива]]+54</f>
        <v>1596</v>
      </c>
      <c r="T1569" s="86"/>
      <c r="Y1569" s="92"/>
      <c r="AA1569"/>
      <c r="AB1569"/>
      <c r="AC1569"/>
      <c r="AD1569"/>
      <c r="AF1569"/>
      <c r="AG1569"/>
    </row>
    <row r="1570" spans="1:33" s="40" customFormat="1" ht="12.75" customHeight="1" x14ac:dyDescent="0.2">
      <c r="A1570" s="70"/>
      <c r="B1570" s="70"/>
      <c r="C1570" s="100" t="s">
        <v>99</v>
      </c>
      <c r="D1570" s="101" t="s">
        <v>57</v>
      </c>
      <c r="E1570" s="102">
        <v>45017</v>
      </c>
      <c r="F1570" s="104">
        <v>31</v>
      </c>
      <c r="G1570" s="72">
        <f ca="1">Таблица_основная[[#This Row],[Рейтинг расчет]]</f>
        <v>35</v>
      </c>
      <c r="H1570" s="41" t="s">
        <v>156</v>
      </c>
      <c r="I1570" s="71">
        <v>76.376854545454549</v>
      </c>
      <c r="J1570" s="41" t="s">
        <v>157</v>
      </c>
      <c r="K1570" s="73"/>
      <c r="L1570" s="73" t="s">
        <v>158</v>
      </c>
      <c r="M1570" s="73"/>
      <c r="N157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O1570" s="41" t="str">
        <f>CONCATENATE("F","$",Таблица_основная[[#This Row],[Первая строка массива]])</f>
        <v>F$1542</v>
      </c>
      <c r="P1570" s="41" t="str">
        <f>CONCATENATE("F","$",Таблица_основная[[#This Row],[Первая строка массива]],":","F","$",Таблица_основная[[#This Row],[Последняя строка моссива]])</f>
        <v>F$1542:F$1596</v>
      </c>
      <c r="Q1570" s="70">
        <f t="shared" si="28"/>
        <v>1542</v>
      </c>
      <c r="R1570" s="70">
        <f>Таблица_основная[[#This Row],[Первая строка массива]]+54</f>
        <v>1596</v>
      </c>
      <c r="T1570" s="86"/>
      <c r="Y1570" s="92"/>
      <c r="AA1570"/>
      <c r="AB1570"/>
      <c r="AC1570"/>
      <c r="AD1570"/>
      <c r="AF1570"/>
      <c r="AG1570"/>
    </row>
    <row r="1571" spans="1:33" s="40" customFormat="1" ht="12.75" customHeight="1" x14ac:dyDescent="0.2">
      <c r="A1571" s="70"/>
      <c r="B1571" s="70"/>
      <c r="C1571" s="100" t="s">
        <v>100</v>
      </c>
      <c r="D1571" s="101" t="s">
        <v>57</v>
      </c>
      <c r="E1571" s="102">
        <v>45017</v>
      </c>
      <c r="F1571" s="104">
        <v>72</v>
      </c>
      <c r="G1571" s="72">
        <f ca="1">Таблица_основная[[#This Row],[Рейтинг расчет]]</f>
        <v>16</v>
      </c>
      <c r="H1571" s="41" t="s">
        <v>156</v>
      </c>
      <c r="I1571" s="71">
        <v>76.376854545454549</v>
      </c>
      <c r="J1571" s="41" t="s">
        <v>157</v>
      </c>
      <c r="K1571" s="73"/>
      <c r="L1571" s="73" t="s">
        <v>158</v>
      </c>
      <c r="M1571" s="73"/>
      <c r="N157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O1571" s="41" t="str">
        <f>CONCATENATE("F","$",Таблица_основная[[#This Row],[Первая строка массива]])</f>
        <v>F$1542</v>
      </c>
      <c r="P1571" s="41" t="str">
        <f>CONCATENATE("F","$",Таблица_основная[[#This Row],[Первая строка массива]],":","F","$",Таблица_основная[[#This Row],[Последняя строка моссива]])</f>
        <v>F$1542:F$1596</v>
      </c>
      <c r="Q1571" s="70">
        <f t="shared" si="28"/>
        <v>1542</v>
      </c>
      <c r="R1571" s="70">
        <f>Таблица_основная[[#This Row],[Первая строка массива]]+54</f>
        <v>1596</v>
      </c>
      <c r="T1571" s="86"/>
      <c r="Y1571" s="92"/>
      <c r="AA1571"/>
      <c r="AB1571"/>
      <c r="AC1571"/>
      <c r="AD1571"/>
      <c r="AF1571"/>
      <c r="AG1571"/>
    </row>
    <row r="1572" spans="1:33" s="40" customFormat="1" ht="12.75" customHeight="1" x14ac:dyDescent="0.2">
      <c r="A1572" s="70"/>
      <c r="B1572" s="70"/>
      <c r="C1572" s="100" t="s">
        <v>115</v>
      </c>
      <c r="D1572" s="101" t="s">
        <v>57</v>
      </c>
      <c r="E1572" s="102">
        <v>45017</v>
      </c>
      <c r="F1572" s="104">
        <v>13.4</v>
      </c>
      <c r="G1572" s="72">
        <f ca="1">Таблица_основная[[#This Row],[Рейтинг расчет]]</f>
        <v>53</v>
      </c>
      <c r="H1572" s="41" t="s">
        <v>156</v>
      </c>
      <c r="I1572" s="71">
        <v>76.376854545454549</v>
      </c>
      <c r="J1572" s="41" t="s">
        <v>157</v>
      </c>
      <c r="K1572" s="73"/>
      <c r="L1572" s="73" t="s">
        <v>158</v>
      </c>
      <c r="M1572" s="73"/>
      <c r="N157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53</v>
      </c>
      <c r="O1572" s="41" t="str">
        <f>CONCATENATE("F","$",Таблица_основная[[#This Row],[Первая строка массива]])</f>
        <v>F$1542</v>
      </c>
      <c r="P1572" s="41" t="str">
        <f>CONCATENATE("F","$",Таблица_основная[[#This Row],[Первая строка массива]],":","F","$",Таблица_основная[[#This Row],[Последняя строка моссива]])</f>
        <v>F$1542:F$1596</v>
      </c>
      <c r="Q1572" s="70">
        <f t="shared" si="28"/>
        <v>1542</v>
      </c>
      <c r="R1572" s="70">
        <f>Таблица_основная[[#This Row],[Первая строка массива]]+54</f>
        <v>1596</v>
      </c>
      <c r="T1572" s="86"/>
      <c r="Y1572" s="92"/>
      <c r="AA1572"/>
      <c r="AB1572"/>
      <c r="AC1572"/>
      <c r="AD1572"/>
      <c r="AF1572"/>
      <c r="AG1572"/>
    </row>
    <row r="1573" spans="1:33" s="40" customFormat="1" ht="12.75" customHeight="1" x14ac:dyDescent="0.2">
      <c r="A1573" s="70"/>
      <c r="B1573" s="70"/>
      <c r="C1573" s="100" t="s">
        <v>116</v>
      </c>
      <c r="D1573" s="101" t="s">
        <v>57</v>
      </c>
      <c r="E1573" s="102">
        <v>45017</v>
      </c>
      <c r="F1573" s="104">
        <v>34.700000000000003</v>
      </c>
      <c r="G1573" s="72">
        <f ca="1">Таблица_основная[[#This Row],[Рейтинг расчет]]</f>
        <v>27</v>
      </c>
      <c r="H1573" s="41" t="s">
        <v>156</v>
      </c>
      <c r="I1573" s="71">
        <v>76.376854545454549</v>
      </c>
      <c r="J1573" s="41" t="s">
        <v>157</v>
      </c>
      <c r="K1573" s="73"/>
      <c r="L1573" s="73" t="s">
        <v>158</v>
      </c>
      <c r="M1573" s="73"/>
      <c r="N157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O1573" s="41" t="str">
        <f>CONCATENATE("F","$",Таблица_основная[[#This Row],[Первая строка массива]])</f>
        <v>F$1542</v>
      </c>
      <c r="P1573" s="41" t="str">
        <f>CONCATENATE("F","$",Таблица_основная[[#This Row],[Первая строка массива]],":","F","$",Таблица_основная[[#This Row],[Последняя строка моссива]])</f>
        <v>F$1542:F$1596</v>
      </c>
      <c r="Q1573" s="70">
        <f t="shared" si="28"/>
        <v>1542</v>
      </c>
      <c r="R1573" s="70">
        <f>Таблица_основная[[#This Row],[Первая строка массива]]+54</f>
        <v>1596</v>
      </c>
      <c r="T1573" s="86"/>
      <c r="Y1573" s="92"/>
      <c r="AA1573"/>
      <c r="AB1573"/>
      <c r="AC1573"/>
      <c r="AD1573"/>
      <c r="AF1573"/>
      <c r="AG1573"/>
    </row>
    <row r="1574" spans="1:33" s="40" customFormat="1" ht="12.75" customHeight="1" x14ac:dyDescent="0.2">
      <c r="A1574" s="70"/>
      <c r="B1574" s="70"/>
      <c r="C1574" s="100" t="s">
        <v>101</v>
      </c>
      <c r="D1574" s="101" t="s">
        <v>57</v>
      </c>
      <c r="E1574" s="102">
        <v>45017</v>
      </c>
      <c r="F1574" s="104">
        <v>41.2</v>
      </c>
      <c r="G1574" s="72">
        <f ca="1">Таблица_основная[[#This Row],[Рейтинг расчет]]</f>
        <v>24</v>
      </c>
      <c r="H1574" s="41" t="s">
        <v>156</v>
      </c>
      <c r="I1574" s="71">
        <v>76.376854545454549</v>
      </c>
      <c r="J1574" s="41" t="s">
        <v>157</v>
      </c>
      <c r="K1574" s="73"/>
      <c r="L1574" s="73" t="s">
        <v>158</v>
      </c>
      <c r="M1574" s="73"/>
      <c r="N157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24</v>
      </c>
      <c r="O1574" s="41" t="str">
        <f>CONCATENATE("F","$",Таблица_основная[[#This Row],[Первая строка массива]])</f>
        <v>F$1542</v>
      </c>
      <c r="P1574" s="41" t="str">
        <f>CONCATENATE("F","$",Таблица_основная[[#This Row],[Первая строка массива]],":","F","$",Таблица_основная[[#This Row],[Последняя строка моссива]])</f>
        <v>F$1542:F$1596</v>
      </c>
      <c r="Q1574" s="70">
        <f t="shared" si="28"/>
        <v>1542</v>
      </c>
      <c r="R1574" s="70">
        <f>Таблица_основная[[#This Row],[Первая строка массива]]+54</f>
        <v>1596</v>
      </c>
      <c r="T1574" s="86"/>
      <c r="Y1574" s="92"/>
      <c r="AA1574"/>
      <c r="AB1574"/>
      <c r="AC1574"/>
      <c r="AD1574"/>
      <c r="AF1574"/>
      <c r="AG1574"/>
    </row>
    <row r="1575" spans="1:33" s="40" customFormat="1" ht="12.75" customHeight="1" x14ac:dyDescent="0.2">
      <c r="A1575" s="70"/>
      <c r="B1575" s="70"/>
      <c r="C1575" s="100" t="s">
        <v>102</v>
      </c>
      <c r="D1575" s="101" t="s">
        <v>57</v>
      </c>
      <c r="E1575" s="102">
        <v>45017</v>
      </c>
      <c r="F1575" s="104">
        <v>65.099999999999994</v>
      </c>
      <c r="G1575" s="72">
        <f ca="1">Таблица_основная[[#This Row],[Рейтинг расчет]]</f>
        <v>17</v>
      </c>
      <c r="H1575" s="41" t="s">
        <v>156</v>
      </c>
      <c r="I1575" s="71">
        <v>76.376854545454549</v>
      </c>
      <c r="J1575" s="41" t="s">
        <v>157</v>
      </c>
      <c r="K1575" s="73"/>
      <c r="L1575" s="73" t="s">
        <v>158</v>
      </c>
      <c r="M1575" s="73"/>
      <c r="N157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O1575" s="41" t="str">
        <f>CONCATENATE("F","$",Таблица_основная[[#This Row],[Первая строка массива]])</f>
        <v>F$1542</v>
      </c>
      <c r="P1575" s="41" t="str">
        <f>CONCATENATE("F","$",Таблица_основная[[#This Row],[Первая строка массива]],":","F","$",Таблица_основная[[#This Row],[Последняя строка моссива]])</f>
        <v>F$1542:F$1596</v>
      </c>
      <c r="Q1575" s="70">
        <f t="shared" si="28"/>
        <v>1542</v>
      </c>
      <c r="R1575" s="70">
        <f>Таблица_основная[[#This Row],[Первая строка массива]]+54</f>
        <v>1596</v>
      </c>
      <c r="T1575" s="86"/>
      <c r="Y1575" s="92"/>
      <c r="AA1575"/>
      <c r="AB1575"/>
      <c r="AC1575"/>
      <c r="AD1575"/>
      <c r="AF1575"/>
      <c r="AG1575"/>
    </row>
    <row r="1576" spans="1:33" s="40" customFormat="1" ht="12.75" customHeight="1" x14ac:dyDescent="0.2">
      <c r="A1576" s="70"/>
      <c r="B1576" s="70"/>
      <c r="C1576" s="100" t="s">
        <v>103</v>
      </c>
      <c r="D1576" s="101" t="s">
        <v>57</v>
      </c>
      <c r="E1576" s="102">
        <v>45017</v>
      </c>
      <c r="F1576" s="104">
        <v>13</v>
      </c>
      <c r="G1576" s="72">
        <f ca="1">Таблица_основная[[#This Row],[Рейтинг расчет]]</f>
        <v>54</v>
      </c>
      <c r="H1576" s="41" t="s">
        <v>156</v>
      </c>
      <c r="I1576" s="71">
        <v>76.376854545454549</v>
      </c>
      <c r="J1576" s="41" t="s">
        <v>157</v>
      </c>
      <c r="K1576" s="73"/>
      <c r="L1576" s="73" t="s">
        <v>158</v>
      </c>
      <c r="M1576" s="73"/>
      <c r="N157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54</v>
      </c>
      <c r="O1576" s="41" t="str">
        <f>CONCATENATE("F","$",Таблица_основная[[#This Row],[Первая строка массива]])</f>
        <v>F$1542</v>
      </c>
      <c r="P1576" s="41" t="str">
        <f>CONCATENATE("F","$",Таблица_основная[[#This Row],[Первая строка массива]],":","F","$",Таблица_основная[[#This Row],[Последняя строка моссива]])</f>
        <v>F$1542:F$1596</v>
      </c>
      <c r="Q1576" s="70">
        <f t="shared" si="28"/>
        <v>1542</v>
      </c>
      <c r="R1576" s="70">
        <f>Таблица_основная[[#This Row],[Первая строка массива]]+54</f>
        <v>1596</v>
      </c>
      <c r="T1576" s="86"/>
      <c r="Y1576" s="92"/>
      <c r="AA1576"/>
      <c r="AB1576"/>
      <c r="AC1576"/>
      <c r="AD1576"/>
      <c r="AF1576"/>
      <c r="AG1576"/>
    </row>
    <row r="1577" spans="1:33" s="40" customFormat="1" ht="12.75" customHeight="1" x14ac:dyDescent="0.2">
      <c r="A1577" s="70"/>
      <c r="B1577" s="70"/>
      <c r="C1577" s="100" t="s">
        <v>104</v>
      </c>
      <c r="D1577" s="101" t="s">
        <v>57</v>
      </c>
      <c r="E1577" s="102">
        <v>45017</v>
      </c>
      <c r="F1577" s="104">
        <v>36.1</v>
      </c>
      <c r="G1577" s="72">
        <f ca="1">Таблица_основная[[#This Row],[Рейтинг расчет]]</f>
        <v>25</v>
      </c>
      <c r="H1577" s="41" t="s">
        <v>156</v>
      </c>
      <c r="I1577" s="71">
        <v>76.376854545454549</v>
      </c>
      <c r="J1577" s="41" t="s">
        <v>157</v>
      </c>
      <c r="K1577" s="73"/>
      <c r="L1577" s="73" t="s">
        <v>158</v>
      </c>
      <c r="M1577" s="73"/>
      <c r="N157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25</v>
      </c>
      <c r="O1577" s="41" t="str">
        <f>CONCATENATE("F","$",Таблица_основная[[#This Row],[Первая строка массива]])</f>
        <v>F$1542</v>
      </c>
      <c r="P1577" s="41" t="str">
        <f>CONCATENATE("F","$",Таблица_основная[[#This Row],[Первая строка массива]],":","F","$",Таблица_основная[[#This Row],[Последняя строка моссива]])</f>
        <v>F$1542:F$1596</v>
      </c>
      <c r="Q1577" s="70">
        <f t="shared" si="28"/>
        <v>1542</v>
      </c>
      <c r="R1577" s="70">
        <f>Таблица_основная[[#This Row],[Первая строка массива]]+54</f>
        <v>1596</v>
      </c>
      <c r="T1577" s="86"/>
      <c r="Y1577" s="92"/>
      <c r="AA1577"/>
      <c r="AB1577"/>
      <c r="AC1577"/>
      <c r="AD1577"/>
      <c r="AF1577"/>
      <c r="AG1577"/>
    </row>
    <row r="1578" spans="1:33" s="40" customFormat="1" ht="12.75" customHeight="1" x14ac:dyDescent="0.2">
      <c r="A1578" s="70"/>
      <c r="B1578" s="70"/>
      <c r="C1578" s="100" t="s">
        <v>128</v>
      </c>
      <c r="D1578" s="101" t="s">
        <v>57</v>
      </c>
      <c r="E1578" s="102">
        <v>45017</v>
      </c>
      <c r="F1578" s="104">
        <v>52.1</v>
      </c>
      <c r="G1578" s="72">
        <f ca="1">Таблица_основная[[#This Row],[Рейтинг расчет]]</f>
        <v>20</v>
      </c>
      <c r="H1578" s="41" t="s">
        <v>156</v>
      </c>
      <c r="I1578" s="71">
        <v>76.376854545454549</v>
      </c>
      <c r="J1578" s="41" t="s">
        <v>157</v>
      </c>
      <c r="K1578" s="73"/>
      <c r="L1578" s="73" t="s">
        <v>158</v>
      </c>
      <c r="M1578" s="73"/>
      <c r="N157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O1578" s="41" t="str">
        <f>CONCATENATE("F","$",Таблица_основная[[#This Row],[Первая строка массива]])</f>
        <v>F$1542</v>
      </c>
      <c r="P1578" s="41" t="str">
        <f>CONCATENATE("F","$",Таблица_основная[[#This Row],[Первая строка массива]],":","F","$",Таблица_основная[[#This Row],[Последняя строка моссива]])</f>
        <v>F$1542:F$1596</v>
      </c>
      <c r="Q1578" s="70">
        <f t="shared" si="28"/>
        <v>1542</v>
      </c>
      <c r="R1578" s="70">
        <f>Таблица_основная[[#This Row],[Первая строка массива]]+54</f>
        <v>1596</v>
      </c>
      <c r="T1578" s="86"/>
      <c r="Y1578" s="92"/>
      <c r="AA1578"/>
      <c r="AB1578"/>
      <c r="AC1578"/>
      <c r="AD1578"/>
      <c r="AF1578"/>
      <c r="AG1578"/>
    </row>
    <row r="1579" spans="1:33" s="40" customFormat="1" ht="12.75" customHeight="1" x14ac:dyDescent="0.2">
      <c r="A1579" s="70"/>
      <c r="B1579" s="70"/>
      <c r="C1579" s="100" t="s">
        <v>117</v>
      </c>
      <c r="D1579" s="101" t="s">
        <v>57</v>
      </c>
      <c r="E1579" s="102">
        <v>45017</v>
      </c>
      <c r="F1579" s="104">
        <v>88.7</v>
      </c>
      <c r="G1579" s="72">
        <f ca="1">Таблица_основная[[#This Row],[Рейтинг расчет]]</f>
        <v>12</v>
      </c>
      <c r="H1579" s="41" t="s">
        <v>156</v>
      </c>
      <c r="I1579" s="71">
        <v>76.376854545454549</v>
      </c>
      <c r="J1579" s="41" t="s">
        <v>157</v>
      </c>
      <c r="K1579" s="73"/>
      <c r="L1579" s="73" t="s">
        <v>158</v>
      </c>
      <c r="M1579" s="73"/>
      <c r="N157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O1579" s="41" t="str">
        <f>CONCATENATE("F","$",Таблица_основная[[#This Row],[Первая строка массива]])</f>
        <v>F$1542</v>
      </c>
      <c r="P1579" s="41" t="str">
        <f>CONCATENATE("F","$",Таблица_основная[[#This Row],[Первая строка массива]],":","F","$",Таблица_основная[[#This Row],[Последняя строка моссива]])</f>
        <v>F$1542:F$1596</v>
      </c>
      <c r="Q1579" s="70">
        <f t="shared" si="28"/>
        <v>1542</v>
      </c>
      <c r="R1579" s="70">
        <f>Таблица_основная[[#This Row],[Первая строка массива]]+54</f>
        <v>1596</v>
      </c>
      <c r="T1579" s="86"/>
      <c r="Y1579" s="92"/>
      <c r="AA1579"/>
      <c r="AB1579"/>
      <c r="AC1579"/>
      <c r="AD1579"/>
      <c r="AF1579"/>
      <c r="AG1579"/>
    </row>
    <row r="1580" spans="1:33" s="40" customFormat="1" ht="12.75" customHeight="1" x14ac:dyDescent="0.2">
      <c r="A1580" s="70"/>
      <c r="B1580" s="70"/>
      <c r="C1580" s="100" t="s">
        <v>118</v>
      </c>
      <c r="D1580" s="101" t="s">
        <v>57</v>
      </c>
      <c r="E1580" s="102">
        <v>45017</v>
      </c>
      <c r="F1580" s="104">
        <v>17</v>
      </c>
      <c r="G1580" s="72">
        <f ca="1">Таблица_основная[[#This Row],[Рейтинг расчет]]</f>
        <v>49</v>
      </c>
      <c r="H1580" s="41" t="s">
        <v>156</v>
      </c>
      <c r="I1580" s="71">
        <v>76.376854545454549</v>
      </c>
      <c r="J1580" s="41" t="s">
        <v>157</v>
      </c>
      <c r="K1580" s="73"/>
      <c r="L1580" s="73" t="s">
        <v>158</v>
      </c>
      <c r="M1580" s="73"/>
      <c r="N158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49</v>
      </c>
      <c r="O1580" s="41" t="str">
        <f>CONCATENATE("F","$",Таблица_основная[[#This Row],[Первая строка массива]])</f>
        <v>F$1542</v>
      </c>
      <c r="P1580" s="41" t="str">
        <f>CONCATENATE("F","$",Таблица_основная[[#This Row],[Первая строка массива]],":","F","$",Таблица_основная[[#This Row],[Последняя строка моссива]])</f>
        <v>F$1542:F$1596</v>
      </c>
      <c r="Q1580" s="70">
        <f t="shared" si="28"/>
        <v>1542</v>
      </c>
      <c r="R1580" s="70">
        <f>Таблица_основная[[#This Row],[Первая строка массива]]+54</f>
        <v>1596</v>
      </c>
      <c r="T1580" s="86"/>
      <c r="Y1580" s="92"/>
      <c r="AA1580"/>
      <c r="AB1580"/>
      <c r="AC1580"/>
      <c r="AD1580"/>
      <c r="AF1580"/>
      <c r="AG1580"/>
    </row>
    <row r="1581" spans="1:33" s="40" customFormat="1" ht="12.75" customHeight="1" x14ac:dyDescent="0.2">
      <c r="A1581" s="70"/>
      <c r="B1581" s="70"/>
      <c r="C1581" s="100" t="s">
        <v>105</v>
      </c>
      <c r="D1581" s="101" t="s">
        <v>57</v>
      </c>
      <c r="E1581" s="102">
        <v>45017</v>
      </c>
      <c r="F1581" s="104">
        <v>73.3</v>
      </c>
      <c r="G1581" s="72">
        <f ca="1">Таблица_основная[[#This Row],[Рейтинг расчет]]</f>
        <v>15</v>
      </c>
      <c r="H1581" s="41" t="s">
        <v>156</v>
      </c>
      <c r="I1581" s="71">
        <v>76.376854545454549</v>
      </c>
      <c r="J1581" s="41" t="s">
        <v>157</v>
      </c>
      <c r="K1581" s="73"/>
      <c r="L1581" s="73" t="s">
        <v>158</v>
      </c>
      <c r="M1581" s="73"/>
      <c r="N158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O1581" s="41" t="str">
        <f>CONCATENATE("F","$",Таблица_основная[[#This Row],[Первая строка массива]])</f>
        <v>F$1542</v>
      </c>
      <c r="P1581" s="41" t="str">
        <f>CONCATENATE("F","$",Таблица_основная[[#This Row],[Первая строка массива]],":","F","$",Таблица_основная[[#This Row],[Последняя строка моссива]])</f>
        <v>F$1542:F$1596</v>
      </c>
      <c r="Q1581" s="70">
        <f t="shared" si="28"/>
        <v>1542</v>
      </c>
      <c r="R1581" s="70">
        <f>Таблица_основная[[#This Row],[Первая строка массива]]+54</f>
        <v>1596</v>
      </c>
      <c r="T1581" s="86"/>
      <c r="Y1581" s="92"/>
      <c r="AA1581"/>
      <c r="AB1581"/>
      <c r="AC1581"/>
      <c r="AD1581"/>
      <c r="AF1581"/>
      <c r="AG1581"/>
    </row>
    <row r="1582" spans="1:33" s="40" customFormat="1" ht="12.75" customHeight="1" x14ac:dyDescent="0.2">
      <c r="A1582" s="70"/>
      <c r="B1582" s="70"/>
      <c r="C1582" s="100" t="s">
        <v>119</v>
      </c>
      <c r="D1582" s="101" t="s">
        <v>57</v>
      </c>
      <c r="E1582" s="102">
        <v>45017</v>
      </c>
      <c r="F1582" s="104">
        <v>33.1</v>
      </c>
      <c r="G1582" s="72">
        <f ca="1">Таблица_основная[[#This Row],[Рейтинг расчет]]</f>
        <v>31</v>
      </c>
      <c r="H1582" s="41" t="s">
        <v>156</v>
      </c>
      <c r="I1582" s="71">
        <v>76.376854545454549</v>
      </c>
      <c r="J1582" s="41" t="s">
        <v>157</v>
      </c>
      <c r="K1582" s="73"/>
      <c r="L1582" s="73" t="s">
        <v>158</v>
      </c>
      <c r="M1582" s="73"/>
      <c r="N158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O1582" s="41" t="str">
        <f>CONCATENATE("F","$",Таблица_основная[[#This Row],[Первая строка массива]])</f>
        <v>F$1542</v>
      </c>
      <c r="P1582" s="41" t="str">
        <f>CONCATENATE("F","$",Таблица_основная[[#This Row],[Первая строка массива]],":","F","$",Таблица_основная[[#This Row],[Последняя строка моссива]])</f>
        <v>F$1542:F$1596</v>
      </c>
      <c r="Q1582" s="70">
        <f t="shared" si="28"/>
        <v>1542</v>
      </c>
      <c r="R1582" s="70">
        <f>Таблица_основная[[#This Row],[Первая строка массива]]+54</f>
        <v>1596</v>
      </c>
      <c r="T1582" s="86"/>
      <c r="Y1582" s="92"/>
      <c r="AA1582"/>
      <c r="AB1582"/>
      <c r="AC1582"/>
      <c r="AD1582"/>
      <c r="AF1582"/>
      <c r="AG1582"/>
    </row>
    <row r="1583" spans="1:33" s="40" customFormat="1" ht="12.75" customHeight="1" x14ac:dyDescent="0.2">
      <c r="A1583" s="70"/>
      <c r="B1583" s="70"/>
      <c r="C1583" s="100" t="s">
        <v>106</v>
      </c>
      <c r="D1583" s="101" t="s">
        <v>57</v>
      </c>
      <c r="E1583" s="102">
        <v>45017</v>
      </c>
      <c r="F1583" s="104">
        <v>26.8</v>
      </c>
      <c r="G1583" s="72">
        <f ca="1">Таблица_основная[[#This Row],[Рейтинг расчет]]</f>
        <v>41</v>
      </c>
      <c r="H1583" s="41" t="s">
        <v>156</v>
      </c>
      <c r="I1583" s="71">
        <v>76.376854545454549</v>
      </c>
      <c r="J1583" s="41" t="s">
        <v>157</v>
      </c>
      <c r="K1583" s="73"/>
      <c r="L1583" s="73" t="s">
        <v>158</v>
      </c>
      <c r="M1583" s="73"/>
      <c r="N158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41</v>
      </c>
      <c r="O1583" s="41" t="str">
        <f>CONCATENATE("F","$",Таблица_основная[[#This Row],[Первая строка массива]])</f>
        <v>F$1542</v>
      </c>
      <c r="P1583" s="41" t="str">
        <f>CONCATENATE("F","$",Таблица_основная[[#This Row],[Первая строка массива]],":","F","$",Таблица_основная[[#This Row],[Последняя строка моссива]])</f>
        <v>F$1542:F$1596</v>
      </c>
      <c r="Q1583" s="70">
        <f t="shared" si="28"/>
        <v>1542</v>
      </c>
      <c r="R1583" s="70">
        <f>Таблица_основная[[#This Row],[Первая строка массива]]+54</f>
        <v>1596</v>
      </c>
      <c r="T1583" s="86"/>
      <c r="Y1583" s="92"/>
      <c r="AA1583"/>
      <c r="AB1583"/>
      <c r="AC1583"/>
      <c r="AD1583"/>
      <c r="AF1583"/>
      <c r="AG1583"/>
    </row>
    <row r="1584" spans="1:33" s="40" customFormat="1" ht="12.75" customHeight="1" x14ac:dyDescent="0.2">
      <c r="A1584" s="70"/>
      <c r="B1584" s="70"/>
      <c r="C1584" s="100" t="s">
        <v>107</v>
      </c>
      <c r="D1584" s="101" t="s">
        <v>57</v>
      </c>
      <c r="E1584" s="102">
        <v>45017</v>
      </c>
      <c r="F1584" s="104">
        <v>33.6</v>
      </c>
      <c r="G1584" s="72">
        <f ca="1">Таблица_основная[[#This Row],[Рейтинг расчет]]</f>
        <v>30</v>
      </c>
      <c r="H1584" s="41" t="s">
        <v>156</v>
      </c>
      <c r="I1584" s="71">
        <v>76.376854545454549</v>
      </c>
      <c r="J1584" s="41" t="s">
        <v>157</v>
      </c>
      <c r="K1584" s="73"/>
      <c r="L1584" s="73" t="s">
        <v>158</v>
      </c>
      <c r="M1584" s="73"/>
      <c r="N158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O1584" s="41" t="str">
        <f>CONCATENATE("F","$",Таблица_основная[[#This Row],[Первая строка массива]])</f>
        <v>F$1542</v>
      </c>
      <c r="P1584" s="41" t="str">
        <f>CONCATENATE("F","$",Таблица_основная[[#This Row],[Первая строка массива]],":","F","$",Таблица_основная[[#This Row],[Последняя строка моссива]])</f>
        <v>F$1542:F$1596</v>
      </c>
      <c r="Q1584" s="70">
        <f t="shared" si="28"/>
        <v>1542</v>
      </c>
      <c r="R1584" s="70">
        <f>Таблица_основная[[#This Row],[Первая строка массива]]+54</f>
        <v>1596</v>
      </c>
      <c r="T1584" s="86"/>
      <c r="Y1584" s="92"/>
      <c r="AA1584"/>
      <c r="AB1584"/>
      <c r="AC1584"/>
      <c r="AD1584"/>
      <c r="AF1584"/>
      <c r="AG1584"/>
    </row>
    <row r="1585" spans="1:33" s="40" customFormat="1" ht="12.75" customHeight="1" x14ac:dyDescent="0.2">
      <c r="A1585" s="70"/>
      <c r="B1585" s="70"/>
      <c r="C1585" s="100" t="s">
        <v>120</v>
      </c>
      <c r="D1585" s="101" t="s">
        <v>57</v>
      </c>
      <c r="E1585" s="102">
        <v>45017</v>
      </c>
      <c r="F1585" s="104">
        <v>16.7</v>
      </c>
      <c r="G1585" s="72">
        <f ca="1">Таблица_основная[[#This Row],[Рейтинг расчет]]</f>
        <v>50</v>
      </c>
      <c r="H1585" s="41" t="s">
        <v>156</v>
      </c>
      <c r="I1585" s="71">
        <v>76.376854545454549</v>
      </c>
      <c r="J1585" s="41" t="s">
        <v>157</v>
      </c>
      <c r="K1585" s="73"/>
      <c r="L1585" s="73" t="s">
        <v>158</v>
      </c>
      <c r="M1585" s="73"/>
      <c r="N158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50</v>
      </c>
      <c r="O1585" s="41" t="str">
        <f>CONCATENATE("F","$",Таблица_основная[[#This Row],[Первая строка массива]])</f>
        <v>F$1542</v>
      </c>
      <c r="P1585" s="41" t="str">
        <f>CONCATENATE("F","$",Таблица_основная[[#This Row],[Первая строка массива]],":","F","$",Таблица_основная[[#This Row],[Последняя строка моссива]])</f>
        <v>F$1542:F$1596</v>
      </c>
      <c r="Q1585" s="70">
        <f t="shared" si="28"/>
        <v>1542</v>
      </c>
      <c r="R1585" s="70">
        <f>Таблица_основная[[#This Row],[Первая строка массива]]+54</f>
        <v>1596</v>
      </c>
      <c r="T1585" s="86"/>
      <c r="Y1585" s="92"/>
      <c r="AA1585"/>
      <c r="AB1585"/>
      <c r="AC1585"/>
      <c r="AD1585"/>
      <c r="AF1585"/>
      <c r="AG1585"/>
    </row>
    <row r="1586" spans="1:33" ht="12.75" customHeight="1" x14ac:dyDescent="0.2">
      <c r="A1586" s="70"/>
      <c r="B1586" s="70"/>
      <c r="C1586" s="100" t="s">
        <v>126</v>
      </c>
      <c r="D1586" s="101" t="s">
        <v>57</v>
      </c>
      <c r="E1586" s="102">
        <v>45017</v>
      </c>
      <c r="F1586" s="104">
        <v>21.9</v>
      </c>
      <c r="G1586" s="72">
        <f ca="1">Таблица_основная[[#This Row],[Рейтинг расчет]]</f>
        <v>44</v>
      </c>
      <c r="H1586" s="41" t="s">
        <v>156</v>
      </c>
      <c r="I1586" s="71">
        <v>76.376854545454549</v>
      </c>
      <c r="J1586" s="41" t="s">
        <v>157</v>
      </c>
      <c r="K1586" s="73"/>
      <c r="L1586" s="73" t="s">
        <v>158</v>
      </c>
      <c r="M1586" s="73"/>
      <c r="N158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44</v>
      </c>
      <c r="O1586" s="41" t="str">
        <f>CONCATENATE("F","$",Таблица_основная[[#This Row],[Первая строка массива]])</f>
        <v>F$1542</v>
      </c>
      <c r="P1586" s="41" t="str">
        <f>CONCATENATE("F","$",Таблица_основная[[#This Row],[Первая строка массива]],":","F","$",Таблица_основная[[#This Row],[Последняя строка моссива]])</f>
        <v>F$1542:F$1596</v>
      </c>
      <c r="Q1586" s="70">
        <f t="shared" si="28"/>
        <v>1542</v>
      </c>
      <c r="R1586" s="70">
        <f>Таблица_основная[[#This Row],[Первая строка массива]]+54</f>
        <v>1596</v>
      </c>
      <c r="S1586"/>
      <c r="T1586" s="86"/>
    </row>
    <row r="1587" spans="1:33" ht="12.75" customHeight="1" x14ac:dyDescent="0.2">
      <c r="A1587" s="70"/>
      <c r="B1587" s="70"/>
      <c r="C1587" s="100" t="s">
        <v>108</v>
      </c>
      <c r="D1587" s="101" t="s">
        <v>57</v>
      </c>
      <c r="E1587" s="102">
        <v>45017</v>
      </c>
      <c r="F1587" s="104">
        <v>104.3</v>
      </c>
      <c r="G1587" s="72">
        <f ca="1">Таблица_основная[[#This Row],[Рейтинг расчет]]</f>
        <v>9</v>
      </c>
      <c r="H1587" s="41" t="s">
        <v>156</v>
      </c>
      <c r="I1587" s="71">
        <v>76.376854545454549</v>
      </c>
      <c r="J1587" s="41" t="s">
        <v>157</v>
      </c>
      <c r="K1587" s="73"/>
      <c r="L1587" s="73" t="s">
        <v>158</v>
      </c>
      <c r="M1587" s="73"/>
      <c r="N158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9</v>
      </c>
      <c r="O1587" s="41" t="str">
        <f>CONCATENATE("F","$",Таблица_основная[[#This Row],[Первая строка массива]])</f>
        <v>F$1542</v>
      </c>
      <c r="P1587" s="41" t="str">
        <f>CONCATENATE("F","$",Таблица_основная[[#This Row],[Первая строка массива]],":","F","$",Таблица_основная[[#This Row],[Последняя строка моссива]])</f>
        <v>F$1542:F$1596</v>
      </c>
      <c r="Q1587" s="70">
        <f t="shared" si="28"/>
        <v>1542</v>
      </c>
      <c r="R1587" s="70">
        <f>Таблица_основная[[#This Row],[Первая строка массива]]+54</f>
        <v>1596</v>
      </c>
      <c r="S1587"/>
      <c r="T1587" s="86"/>
    </row>
    <row r="1588" spans="1:33" ht="12.75" customHeight="1" x14ac:dyDescent="0.2">
      <c r="A1588" s="70"/>
      <c r="B1588" s="70"/>
      <c r="C1588" s="100" t="s">
        <v>121</v>
      </c>
      <c r="D1588" s="101" t="s">
        <v>57</v>
      </c>
      <c r="E1588" s="102">
        <v>45017</v>
      </c>
      <c r="F1588" s="104">
        <v>48.1</v>
      </c>
      <c r="G1588" s="72">
        <f ca="1">Таблица_основная[[#This Row],[Рейтинг расчет]]</f>
        <v>21</v>
      </c>
      <c r="H1588" s="41" t="s">
        <v>156</v>
      </c>
      <c r="I1588" s="71">
        <v>76.376854545454549</v>
      </c>
      <c r="J1588" s="41" t="s">
        <v>157</v>
      </c>
      <c r="K1588" s="73"/>
      <c r="L1588" s="73" t="s">
        <v>158</v>
      </c>
      <c r="M1588" s="73"/>
      <c r="N158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O1588" s="41" t="str">
        <f>CONCATENATE("F","$",Таблица_основная[[#This Row],[Первая строка массива]])</f>
        <v>F$1542</v>
      </c>
      <c r="P1588" s="41" t="str">
        <f>CONCATENATE("F","$",Таблица_основная[[#This Row],[Первая строка массива]],":","F","$",Таблица_основная[[#This Row],[Последняя строка моссива]])</f>
        <v>F$1542:F$1596</v>
      </c>
      <c r="Q1588" s="70">
        <f t="shared" si="28"/>
        <v>1542</v>
      </c>
      <c r="R1588" s="70">
        <f>Таблица_основная[[#This Row],[Первая строка массива]]+54</f>
        <v>1596</v>
      </c>
      <c r="S1588"/>
      <c r="T1588" s="86"/>
    </row>
    <row r="1589" spans="1:33" ht="12.75" customHeight="1" x14ac:dyDescent="0.2">
      <c r="A1589" s="70"/>
      <c r="B1589" s="70"/>
      <c r="C1589" s="100" t="s">
        <v>129</v>
      </c>
      <c r="D1589" s="101" t="s">
        <v>57</v>
      </c>
      <c r="E1589" s="102">
        <v>45017</v>
      </c>
      <c r="F1589" s="104">
        <v>6</v>
      </c>
      <c r="G1589" s="72">
        <f ca="1">Таблица_основная[[#This Row],[Рейтинг расчет]]</f>
        <v>55</v>
      </c>
      <c r="H1589" s="41" t="s">
        <v>156</v>
      </c>
      <c r="I1589" s="71">
        <v>76.376854545454549</v>
      </c>
      <c r="J1589" s="41" t="s">
        <v>157</v>
      </c>
      <c r="K1589" s="73"/>
      <c r="L1589" s="73" t="s">
        <v>158</v>
      </c>
      <c r="M1589" s="73"/>
      <c r="N158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55</v>
      </c>
      <c r="O1589" s="41" t="str">
        <f>CONCATENATE("F","$",Таблица_основная[[#This Row],[Первая строка массива]])</f>
        <v>F$1542</v>
      </c>
      <c r="P1589" s="41" t="str">
        <f>CONCATENATE("F","$",Таблица_основная[[#This Row],[Первая строка массива]],":","F","$",Таблица_основная[[#This Row],[Последняя строка моссива]])</f>
        <v>F$1542:F$1596</v>
      </c>
      <c r="Q1589" s="70">
        <f t="shared" si="28"/>
        <v>1542</v>
      </c>
      <c r="R1589" s="70">
        <f>Таблица_основная[[#This Row],[Первая строка массива]]+54</f>
        <v>1596</v>
      </c>
      <c r="S1589"/>
      <c r="T1589" s="86"/>
    </row>
    <row r="1590" spans="1:33" ht="12.75" customHeight="1" x14ac:dyDescent="0.2">
      <c r="A1590" s="70"/>
      <c r="B1590" s="70"/>
      <c r="C1590" s="100" t="s">
        <v>122</v>
      </c>
      <c r="D1590" s="101" t="s">
        <v>57</v>
      </c>
      <c r="E1590" s="102">
        <v>45017</v>
      </c>
      <c r="F1590" s="104">
        <v>27.1</v>
      </c>
      <c r="G1590" s="72">
        <f ca="1">Таблица_основная[[#This Row],[Рейтинг расчет]]</f>
        <v>40</v>
      </c>
      <c r="H1590" s="41" t="s">
        <v>156</v>
      </c>
      <c r="I1590" s="71">
        <v>76.376854545454549</v>
      </c>
      <c r="J1590" s="41" t="s">
        <v>157</v>
      </c>
      <c r="K1590" s="73"/>
      <c r="L1590" s="73" t="s">
        <v>158</v>
      </c>
      <c r="M1590" s="73"/>
      <c r="N159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40</v>
      </c>
      <c r="O1590" s="41" t="str">
        <f>CONCATENATE("F","$",Таблица_основная[[#This Row],[Первая строка массива]])</f>
        <v>F$1542</v>
      </c>
      <c r="P1590" s="41" t="str">
        <f>CONCATENATE("F","$",Таблица_основная[[#This Row],[Первая строка массива]],":","F","$",Таблица_основная[[#This Row],[Последняя строка моссива]])</f>
        <v>F$1542:F$1596</v>
      </c>
      <c r="Q1590" s="70">
        <f t="shared" si="28"/>
        <v>1542</v>
      </c>
      <c r="R1590" s="70">
        <f>Таблица_основная[[#This Row],[Первая строка массива]]+54</f>
        <v>1596</v>
      </c>
      <c r="S1590"/>
      <c r="T1590" s="86"/>
    </row>
    <row r="1591" spans="1:33" ht="12.75" customHeight="1" x14ac:dyDescent="0.2">
      <c r="A1591" s="70"/>
      <c r="B1591" s="70"/>
      <c r="C1591" s="100" t="s">
        <v>123</v>
      </c>
      <c r="D1591" s="101" t="s">
        <v>57</v>
      </c>
      <c r="E1591" s="102">
        <v>45017</v>
      </c>
      <c r="F1591" s="104">
        <v>34.5</v>
      </c>
      <c r="G1591" s="72">
        <f ca="1">Таблица_основная[[#This Row],[Рейтинг расчет]]</f>
        <v>28</v>
      </c>
      <c r="H1591" s="41" t="s">
        <v>156</v>
      </c>
      <c r="I1591" s="71">
        <v>76.376854545454549</v>
      </c>
      <c r="J1591" s="41" t="s">
        <v>157</v>
      </c>
      <c r="K1591" s="73"/>
      <c r="L1591" s="73" t="s">
        <v>158</v>
      </c>
      <c r="M1591" s="73"/>
      <c r="N159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O1591" s="41" t="str">
        <f>CONCATENATE("F","$",Таблица_основная[[#This Row],[Первая строка массива]])</f>
        <v>F$1542</v>
      </c>
      <c r="P1591" s="41" t="str">
        <f>CONCATENATE("F","$",Таблица_основная[[#This Row],[Первая строка массива]],":","F","$",Таблица_основная[[#This Row],[Последняя строка моссива]])</f>
        <v>F$1542:F$1596</v>
      </c>
      <c r="Q1591" s="70">
        <f t="shared" si="28"/>
        <v>1542</v>
      </c>
      <c r="R1591" s="70">
        <f>Таблица_основная[[#This Row],[Первая строка массива]]+54</f>
        <v>1596</v>
      </c>
      <c r="S1591"/>
      <c r="T1591" s="86"/>
    </row>
    <row r="1592" spans="1:33" ht="12.75" customHeight="1" x14ac:dyDescent="0.2">
      <c r="A1592" s="70"/>
      <c r="B1592" s="70"/>
      <c r="C1592" s="100" t="s">
        <v>124</v>
      </c>
      <c r="D1592" s="101" t="s">
        <v>57</v>
      </c>
      <c r="E1592" s="102">
        <v>45017</v>
      </c>
      <c r="F1592" s="104">
        <v>31.6</v>
      </c>
      <c r="G1592" s="72">
        <f ca="1">Таблица_основная[[#This Row],[Рейтинг расчет]]</f>
        <v>34</v>
      </c>
      <c r="H1592" s="41" t="s">
        <v>156</v>
      </c>
      <c r="I1592" s="71">
        <v>76.376854545454549</v>
      </c>
      <c r="J1592" s="41" t="s">
        <v>157</v>
      </c>
      <c r="K1592" s="73"/>
      <c r="L1592" s="73" t="s">
        <v>158</v>
      </c>
      <c r="M1592" s="73"/>
      <c r="N159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O1592" s="41" t="str">
        <f>CONCATENATE("F","$",Таблица_основная[[#This Row],[Первая строка массива]])</f>
        <v>F$1542</v>
      </c>
      <c r="P1592" s="41" t="str">
        <f>CONCATENATE("F","$",Таблица_основная[[#This Row],[Первая строка массива]],":","F","$",Таблица_основная[[#This Row],[Последняя строка моссива]])</f>
        <v>F$1542:F$1596</v>
      </c>
      <c r="Q1592" s="70">
        <f t="shared" si="28"/>
        <v>1542</v>
      </c>
      <c r="R1592" s="70">
        <f>Таблица_основная[[#This Row],[Первая строка массива]]+54</f>
        <v>1596</v>
      </c>
      <c r="S1592"/>
      <c r="T1592" s="86"/>
    </row>
    <row r="1593" spans="1:33" ht="12.75" customHeight="1" x14ac:dyDescent="0.2">
      <c r="A1593" s="70"/>
      <c r="B1593" s="70"/>
      <c r="C1593" s="100" t="s">
        <v>109</v>
      </c>
      <c r="D1593" s="101" t="s">
        <v>57</v>
      </c>
      <c r="E1593" s="102">
        <v>45017</v>
      </c>
      <c r="F1593" s="104">
        <v>30</v>
      </c>
      <c r="G1593" s="72">
        <f ca="1">Таблица_основная[[#This Row],[Рейтинг расчет]]</f>
        <v>38</v>
      </c>
      <c r="H1593" s="41" t="s">
        <v>156</v>
      </c>
      <c r="I1593" s="71">
        <v>76.376854545454549</v>
      </c>
      <c r="J1593" s="41" t="s">
        <v>157</v>
      </c>
      <c r="K1593" s="73"/>
      <c r="L1593" s="73" t="s">
        <v>158</v>
      </c>
      <c r="M1593" s="73"/>
      <c r="N159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38</v>
      </c>
      <c r="O1593" s="41" t="str">
        <f>CONCATENATE("F","$",Таблица_основная[[#This Row],[Первая строка массива]])</f>
        <v>F$1542</v>
      </c>
      <c r="P1593" s="41" t="str">
        <f>CONCATENATE("F","$",Таблица_основная[[#This Row],[Первая строка массива]],":","F","$",Таблица_основная[[#This Row],[Последняя строка моссива]])</f>
        <v>F$1542:F$1596</v>
      </c>
      <c r="Q1593" s="70">
        <f t="shared" si="28"/>
        <v>1542</v>
      </c>
      <c r="R1593" s="70">
        <f>Таблица_основная[[#This Row],[Первая строка массива]]+54</f>
        <v>1596</v>
      </c>
      <c r="S1593"/>
      <c r="T1593" s="86"/>
    </row>
    <row r="1594" spans="1:33" ht="12.75" customHeight="1" x14ac:dyDescent="0.2">
      <c r="A1594" s="70"/>
      <c r="B1594" s="70"/>
      <c r="C1594" s="100" t="s">
        <v>110</v>
      </c>
      <c r="D1594" s="101" t="s">
        <v>57</v>
      </c>
      <c r="E1594" s="102">
        <v>45017</v>
      </c>
      <c r="F1594" s="104">
        <v>35.1</v>
      </c>
      <c r="G1594" s="72">
        <f ca="1">Таблица_основная[[#This Row],[Рейтинг расчет]]</f>
        <v>26</v>
      </c>
      <c r="H1594" s="41" t="s">
        <v>156</v>
      </c>
      <c r="I1594" s="71">
        <v>76.376854545454549</v>
      </c>
      <c r="J1594" s="41" t="s">
        <v>157</v>
      </c>
      <c r="K1594" s="73"/>
      <c r="L1594" s="73" t="s">
        <v>158</v>
      </c>
      <c r="M1594" s="73"/>
      <c r="N159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O1594" s="41" t="str">
        <f>CONCATENATE("F","$",Таблица_основная[[#This Row],[Первая строка массива]])</f>
        <v>F$1542</v>
      </c>
      <c r="P1594" s="41" t="str">
        <f>CONCATENATE("F","$",Таблица_основная[[#This Row],[Первая строка массива]],":","F","$",Таблица_основная[[#This Row],[Последняя строка моссива]])</f>
        <v>F$1542:F$1596</v>
      </c>
      <c r="Q1594" s="70">
        <f t="shared" si="28"/>
        <v>1542</v>
      </c>
      <c r="R1594" s="70">
        <f>Таблица_основная[[#This Row],[Первая строка массива]]+54</f>
        <v>1596</v>
      </c>
      <c r="S1594"/>
      <c r="T1594" s="86"/>
    </row>
    <row r="1595" spans="1:33" ht="12.75" customHeight="1" x14ac:dyDescent="0.2">
      <c r="A1595" s="70"/>
      <c r="B1595" s="70"/>
      <c r="C1595" s="100" t="s">
        <v>111</v>
      </c>
      <c r="D1595" s="101" t="s">
        <v>57</v>
      </c>
      <c r="E1595" s="102">
        <v>45017</v>
      </c>
      <c r="F1595" s="104">
        <v>30.4</v>
      </c>
      <c r="G1595" s="72">
        <f ca="1">Таблица_основная[[#This Row],[Рейтинг расчет]]</f>
        <v>37</v>
      </c>
      <c r="H1595" s="41" t="s">
        <v>156</v>
      </c>
      <c r="I1595" s="71">
        <v>76.376854545454549</v>
      </c>
      <c r="J1595" s="41" t="s">
        <v>157</v>
      </c>
      <c r="K1595" s="73"/>
      <c r="L1595" s="73" t="s">
        <v>158</v>
      </c>
      <c r="M1595" s="73"/>
      <c r="N159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37</v>
      </c>
      <c r="O1595" s="41" t="str">
        <f>CONCATENATE("F","$",Таблица_основная[[#This Row],[Первая строка массива]])</f>
        <v>F$1542</v>
      </c>
      <c r="P1595" s="41" t="str">
        <f>CONCATENATE("F","$",Таблица_основная[[#This Row],[Первая строка массива]],":","F","$",Таблица_основная[[#This Row],[Последняя строка моссива]])</f>
        <v>F$1542:F$1596</v>
      </c>
      <c r="Q1595" s="70">
        <f t="shared" si="28"/>
        <v>1542</v>
      </c>
      <c r="R1595" s="70">
        <f>Таблица_основная[[#This Row],[Первая строка массива]]+54</f>
        <v>1596</v>
      </c>
      <c r="S1595"/>
      <c r="T1595" s="86"/>
    </row>
    <row r="1596" spans="1:33" ht="12.75" customHeight="1" x14ac:dyDescent="0.2">
      <c r="A1596" s="70"/>
      <c r="B1596" s="70"/>
      <c r="C1596" s="100" t="s">
        <v>125</v>
      </c>
      <c r="D1596" s="101" t="s">
        <v>57</v>
      </c>
      <c r="E1596" s="102">
        <v>45017</v>
      </c>
      <c r="F1596" s="104">
        <v>25.2</v>
      </c>
      <c r="G1596" s="72">
        <f ca="1">Таблица_основная[[#This Row],[Рейтинг расчет]]</f>
        <v>43</v>
      </c>
      <c r="H1596" s="41" t="s">
        <v>156</v>
      </c>
      <c r="I1596" s="71">
        <v>76.376854545454549</v>
      </c>
      <c r="J1596" s="41" t="s">
        <v>157</v>
      </c>
      <c r="K1596" s="73"/>
      <c r="L1596" s="73" t="s">
        <v>158</v>
      </c>
      <c r="M1596" s="73"/>
      <c r="N159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43</v>
      </c>
      <c r="O1596" s="41" t="str">
        <f>CONCATENATE("F","$",Таблица_основная[[#This Row],[Первая строка массива]])</f>
        <v>F$1542</v>
      </c>
      <c r="P1596" s="41" t="str">
        <f>CONCATENATE("F","$",Таблица_основная[[#This Row],[Первая строка массива]],":","F","$",Таблица_основная[[#This Row],[Последняя строка моссива]])</f>
        <v>F$1542:F$1596</v>
      </c>
      <c r="Q1596" s="70">
        <f t="shared" si="28"/>
        <v>1542</v>
      </c>
      <c r="R1596" s="70">
        <f>Таблица_основная[[#This Row],[Первая строка массива]]+54</f>
        <v>1596</v>
      </c>
      <c r="S1596"/>
      <c r="T1596" s="86"/>
    </row>
    <row r="1597" spans="1:33" ht="12.75" customHeight="1" x14ac:dyDescent="0.2">
      <c r="A1597" s="70"/>
      <c r="B1597" s="70"/>
      <c r="C1597" s="100" t="s">
        <v>87</v>
      </c>
      <c r="D1597" s="101" t="s">
        <v>57</v>
      </c>
      <c r="E1597" s="102">
        <v>45383</v>
      </c>
      <c r="F1597" s="104">
        <v>107.1</v>
      </c>
      <c r="G1597" s="72">
        <f ca="1">Таблица_основная[[#This Row],[Рейтинг расчет]]</f>
        <v>8</v>
      </c>
      <c r="H1597" s="41" t="s">
        <v>160</v>
      </c>
      <c r="I1597" s="71">
        <v>76.376854545454549</v>
      </c>
      <c r="J1597" s="41" t="s">
        <v>161</v>
      </c>
      <c r="K1597" s="73"/>
      <c r="L1597" s="73" t="s">
        <v>162</v>
      </c>
      <c r="M1597" s="73"/>
      <c r="N159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O1597" s="41" t="str">
        <f>CONCATENATE("F","$",Таблица_основная[[#This Row],[Первая строка массива]])</f>
        <v>F$1597</v>
      </c>
      <c r="P1597" s="41" t="str">
        <f>CONCATENATE("F","$",Таблица_основная[[#This Row],[Первая строка массива]],":","F","$",Таблица_основная[[#This Row],[Последняя строка моссива]])</f>
        <v>F$1597:F$1651</v>
      </c>
      <c r="Q1597" s="70">
        <f>ROW()</f>
        <v>1597</v>
      </c>
      <c r="R1597" s="70">
        <f>Таблица_основная[[#This Row],[Первая строка массива]]+54</f>
        <v>1651</v>
      </c>
      <c r="S1597"/>
      <c r="T1597" s="86"/>
    </row>
    <row r="1598" spans="1:33" ht="12.75" customHeight="1" x14ac:dyDescent="0.2">
      <c r="A1598" s="70"/>
      <c r="B1598" s="70"/>
      <c r="C1598" s="100" t="s">
        <v>88</v>
      </c>
      <c r="D1598" s="101" t="s">
        <v>57</v>
      </c>
      <c r="E1598" s="102">
        <v>45383</v>
      </c>
      <c r="F1598" s="104">
        <v>121.5</v>
      </c>
      <c r="G1598" s="72">
        <f ca="1">Таблица_основная[[#This Row],[Рейтинг расчет]]</f>
        <v>7</v>
      </c>
      <c r="H1598" s="41" t="s">
        <v>160</v>
      </c>
      <c r="I1598" s="71">
        <v>76.376854545454549</v>
      </c>
      <c r="J1598" s="41" t="s">
        <v>161</v>
      </c>
      <c r="K1598" s="73"/>
      <c r="L1598" s="73" t="s">
        <v>162</v>
      </c>
      <c r="M1598" s="73"/>
      <c r="N159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O1598" s="41" t="str">
        <f>CONCATENATE("F","$",Таблица_основная[[#This Row],[Первая строка массива]])</f>
        <v>F$1597</v>
      </c>
      <c r="P1598" s="41" t="str">
        <f>CONCATENATE("F","$",Таблица_основная[[#This Row],[Первая строка массива]],":","F","$",Таблица_основная[[#This Row],[Последняя строка моссива]])</f>
        <v>F$1597:F$1651</v>
      </c>
      <c r="Q1598" s="70">
        <f>Q1597</f>
        <v>1597</v>
      </c>
      <c r="R1598" s="70">
        <f>Таблица_основная[[#This Row],[Первая строка массива]]+54</f>
        <v>1651</v>
      </c>
      <c r="S1598"/>
      <c r="T1598" s="86"/>
    </row>
    <row r="1599" spans="1:33" ht="12.75" customHeight="1" x14ac:dyDescent="0.2">
      <c r="A1599" s="70"/>
      <c r="B1599" s="70"/>
      <c r="C1599" s="100" t="s">
        <v>89</v>
      </c>
      <c r="D1599" s="101" t="s">
        <v>57</v>
      </c>
      <c r="E1599" s="102">
        <v>45383</v>
      </c>
      <c r="F1599" s="104">
        <v>32.700000000000003</v>
      </c>
      <c r="G1599" s="72">
        <f ca="1">Таблица_основная[[#This Row],[Рейтинг расчет]]</f>
        <v>32</v>
      </c>
      <c r="H1599" s="41" t="s">
        <v>160</v>
      </c>
      <c r="I1599" s="71">
        <v>76.376854545454549</v>
      </c>
      <c r="J1599" s="41" t="s">
        <v>161</v>
      </c>
      <c r="K1599" s="73"/>
      <c r="L1599" s="73" t="s">
        <v>162</v>
      </c>
      <c r="M1599" s="73"/>
      <c r="N159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O1599" s="41" t="str">
        <f>CONCATENATE("F","$",Таблица_основная[[#This Row],[Первая строка массива]])</f>
        <v>F$1597</v>
      </c>
      <c r="P1599" s="41" t="str">
        <f>CONCATENATE("F","$",Таблица_основная[[#This Row],[Первая строка массива]],":","F","$",Таблица_основная[[#This Row],[Последняя строка моссива]])</f>
        <v>F$1597:F$1651</v>
      </c>
      <c r="Q1599" s="70">
        <f t="shared" ref="Q1599:Q1651" si="29">Q1598</f>
        <v>1597</v>
      </c>
      <c r="R1599" s="70">
        <f>Таблица_основная[[#This Row],[Первая строка массива]]+54</f>
        <v>1651</v>
      </c>
      <c r="S1599"/>
      <c r="T1599" s="86"/>
    </row>
    <row r="1600" spans="1:33" ht="12.75" customHeight="1" x14ac:dyDescent="0.2">
      <c r="A1600" s="70"/>
      <c r="B1600" s="70"/>
      <c r="C1600" s="100" t="s">
        <v>90</v>
      </c>
      <c r="D1600" s="101" t="s">
        <v>57</v>
      </c>
      <c r="E1600" s="102">
        <v>45383</v>
      </c>
      <c r="F1600" s="104">
        <v>91.7</v>
      </c>
      <c r="G1600" s="72">
        <f ca="1">Таблица_основная[[#This Row],[Рейтинг расчет]]</f>
        <v>11</v>
      </c>
      <c r="H1600" s="41" t="s">
        <v>160</v>
      </c>
      <c r="I1600" s="71">
        <v>76.376854545454549</v>
      </c>
      <c r="J1600" s="41" t="s">
        <v>161</v>
      </c>
      <c r="K1600" s="73"/>
      <c r="L1600" s="73" t="s">
        <v>162</v>
      </c>
      <c r="M1600" s="73"/>
      <c r="N160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O1600" s="41" t="str">
        <f>CONCATENATE("F","$",Таблица_основная[[#This Row],[Первая строка массива]])</f>
        <v>F$1597</v>
      </c>
      <c r="P1600" s="41" t="str">
        <f>CONCATENATE("F","$",Таблица_основная[[#This Row],[Первая строка массива]],":","F","$",Таблица_основная[[#This Row],[Последняя строка моссива]])</f>
        <v>F$1597:F$1651</v>
      </c>
      <c r="Q1600" s="70">
        <f t="shared" si="29"/>
        <v>1597</v>
      </c>
      <c r="R1600" s="70">
        <f>Таблица_основная[[#This Row],[Первая строка массива]]+54</f>
        <v>1651</v>
      </c>
      <c r="S1600"/>
      <c r="T1600" s="86"/>
    </row>
    <row r="1601" spans="1:20" ht="12.75" customHeight="1" x14ac:dyDescent="0.2">
      <c r="A1601" s="70"/>
      <c r="B1601" s="70"/>
      <c r="C1601" s="100" t="s">
        <v>112</v>
      </c>
      <c r="D1601" s="101" t="s">
        <v>57</v>
      </c>
      <c r="E1601" s="102">
        <v>45383</v>
      </c>
      <c r="F1601" s="104">
        <v>13.6</v>
      </c>
      <c r="G1601" s="72">
        <f ca="1">Таблица_основная[[#This Row],[Рейтинг расчет]]</f>
        <v>52</v>
      </c>
      <c r="H1601" s="41" t="s">
        <v>160</v>
      </c>
      <c r="I1601" s="71">
        <v>76.376854545454549</v>
      </c>
      <c r="J1601" s="41" t="s">
        <v>161</v>
      </c>
      <c r="K1601" s="73"/>
      <c r="L1601" s="73" t="s">
        <v>162</v>
      </c>
      <c r="M1601" s="73"/>
      <c r="N160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52</v>
      </c>
      <c r="O1601" s="41" t="str">
        <f>CONCATENATE("F","$",Таблица_основная[[#This Row],[Первая строка массива]])</f>
        <v>F$1597</v>
      </c>
      <c r="P1601" s="41" t="str">
        <f>CONCATENATE("F","$",Таблица_основная[[#This Row],[Первая строка массива]],":","F","$",Таблица_основная[[#This Row],[Последняя строка моссива]])</f>
        <v>F$1597:F$1651</v>
      </c>
      <c r="Q1601" s="70">
        <f t="shared" si="29"/>
        <v>1597</v>
      </c>
      <c r="R1601" s="70">
        <f>Таблица_основная[[#This Row],[Первая строка массива]]+54</f>
        <v>1651</v>
      </c>
      <c r="S1601"/>
      <c r="T1601" s="86"/>
    </row>
    <row r="1602" spans="1:20" ht="12.75" customHeight="1" x14ac:dyDescent="0.2">
      <c r="A1602" s="70"/>
      <c r="B1602" s="70"/>
      <c r="C1602" s="100" t="s">
        <v>91</v>
      </c>
      <c r="D1602" s="101" t="s">
        <v>57</v>
      </c>
      <c r="E1602" s="102">
        <v>45383</v>
      </c>
      <c r="F1602" s="104">
        <v>18</v>
      </c>
      <c r="G1602" s="72">
        <f ca="1">Таблица_основная[[#This Row],[Рейтинг расчет]]</f>
        <v>48</v>
      </c>
      <c r="H1602" s="41" t="s">
        <v>160</v>
      </c>
      <c r="I1602" s="71">
        <v>76.376854545454549</v>
      </c>
      <c r="J1602" s="41" t="s">
        <v>161</v>
      </c>
      <c r="K1602" s="73"/>
      <c r="L1602" s="73" t="s">
        <v>162</v>
      </c>
      <c r="M1602" s="73"/>
      <c r="N160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48</v>
      </c>
      <c r="O1602" s="41" t="str">
        <f>CONCATENATE("F","$",Таблица_основная[[#This Row],[Первая строка массива]])</f>
        <v>F$1597</v>
      </c>
      <c r="P1602" s="41" t="str">
        <f>CONCATENATE("F","$",Таблица_основная[[#This Row],[Первая строка массива]],":","F","$",Таблица_основная[[#This Row],[Последняя строка моссива]])</f>
        <v>F$1597:F$1651</v>
      </c>
      <c r="Q1602" s="70">
        <f t="shared" si="29"/>
        <v>1597</v>
      </c>
      <c r="R1602" s="70">
        <f>Таблица_основная[[#This Row],[Первая строка массива]]+54</f>
        <v>1651</v>
      </c>
      <c r="S1602"/>
      <c r="T1602" s="86"/>
    </row>
    <row r="1603" spans="1:20" ht="12.75" customHeight="1" x14ac:dyDescent="0.2">
      <c r="A1603" s="70"/>
      <c r="B1603" s="70"/>
      <c r="C1603" s="100" t="s">
        <v>92</v>
      </c>
      <c r="D1603" s="101" t="s">
        <v>57</v>
      </c>
      <c r="E1603" s="102">
        <v>45383</v>
      </c>
      <c r="F1603" s="104">
        <v>25.9</v>
      </c>
      <c r="G1603" s="72">
        <f ca="1">Таблица_основная[[#This Row],[Рейтинг расчет]]</f>
        <v>42</v>
      </c>
      <c r="H1603" s="41" t="s">
        <v>160</v>
      </c>
      <c r="I1603" s="71">
        <v>76.376854545454549</v>
      </c>
      <c r="J1603" s="41" t="s">
        <v>161</v>
      </c>
      <c r="K1603" s="73"/>
      <c r="L1603" s="73" t="s">
        <v>162</v>
      </c>
      <c r="M1603" s="73"/>
      <c r="N160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42</v>
      </c>
      <c r="O1603" s="41" t="str">
        <f>CONCATENATE("F","$",Таблица_основная[[#This Row],[Первая строка массива]])</f>
        <v>F$1597</v>
      </c>
      <c r="P1603" s="41" t="str">
        <f>CONCATENATE("F","$",Таблица_основная[[#This Row],[Первая строка массива]],":","F","$",Таблица_основная[[#This Row],[Последняя строка моссива]])</f>
        <v>F$1597:F$1651</v>
      </c>
      <c r="Q1603" s="70">
        <f t="shared" si="29"/>
        <v>1597</v>
      </c>
      <c r="R1603" s="70">
        <f>Таблица_основная[[#This Row],[Первая строка массива]]+54</f>
        <v>1651</v>
      </c>
      <c r="S1603"/>
      <c r="T1603" s="86"/>
    </row>
    <row r="1604" spans="1:20" ht="12.75" customHeight="1" x14ac:dyDescent="0.2">
      <c r="A1604" s="70"/>
      <c r="B1604" s="70"/>
      <c r="C1604" s="100" t="s">
        <v>113</v>
      </c>
      <c r="D1604" s="101" t="s">
        <v>57</v>
      </c>
      <c r="E1604" s="102">
        <v>45383</v>
      </c>
      <c r="F1604" s="104">
        <v>34.1</v>
      </c>
      <c r="G1604" s="72">
        <f ca="1">Таблица_основная[[#This Row],[Рейтинг расчет]]</f>
        <v>29</v>
      </c>
      <c r="H1604" s="41" t="s">
        <v>160</v>
      </c>
      <c r="I1604" s="71">
        <v>76.376854545454549</v>
      </c>
      <c r="J1604" s="41" t="s">
        <v>161</v>
      </c>
      <c r="K1604" s="73"/>
      <c r="L1604" s="73" t="s">
        <v>162</v>
      </c>
      <c r="M1604" s="73"/>
      <c r="N160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29</v>
      </c>
      <c r="O1604" s="41" t="str">
        <f>CONCATENATE("F","$",Таблица_основная[[#This Row],[Первая строка массива]])</f>
        <v>F$1597</v>
      </c>
      <c r="P1604" s="41" t="str">
        <f>CONCATENATE("F","$",Таблица_основная[[#This Row],[Первая строка массива]],":","F","$",Таблица_основная[[#This Row],[Последняя строка моссива]])</f>
        <v>F$1597:F$1651</v>
      </c>
      <c r="Q1604" s="70">
        <f t="shared" si="29"/>
        <v>1597</v>
      </c>
      <c r="R1604" s="70">
        <f>Таблица_основная[[#This Row],[Первая строка массива]]+54</f>
        <v>1651</v>
      </c>
      <c r="S1604"/>
      <c r="T1604" s="86"/>
    </row>
    <row r="1605" spans="1:20" ht="12.75" customHeight="1" x14ac:dyDescent="0.2">
      <c r="A1605" s="70"/>
      <c r="B1605" s="70"/>
      <c r="C1605" s="100" t="s">
        <v>135</v>
      </c>
      <c r="D1605" s="101" t="s">
        <v>57</v>
      </c>
      <c r="E1605" s="102">
        <v>45383</v>
      </c>
      <c r="F1605" s="104">
        <v>81.900000000000006</v>
      </c>
      <c r="G1605" s="72">
        <f ca="1">Таблица_основная[[#This Row],[Рейтинг расчет]]</f>
        <v>14</v>
      </c>
      <c r="H1605" s="41" t="s">
        <v>160</v>
      </c>
      <c r="I1605" s="71">
        <v>76.376854545454549</v>
      </c>
      <c r="J1605" s="41" t="s">
        <v>161</v>
      </c>
      <c r="K1605" s="73"/>
      <c r="L1605" s="73" t="s">
        <v>162</v>
      </c>
      <c r="M1605" s="73"/>
      <c r="N160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O1605" s="41" t="str">
        <f>CONCATENATE("F","$",Таблица_основная[[#This Row],[Первая строка массива]])</f>
        <v>F$1597</v>
      </c>
      <c r="P1605" s="41" t="str">
        <f>CONCATENATE("F","$",Таблица_основная[[#This Row],[Первая строка массива]],":","F","$",Таблица_основная[[#This Row],[Последняя строка моссива]])</f>
        <v>F$1597:F$1651</v>
      </c>
      <c r="Q1605" s="70">
        <f t="shared" si="29"/>
        <v>1597</v>
      </c>
      <c r="R1605" s="70">
        <f>Таблица_основная[[#This Row],[Первая строка массива]]+54</f>
        <v>1651</v>
      </c>
      <c r="S1605"/>
      <c r="T1605" s="86"/>
    </row>
    <row r="1606" spans="1:20" ht="12.75" customHeight="1" x14ac:dyDescent="0.2">
      <c r="A1606" s="70"/>
      <c r="B1606" s="70"/>
      <c r="C1606" s="100" t="s">
        <v>136</v>
      </c>
      <c r="D1606" s="101" t="s">
        <v>57</v>
      </c>
      <c r="E1606" s="102">
        <v>45383</v>
      </c>
      <c r="F1606" s="104">
        <v>127</v>
      </c>
      <c r="G1606" s="72">
        <f ca="1">Таблица_основная[[#This Row],[Рейтинг расчет]]</f>
        <v>6</v>
      </c>
      <c r="H1606" s="41" t="s">
        <v>160</v>
      </c>
      <c r="I1606" s="71">
        <v>76.376854545454549</v>
      </c>
      <c r="J1606" s="41" t="s">
        <v>161</v>
      </c>
      <c r="K1606" s="73"/>
      <c r="L1606" s="73" t="s">
        <v>162</v>
      </c>
      <c r="M1606" s="73"/>
      <c r="N160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6</v>
      </c>
      <c r="O1606" s="41" t="str">
        <f>CONCATENATE("F","$",Таблица_основная[[#This Row],[Первая строка массива]])</f>
        <v>F$1597</v>
      </c>
      <c r="P1606" s="41" t="str">
        <f>CONCATENATE("F","$",Таблица_основная[[#This Row],[Первая строка массива]],":","F","$",Таблица_основная[[#This Row],[Последняя строка моссива]])</f>
        <v>F$1597:F$1651</v>
      </c>
      <c r="Q1606" s="70">
        <f t="shared" si="29"/>
        <v>1597</v>
      </c>
      <c r="R1606" s="70">
        <f>Таблица_основная[[#This Row],[Первая строка массива]]+54</f>
        <v>1651</v>
      </c>
      <c r="S1606"/>
      <c r="T1606" s="86"/>
    </row>
    <row r="1607" spans="1:20" ht="12.75" customHeight="1" x14ac:dyDescent="0.2">
      <c r="A1607" s="70"/>
      <c r="B1607" s="70"/>
      <c r="C1607" s="100" t="s">
        <v>137</v>
      </c>
      <c r="D1607" s="101" t="s">
        <v>57</v>
      </c>
      <c r="E1607" s="102">
        <v>45383</v>
      </c>
      <c r="F1607" s="104">
        <v>168.1</v>
      </c>
      <c r="G1607" s="72">
        <f ca="1">Таблица_основная[[#This Row],[Рейтинг расчет]]</f>
        <v>4</v>
      </c>
      <c r="H1607" s="41" t="s">
        <v>160</v>
      </c>
      <c r="I1607" s="71">
        <v>76.376854545454549</v>
      </c>
      <c r="J1607" s="41" t="s">
        <v>161</v>
      </c>
      <c r="K1607" s="73"/>
      <c r="L1607" s="73" t="s">
        <v>162</v>
      </c>
      <c r="M1607" s="73"/>
      <c r="N160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</v>
      </c>
      <c r="O1607" s="41" t="str">
        <f>CONCATENATE("F","$",Таблица_основная[[#This Row],[Первая строка массива]])</f>
        <v>F$1597</v>
      </c>
      <c r="P1607" s="41" t="str">
        <f>CONCATENATE("F","$",Таблица_основная[[#This Row],[Первая строка массива]],":","F","$",Таблица_основная[[#This Row],[Последняя строка моссива]])</f>
        <v>F$1597:F$1651</v>
      </c>
      <c r="Q1607" s="70">
        <f t="shared" si="29"/>
        <v>1597</v>
      </c>
      <c r="R1607" s="70">
        <f>Таблица_основная[[#This Row],[Первая строка массива]]+54</f>
        <v>1651</v>
      </c>
      <c r="S1607"/>
      <c r="T1607" s="86"/>
    </row>
    <row r="1608" spans="1:20" ht="12.75" customHeight="1" x14ac:dyDescent="0.2">
      <c r="A1608" s="70"/>
      <c r="B1608" s="70"/>
      <c r="C1608" s="100" t="s">
        <v>138</v>
      </c>
      <c r="D1608" s="101" t="s">
        <v>57</v>
      </c>
      <c r="E1608" s="102">
        <v>45383</v>
      </c>
      <c r="F1608" s="104">
        <v>60.4</v>
      </c>
      <c r="G1608" s="72">
        <f ca="1">Таблица_основная[[#This Row],[Рейтинг расчет]]</f>
        <v>18</v>
      </c>
      <c r="H1608" s="41" t="s">
        <v>160</v>
      </c>
      <c r="I1608" s="71">
        <v>76.376854545454549</v>
      </c>
      <c r="J1608" s="41" t="s">
        <v>161</v>
      </c>
      <c r="K1608" s="73"/>
      <c r="L1608" s="73" t="s">
        <v>162</v>
      </c>
      <c r="M1608" s="73"/>
      <c r="N160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O1608" s="41" t="str">
        <f>CONCATENATE("F","$",Таблица_основная[[#This Row],[Первая строка массива]])</f>
        <v>F$1597</v>
      </c>
      <c r="P1608" s="41" t="str">
        <f>CONCATENATE("F","$",Таблица_основная[[#This Row],[Первая строка массива]],":","F","$",Таблица_основная[[#This Row],[Последняя строка моссива]])</f>
        <v>F$1597:F$1651</v>
      </c>
      <c r="Q1608" s="70">
        <f t="shared" si="29"/>
        <v>1597</v>
      </c>
      <c r="R1608" s="70">
        <f>Таблица_основная[[#This Row],[Первая строка массива]]+54</f>
        <v>1651</v>
      </c>
      <c r="S1608"/>
      <c r="T1608" s="86"/>
    </row>
    <row r="1609" spans="1:20" ht="12.75" customHeight="1" x14ac:dyDescent="0.2">
      <c r="A1609" s="70"/>
      <c r="B1609" s="70"/>
      <c r="C1609" s="100" t="s">
        <v>139</v>
      </c>
      <c r="D1609" s="101" t="s">
        <v>57</v>
      </c>
      <c r="E1609" s="102">
        <v>45383</v>
      </c>
      <c r="F1609" s="104">
        <v>46.6</v>
      </c>
      <c r="G1609" s="72">
        <f ca="1">Таблица_основная[[#This Row],[Рейтинг расчет]]</f>
        <v>22</v>
      </c>
      <c r="H1609" s="41" t="s">
        <v>160</v>
      </c>
      <c r="I1609" s="71">
        <v>76.376854545454549</v>
      </c>
      <c r="J1609" s="41" t="s">
        <v>161</v>
      </c>
      <c r="K1609" s="73"/>
      <c r="L1609" s="73" t="s">
        <v>162</v>
      </c>
      <c r="M1609" s="73"/>
      <c r="N160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22</v>
      </c>
      <c r="O1609" s="41" t="str">
        <f>CONCATENATE("F","$",Таблица_основная[[#This Row],[Первая строка массива]])</f>
        <v>F$1597</v>
      </c>
      <c r="P1609" s="41" t="str">
        <f>CONCATENATE("F","$",Таблица_основная[[#This Row],[Первая строка массива]],":","F","$",Таблица_основная[[#This Row],[Последняя строка моссива]])</f>
        <v>F$1597:F$1651</v>
      </c>
      <c r="Q1609" s="70">
        <f t="shared" si="29"/>
        <v>1597</v>
      </c>
      <c r="R1609" s="70">
        <f>Таблица_основная[[#This Row],[Первая строка массива]]+54</f>
        <v>1651</v>
      </c>
      <c r="S1609"/>
      <c r="T1609" s="86"/>
    </row>
    <row r="1610" spans="1:20" ht="12.75" customHeight="1" x14ac:dyDescent="0.2">
      <c r="A1610" s="70"/>
      <c r="B1610" s="70"/>
      <c r="C1610" s="100" t="s">
        <v>140</v>
      </c>
      <c r="D1610" s="101" t="s">
        <v>57</v>
      </c>
      <c r="E1610" s="102">
        <v>45383</v>
      </c>
      <c r="F1610" s="104">
        <v>20.2</v>
      </c>
      <c r="G1610" s="72">
        <f ca="1">Таблица_основная[[#This Row],[Рейтинг расчет]]</f>
        <v>46</v>
      </c>
      <c r="H1610" s="41" t="s">
        <v>160</v>
      </c>
      <c r="I1610" s="71">
        <v>76.376854545454549</v>
      </c>
      <c r="J1610" s="41" t="s">
        <v>161</v>
      </c>
      <c r="K1610" s="73"/>
      <c r="L1610" s="73" t="s">
        <v>162</v>
      </c>
      <c r="M1610" s="73"/>
      <c r="N161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46</v>
      </c>
      <c r="O1610" s="41" t="str">
        <f>CONCATENATE("F","$",Таблица_основная[[#This Row],[Первая строка массива]])</f>
        <v>F$1597</v>
      </c>
      <c r="P1610" s="41" t="str">
        <f>CONCATENATE("F","$",Таблица_основная[[#This Row],[Первая строка массива]],":","F","$",Таблица_основная[[#This Row],[Последняя строка моссива]])</f>
        <v>F$1597:F$1651</v>
      </c>
      <c r="Q1610" s="70">
        <f t="shared" si="29"/>
        <v>1597</v>
      </c>
      <c r="R1610" s="70">
        <f>Таблица_основная[[#This Row],[Первая строка массива]]+54</f>
        <v>1651</v>
      </c>
      <c r="S1610"/>
      <c r="T1610" s="86"/>
    </row>
    <row r="1611" spans="1:20" ht="12.75" customHeight="1" x14ac:dyDescent="0.2">
      <c r="A1611" s="70"/>
      <c r="B1611" s="70"/>
      <c r="C1611" s="100" t="s">
        <v>141</v>
      </c>
      <c r="D1611" s="101" t="s">
        <v>57</v>
      </c>
      <c r="E1611" s="102">
        <v>45383</v>
      </c>
      <c r="F1611" s="104">
        <v>86.4</v>
      </c>
      <c r="G1611" s="72">
        <f ca="1">Таблица_основная[[#This Row],[Рейтинг расчет]]</f>
        <v>13</v>
      </c>
      <c r="H1611" s="41" t="s">
        <v>160</v>
      </c>
      <c r="I1611" s="71">
        <v>76.376854545454549</v>
      </c>
      <c r="J1611" s="41" t="s">
        <v>161</v>
      </c>
      <c r="K1611" s="73"/>
      <c r="L1611" s="73" t="s">
        <v>162</v>
      </c>
      <c r="M1611" s="73"/>
      <c r="N161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O1611" s="41" t="str">
        <f>CONCATENATE("F","$",Таблица_основная[[#This Row],[Первая строка массива]])</f>
        <v>F$1597</v>
      </c>
      <c r="P1611" s="41" t="str">
        <f>CONCATENATE("F","$",Таблица_основная[[#This Row],[Первая строка массива]],":","F","$",Таблица_основная[[#This Row],[Последняя строка моссива]])</f>
        <v>F$1597:F$1651</v>
      </c>
      <c r="Q1611" s="70">
        <f t="shared" si="29"/>
        <v>1597</v>
      </c>
      <c r="R1611" s="70">
        <f>Таблица_основная[[#This Row],[Первая строка массива]]+54</f>
        <v>1651</v>
      </c>
      <c r="S1611"/>
      <c r="T1611" s="86"/>
    </row>
    <row r="1612" spans="1:20" ht="12.75" customHeight="1" x14ac:dyDescent="0.2">
      <c r="A1612" s="70"/>
      <c r="B1612" s="70"/>
      <c r="C1612" s="100" t="s">
        <v>142</v>
      </c>
      <c r="D1612" s="101" t="s">
        <v>57</v>
      </c>
      <c r="E1612" s="102">
        <v>45383</v>
      </c>
      <c r="F1612" s="104">
        <v>163.69999999999999</v>
      </c>
      <c r="G1612" s="72">
        <f ca="1">Таблица_основная[[#This Row],[Рейтинг расчет]]</f>
        <v>5</v>
      </c>
      <c r="H1612" s="41" t="s">
        <v>160</v>
      </c>
      <c r="I1612" s="71">
        <v>76.376854545454549</v>
      </c>
      <c r="J1612" s="41" t="s">
        <v>161</v>
      </c>
      <c r="K1612" s="73"/>
      <c r="L1612" s="73" t="s">
        <v>162</v>
      </c>
      <c r="M1612" s="73"/>
      <c r="N161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</v>
      </c>
      <c r="O1612" s="41" t="str">
        <f>CONCATENATE("F","$",Таблица_основная[[#This Row],[Первая строка массива]])</f>
        <v>F$1597</v>
      </c>
      <c r="P1612" s="41" t="str">
        <f>CONCATENATE("F","$",Таблица_основная[[#This Row],[Первая строка массива]],":","F","$",Таблица_основная[[#This Row],[Последняя строка моссива]])</f>
        <v>F$1597:F$1651</v>
      </c>
      <c r="Q1612" s="70">
        <f t="shared" si="29"/>
        <v>1597</v>
      </c>
      <c r="R1612" s="70">
        <f>Таблица_основная[[#This Row],[Первая строка массива]]+54</f>
        <v>1651</v>
      </c>
      <c r="S1612"/>
      <c r="T1612" s="86"/>
    </row>
    <row r="1613" spans="1:20" ht="12.75" customHeight="1" x14ac:dyDescent="0.2">
      <c r="A1613" s="70"/>
      <c r="B1613" s="70"/>
      <c r="C1613" s="100" t="s">
        <v>143</v>
      </c>
      <c r="D1613" s="101" t="s">
        <v>57</v>
      </c>
      <c r="E1613" s="102">
        <v>45383</v>
      </c>
      <c r="F1613" s="104">
        <v>103.5</v>
      </c>
      <c r="G1613" s="72">
        <f ca="1">Таблица_основная[[#This Row],[Рейтинг расчет]]</f>
        <v>10</v>
      </c>
      <c r="H1613" s="41" t="s">
        <v>160</v>
      </c>
      <c r="I1613" s="71">
        <v>76.376854545454549</v>
      </c>
      <c r="J1613" s="41" t="s">
        <v>161</v>
      </c>
      <c r="K1613" s="73"/>
      <c r="L1613" s="73" t="s">
        <v>162</v>
      </c>
      <c r="M1613" s="73"/>
      <c r="N161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10</v>
      </c>
      <c r="O1613" s="41" t="str">
        <f>CONCATENATE("F","$",Таблица_основная[[#This Row],[Первая строка массива]])</f>
        <v>F$1597</v>
      </c>
      <c r="P1613" s="41" t="str">
        <f>CONCATENATE("F","$",Таблица_основная[[#This Row],[Первая строка массива]],":","F","$",Таблица_основная[[#This Row],[Последняя строка моссива]])</f>
        <v>F$1597:F$1651</v>
      </c>
      <c r="Q1613" s="70">
        <f t="shared" si="29"/>
        <v>1597</v>
      </c>
      <c r="R1613" s="70">
        <f>Таблица_основная[[#This Row],[Первая строка массива]]+54</f>
        <v>1651</v>
      </c>
      <c r="S1613"/>
      <c r="T1613" s="86"/>
    </row>
    <row r="1614" spans="1:20" ht="12.75" customHeight="1" x14ac:dyDescent="0.2">
      <c r="A1614" s="70"/>
      <c r="B1614" s="70"/>
      <c r="C1614" s="100" t="s">
        <v>144</v>
      </c>
      <c r="D1614" s="101" t="s">
        <v>57</v>
      </c>
      <c r="E1614" s="102">
        <v>45383</v>
      </c>
      <c r="F1614" s="104">
        <v>1140.9000000000001</v>
      </c>
      <c r="G1614" s="72">
        <f ca="1">Таблица_основная[[#This Row],[Рейтинг расчет]]</f>
        <v>1</v>
      </c>
      <c r="H1614" s="41" t="s">
        <v>160</v>
      </c>
      <c r="I1614" s="71">
        <v>76.376854545454549</v>
      </c>
      <c r="J1614" s="41" t="s">
        <v>161</v>
      </c>
      <c r="K1614" s="73"/>
      <c r="L1614" s="73" t="s">
        <v>162</v>
      </c>
      <c r="M1614" s="73"/>
      <c r="N161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1614" s="41" t="str">
        <f>CONCATENATE("F","$",Таблица_основная[[#This Row],[Первая строка массива]])</f>
        <v>F$1597</v>
      </c>
      <c r="P1614" s="41" t="str">
        <f>CONCATENATE("F","$",Таблица_основная[[#This Row],[Первая строка массива]],":","F","$",Таблица_основная[[#This Row],[Последняя строка моссива]])</f>
        <v>F$1597:F$1651</v>
      </c>
      <c r="Q1614" s="70">
        <f t="shared" si="29"/>
        <v>1597</v>
      </c>
      <c r="R1614" s="70">
        <f>Таблица_основная[[#This Row],[Первая строка массива]]+54</f>
        <v>1651</v>
      </c>
      <c r="S1614"/>
      <c r="T1614" s="86"/>
    </row>
    <row r="1615" spans="1:20" ht="12.75" customHeight="1" x14ac:dyDescent="0.2">
      <c r="A1615" s="70"/>
      <c r="B1615" s="70"/>
      <c r="C1615" s="100" t="s">
        <v>145</v>
      </c>
      <c r="D1615" s="101" t="s">
        <v>57</v>
      </c>
      <c r="E1615" s="102">
        <v>45383</v>
      </c>
      <c r="F1615" s="104">
        <v>245.1</v>
      </c>
      <c r="G1615" s="72">
        <f ca="1">Таблица_основная[[#This Row],[Рейтинг расчет]]</f>
        <v>2</v>
      </c>
      <c r="H1615" s="41" t="s">
        <v>160</v>
      </c>
      <c r="I1615" s="71">
        <v>76.376854545454549</v>
      </c>
      <c r="J1615" s="41" t="s">
        <v>161</v>
      </c>
      <c r="K1615" s="73"/>
      <c r="L1615" s="73" t="s">
        <v>162</v>
      </c>
      <c r="M1615" s="73"/>
      <c r="N161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</v>
      </c>
      <c r="O1615" s="41" t="str">
        <f>CONCATENATE("F","$",Таблица_основная[[#This Row],[Первая строка массива]])</f>
        <v>F$1597</v>
      </c>
      <c r="P1615" s="41" t="str">
        <f>CONCATENATE("F","$",Таблица_основная[[#This Row],[Первая строка массива]],":","F","$",Таблица_основная[[#This Row],[Последняя строка моссива]])</f>
        <v>F$1597:F$1651</v>
      </c>
      <c r="Q1615" s="70">
        <f t="shared" si="29"/>
        <v>1597</v>
      </c>
      <c r="R1615" s="70">
        <f>Таблица_основная[[#This Row],[Первая строка массива]]+54</f>
        <v>1651</v>
      </c>
      <c r="S1615"/>
      <c r="T1615" s="86"/>
    </row>
    <row r="1616" spans="1:20" ht="12.75" customHeight="1" x14ac:dyDescent="0.2">
      <c r="A1616" s="70"/>
      <c r="B1616" s="70"/>
      <c r="C1616" s="100" t="s">
        <v>146</v>
      </c>
      <c r="D1616" s="101" t="s">
        <v>57</v>
      </c>
      <c r="E1616" s="102">
        <v>45383</v>
      </c>
      <c r="F1616" s="104">
        <v>226.5</v>
      </c>
      <c r="G1616" s="72">
        <f ca="1">Таблица_основная[[#This Row],[Рейтинг расчет]]</f>
        <v>3</v>
      </c>
      <c r="H1616" s="41" t="s">
        <v>160</v>
      </c>
      <c r="I1616" s="71">
        <v>76.376854545454549</v>
      </c>
      <c r="J1616" s="41" t="s">
        <v>161</v>
      </c>
      <c r="K1616" s="73"/>
      <c r="L1616" s="73" t="s">
        <v>162</v>
      </c>
      <c r="M1616" s="73"/>
      <c r="N161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</v>
      </c>
      <c r="O1616" s="41" t="str">
        <f>CONCATENATE("F","$",Таблица_основная[[#This Row],[Первая строка массива]])</f>
        <v>F$1597</v>
      </c>
      <c r="P1616" s="41" t="str">
        <f>CONCATENATE("F","$",Таблица_основная[[#This Row],[Первая строка массива]],":","F","$",Таблица_основная[[#This Row],[Последняя строка моссива]])</f>
        <v>F$1597:F$1651</v>
      </c>
      <c r="Q1616" s="70">
        <f t="shared" si="29"/>
        <v>1597</v>
      </c>
      <c r="R1616" s="70">
        <f>Таблица_основная[[#This Row],[Первая строка массива]]+54</f>
        <v>1651</v>
      </c>
      <c r="S1616"/>
      <c r="T1616" s="86"/>
    </row>
    <row r="1617" spans="1:20" ht="12.75" customHeight="1" x14ac:dyDescent="0.2">
      <c r="A1617" s="70"/>
      <c r="B1617" s="70"/>
      <c r="C1617" s="100" t="s">
        <v>93</v>
      </c>
      <c r="D1617" s="101" t="s">
        <v>57</v>
      </c>
      <c r="E1617" s="102">
        <v>45383</v>
      </c>
      <c r="F1617" s="104">
        <v>20.6</v>
      </c>
      <c r="G1617" s="72">
        <f ca="1">Таблица_основная[[#This Row],[Рейтинг расчет]]</f>
        <v>45</v>
      </c>
      <c r="H1617" s="41" t="s">
        <v>160</v>
      </c>
      <c r="I1617" s="71">
        <v>76.376854545454549</v>
      </c>
      <c r="J1617" s="41" t="s">
        <v>161</v>
      </c>
      <c r="K1617" s="73"/>
      <c r="L1617" s="73" t="s">
        <v>162</v>
      </c>
      <c r="M1617" s="73"/>
      <c r="N161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45</v>
      </c>
      <c r="O1617" s="41" t="str">
        <f>CONCATENATE("F","$",Таблица_основная[[#This Row],[Первая строка массива]])</f>
        <v>F$1597</v>
      </c>
      <c r="P1617" s="41" t="str">
        <f>CONCATENATE("F","$",Таблица_основная[[#This Row],[Первая строка массива]],":","F","$",Таблица_основная[[#This Row],[Последняя строка моссива]])</f>
        <v>F$1597:F$1651</v>
      </c>
      <c r="Q1617" s="70">
        <f t="shared" si="29"/>
        <v>1597</v>
      </c>
      <c r="R1617" s="70">
        <f>Таблица_основная[[#This Row],[Первая строка массива]]+54</f>
        <v>1651</v>
      </c>
      <c r="S1617"/>
      <c r="T1617" s="86"/>
    </row>
    <row r="1618" spans="1:20" ht="12.75" customHeight="1" x14ac:dyDescent="0.2">
      <c r="A1618" s="70"/>
      <c r="B1618" s="70"/>
      <c r="C1618" s="100" t="s">
        <v>127</v>
      </c>
      <c r="D1618" s="101" t="s">
        <v>57</v>
      </c>
      <c r="E1618" s="102">
        <v>45383</v>
      </c>
      <c r="F1618" s="104">
        <v>30.8</v>
      </c>
      <c r="G1618" s="72">
        <f ca="1">Таблица_основная[[#This Row],[Рейтинг расчет]]</f>
        <v>36</v>
      </c>
      <c r="H1618" s="41" t="s">
        <v>160</v>
      </c>
      <c r="I1618" s="71">
        <v>76.376854545454549</v>
      </c>
      <c r="J1618" s="41" t="s">
        <v>161</v>
      </c>
      <c r="K1618" s="73"/>
      <c r="L1618" s="73" t="s">
        <v>162</v>
      </c>
      <c r="M1618" s="73"/>
      <c r="N161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O1618" s="41" t="str">
        <f>CONCATENATE("F","$",Таблица_основная[[#This Row],[Первая строка массива]])</f>
        <v>F$1597</v>
      </c>
      <c r="P1618" s="41" t="str">
        <f>CONCATENATE("F","$",Таблица_основная[[#This Row],[Первая строка массива]],":","F","$",Таблица_основная[[#This Row],[Последняя строка моссива]])</f>
        <v>F$1597:F$1651</v>
      </c>
      <c r="Q1618" s="70">
        <f t="shared" si="29"/>
        <v>1597</v>
      </c>
      <c r="R1618" s="70">
        <f>Таблица_основная[[#This Row],[Первая строка массива]]+54</f>
        <v>1651</v>
      </c>
      <c r="S1618"/>
      <c r="T1618" s="86"/>
    </row>
    <row r="1619" spans="1:20" ht="12.75" customHeight="1" x14ac:dyDescent="0.2">
      <c r="A1619" s="70"/>
      <c r="B1619" s="70"/>
      <c r="C1619" s="100" t="s">
        <v>114</v>
      </c>
      <c r="D1619" s="101" t="s">
        <v>57</v>
      </c>
      <c r="E1619" s="102">
        <v>45383</v>
      </c>
      <c r="F1619" s="104">
        <v>15.7</v>
      </c>
      <c r="G1619" s="72">
        <f ca="1">Таблица_основная[[#This Row],[Рейтинг расчет]]</f>
        <v>51</v>
      </c>
      <c r="H1619" s="41" t="s">
        <v>160</v>
      </c>
      <c r="I1619" s="71">
        <v>76.376854545454549</v>
      </c>
      <c r="J1619" s="41" t="s">
        <v>161</v>
      </c>
      <c r="K1619" s="73"/>
      <c r="L1619" s="73" t="s">
        <v>162</v>
      </c>
      <c r="M1619" s="73"/>
      <c r="N161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51</v>
      </c>
      <c r="O1619" s="41" t="str">
        <f>CONCATENATE("F","$",Таблица_основная[[#This Row],[Первая строка массива]])</f>
        <v>F$1597</v>
      </c>
      <c r="P1619" s="41" t="str">
        <f>CONCATENATE("F","$",Таблица_основная[[#This Row],[Первая строка массива]],":","F","$",Таблица_основная[[#This Row],[Последняя строка моссива]])</f>
        <v>F$1597:F$1651</v>
      </c>
      <c r="Q1619" s="70">
        <f t="shared" si="29"/>
        <v>1597</v>
      </c>
      <c r="R1619" s="70">
        <f>Таблица_основная[[#This Row],[Первая строка массива]]+54</f>
        <v>1651</v>
      </c>
      <c r="S1619"/>
      <c r="T1619" s="86"/>
    </row>
    <row r="1620" spans="1:20" ht="12.75" customHeight="1" x14ac:dyDescent="0.2">
      <c r="A1620" s="70"/>
      <c r="B1620" s="70"/>
      <c r="C1620" s="100" t="s">
        <v>94</v>
      </c>
      <c r="D1620" s="101" t="s">
        <v>57</v>
      </c>
      <c r="E1620" s="102">
        <v>45383</v>
      </c>
      <c r="F1620" s="104">
        <v>53.2</v>
      </c>
      <c r="G1620" s="72">
        <f ca="1">Таблица_основная[[#This Row],[Рейтинг расчет]]</f>
        <v>19</v>
      </c>
      <c r="H1620" s="41" t="s">
        <v>160</v>
      </c>
      <c r="I1620" s="71">
        <v>76.376854545454549</v>
      </c>
      <c r="J1620" s="41" t="s">
        <v>161</v>
      </c>
      <c r="K1620" s="73"/>
      <c r="L1620" s="73" t="s">
        <v>162</v>
      </c>
      <c r="M1620" s="73"/>
      <c r="N162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O1620" s="41" t="str">
        <f>CONCATENATE("F","$",Таблица_основная[[#This Row],[Первая строка массива]])</f>
        <v>F$1597</v>
      </c>
      <c r="P1620" s="41" t="str">
        <f>CONCATENATE("F","$",Таблица_основная[[#This Row],[Первая строка массива]],":","F","$",Таблица_основная[[#This Row],[Последняя строка моссива]])</f>
        <v>F$1597:F$1651</v>
      </c>
      <c r="Q1620" s="70">
        <f t="shared" si="29"/>
        <v>1597</v>
      </c>
      <c r="R1620" s="70">
        <f>Таблица_основная[[#This Row],[Первая строка массива]]+54</f>
        <v>1651</v>
      </c>
      <c r="S1620"/>
      <c r="T1620" s="86"/>
    </row>
    <row r="1621" spans="1:20" ht="12.75" customHeight="1" x14ac:dyDescent="0.2">
      <c r="A1621" s="70"/>
      <c r="B1621" s="70"/>
      <c r="C1621" s="100" t="s">
        <v>95</v>
      </c>
      <c r="D1621" s="101" t="s">
        <v>57</v>
      </c>
      <c r="E1621" s="102">
        <v>45383</v>
      </c>
      <c r="F1621" s="104">
        <v>32.6</v>
      </c>
      <c r="G1621" s="72">
        <f ca="1">Таблица_основная[[#This Row],[Рейтинг расчет]]</f>
        <v>33</v>
      </c>
      <c r="H1621" s="41" t="s">
        <v>160</v>
      </c>
      <c r="I1621" s="71">
        <v>76.376854545454549</v>
      </c>
      <c r="J1621" s="41" t="s">
        <v>161</v>
      </c>
      <c r="K1621" s="73"/>
      <c r="L1621" s="73" t="s">
        <v>162</v>
      </c>
      <c r="M1621" s="73"/>
      <c r="N162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O1621" s="41" t="str">
        <f>CONCATENATE("F","$",Таблица_основная[[#This Row],[Первая строка массива]])</f>
        <v>F$1597</v>
      </c>
      <c r="P1621" s="41" t="str">
        <f>CONCATENATE("F","$",Таблица_основная[[#This Row],[Первая строка массива]],":","F","$",Таблица_основная[[#This Row],[Последняя строка моссива]])</f>
        <v>F$1597:F$1651</v>
      </c>
      <c r="Q1621" s="70">
        <f t="shared" si="29"/>
        <v>1597</v>
      </c>
      <c r="R1621" s="70">
        <f>Таблица_основная[[#This Row],[Первая строка массива]]+54</f>
        <v>1651</v>
      </c>
      <c r="S1621"/>
      <c r="T1621" s="86"/>
    </row>
    <row r="1622" spans="1:20" ht="12.75" customHeight="1" x14ac:dyDescent="0.2">
      <c r="A1622" s="70"/>
      <c r="B1622" s="70"/>
      <c r="C1622" s="100" t="s">
        <v>96</v>
      </c>
      <c r="D1622" s="101" t="s">
        <v>57</v>
      </c>
      <c r="E1622" s="102">
        <v>45383</v>
      </c>
      <c r="F1622" s="104">
        <v>28.9</v>
      </c>
      <c r="G1622" s="72">
        <f ca="1">Таблица_основная[[#This Row],[Рейтинг расчет]]</f>
        <v>39</v>
      </c>
      <c r="H1622" s="41" t="s">
        <v>160</v>
      </c>
      <c r="I1622" s="71">
        <v>76.376854545454549</v>
      </c>
      <c r="J1622" s="41" t="s">
        <v>161</v>
      </c>
      <c r="K1622" s="73"/>
      <c r="L1622" s="73" t="s">
        <v>162</v>
      </c>
      <c r="M1622" s="73"/>
      <c r="N162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39</v>
      </c>
      <c r="O1622" s="41" t="str">
        <f>CONCATENATE("F","$",Таблица_основная[[#This Row],[Первая строка массива]])</f>
        <v>F$1597</v>
      </c>
      <c r="P1622" s="41" t="str">
        <f>CONCATENATE("F","$",Таблица_основная[[#This Row],[Первая строка массива]],":","F","$",Таблица_основная[[#This Row],[Последняя строка моссива]])</f>
        <v>F$1597:F$1651</v>
      </c>
      <c r="Q1622" s="70">
        <f t="shared" si="29"/>
        <v>1597</v>
      </c>
      <c r="R1622" s="70">
        <f>Таблица_основная[[#This Row],[Первая строка массива]]+54</f>
        <v>1651</v>
      </c>
      <c r="S1622"/>
      <c r="T1622" s="86"/>
    </row>
    <row r="1623" spans="1:20" ht="12.75" customHeight="1" x14ac:dyDescent="0.2">
      <c r="A1623" s="70"/>
      <c r="B1623" s="70"/>
      <c r="C1623" s="100" t="s">
        <v>97</v>
      </c>
      <c r="D1623" s="101" t="s">
        <v>57</v>
      </c>
      <c r="E1623" s="102">
        <v>45383</v>
      </c>
      <c r="F1623" s="104">
        <v>42.4</v>
      </c>
      <c r="G1623" s="72">
        <f ca="1">Таблица_основная[[#This Row],[Рейтинг расчет]]</f>
        <v>23</v>
      </c>
      <c r="H1623" s="41" t="s">
        <v>160</v>
      </c>
      <c r="I1623" s="71">
        <v>76.376854545454549</v>
      </c>
      <c r="J1623" s="41" t="s">
        <v>161</v>
      </c>
      <c r="K1623" s="73"/>
      <c r="L1623" s="73" t="s">
        <v>162</v>
      </c>
      <c r="M1623" s="73"/>
      <c r="N162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23</v>
      </c>
      <c r="O1623" s="41" t="str">
        <f>CONCATENATE("F","$",Таблица_основная[[#This Row],[Первая строка массива]])</f>
        <v>F$1597</v>
      </c>
      <c r="P1623" s="41" t="str">
        <f>CONCATENATE("F","$",Таблица_основная[[#This Row],[Первая строка массива]],":","F","$",Таблица_основная[[#This Row],[Последняя строка моссива]])</f>
        <v>F$1597:F$1651</v>
      </c>
      <c r="Q1623" s="70">
        <f t="shared" si="29"/>
        <v>1597</v>
      </c>
      <c r="R1623" s="70">
        <f>Таблица_основная[[#This Row],[Первая строка массива]]+54</f>
        <v>1651</v>
      </c>
      <c r="S1623"/>
      <c r="T1623" s="86"/>
    </row>
    <row r="1624" spans="1:20" ht="12.75" customHeight="1" x14ac:dyDescent="0.2">
      <c r="A1624" s="70"/>
      <c r="B1624" s="70"/>
      <c r="C1624" s="100" t="s">
        <v>98</v>
      </c>
      <c r="D1624" s="101" t="s">
        <v>57</v>
      </c>
      <c r="E1624" s="102">
        <v>45383</v>
      </c>
      <c r="F1624" s="104">
        <v>20.100000000000001</v>
      </c>
      <c r="G1624" s="72">
        <f ca="1">Таблица_основная[[#This Row],[Рейтинг расчет]]</f>
        <v>47</v>
      </c>
      <c r="H1624" s="41" t="s">
        <v>160</v>
      </c>
      <c r="I1624" s="71">
        <v>76.376854545454549</v>
      </c>
      <c r="J1624" s="41" t="s">
        <v>161</v>
      </c>
      <c r="K1624" s="73"/>
      <c r="L1624" s="73" t="s">
        <v>162</v>
      </c>
      <c r="M1624" s="73"/>
      <c r="N162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47</v>
      </c>
      <c r="O1624" s="41" t="str">
        <f>CONCATENATE("F","$",Таблица_основная[[#This Row],[Первая строка массива]])</f>
        <v>F$1597</v>
      </c>
      <c r="P1624" s="41" t="str">
        <f>CONCATENATE("F","$",Таблица_основная[[#This Row],[Первая строка массива]],":","F","$",Таблица_основная[[#This Row],[Последняя строка моссива]])</f>
        <v>F$1597:F$1651</v>
      </c>
      <c r="Q1624" s="70">
        <f t="shared" si="29"/>
        <v>1597</v>
      </c>
      <c r="R1624" s="70">
        <f>Таблица_основная[[#This Row],[Первая строка массива]]+54</f>
        <v>1651</v>
      </c>
      <c r="S1624"/>
      <c r="T1624" s="86"/>
    </row>
    <row r="1625" spans="1:20" ht="12.75" customHeight="1" x14ac:dyDescent="0.2">
      <c r="A1625" s="70"/>
      <c r="B1625" s="70"/>
      <c r="C1625" s="100" t="s">
        <v>99</v>
      </c>
      <c r="D1625" s="101" t="s">
        <v>57</v>
      </c>
      <c r="E1625" s="102">
        <v>45383</v>
      </c>
      <c r="F1625" s="104">
        <v>31</v>
      </c>
      <c r="G1625" s="72">
        <f ca="1">Таблица_основная[[#This Row],[Рейтинг расчет]]</f>
        <v>35</v>
      </c>
      <c r="H1625" s="41" t="s">
        <v>160</v>
      </c>
      <c r="I1625" s="71">
        <v>76.376854545454549</v>
      </c>
      <c r="J1625" s="41" t="s">
        <v>161</v>
      </c>
      <c r="K1625" s="73"/>
      <c r="L1625" s="73" t="s">
        <v>162</v>
      </c>
      <c r="M1625" s="73"/>
      <c r="N162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O1625" s="41" t="str">
        <f>CONCATENATE("F","$",Таблица_основная[[#This Row],[Первая строка массива]])</f>
        <v>F$1597</v>
      </c>
      <c r="P1625" s="41" t="str">
        <f>CONCATENATE("F","$",Таблица_основная[[#This Row],[Первая строка массива]],":","F","$",Таблица_основная[[#This Row],[Последняя строка моссива]])</f>
        <v>F$1597:F$1651</v>
      </c>
      <c r="Q1625" s="70">
        <f t="shared" si="29"/>
        <v>1597</v>
      </c>
      <c r="R1625" s="70">
        <f>Таблица_основная[[#This Row],[Первая строка массива]]+54</f>
        <v>1651</v>
      </c>
      <c r="S1625"/>
      <c r="T1625" s="86"/>
    </row>
    <row r="1626" spans="1:20" ht="12.75" customHeight="1" x14ac:dyDescent="0.2">
      <c r="A1626" s="70"/>
      <c r="B1626" s="70"/>
      <c r="C1626" s="100" t="s">
        <v>100</v>
      </c>
      <c r="D1626" s="101" t="s">
        <v>57</v>
      </c>
      <c r="E1626" s="102">
        <v>45383</v>
      </c>
      <c r="F1626" s="104">
        <v>72</v>
      </c>
      <c r="G1626" s="72">
        <f ca="1">Таблица_основная[[#This Row],[Рейтинг расчет]]</f>
        <v>16</v>
      </c>
      <c r="H1626" s="41" t="s">
        <v>160</v>
      </c>
      <c r="I1626" s="71">
        <v>76.376854545454549</v>
      </c>
      <c r="J1626" s="41" t="s">
        <v>161</v>
      </c>
      <c r="K1626" s="73"/>
      <c r="L1626" s="73" t="s">
        <v>162</v>
      </c>
      <c r="M1626" s="73"/>
      <c r="N162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O1626" s="41" t="str">
        <f>CONCATENATE("F","$",Таблица_основная[[#This Row],[Первая строка массива]])</f>
        <v>F$1597</v>
      </c>
      <c r="P1626" s="41" t="str">
        <f>CONCATENATE("F","$",Таблица_основная[[#This Row],[Первая строка массива]],":","F","$",Таблица_основная[[#This Row],[Последняя строка моссива]])</f>
        <v>F$1597:F$1651</v>
      </c>
      <c r="Q1626" s="70">
        <f t="shared" si="29"/>
        <v>1597</v>
      </c>
      <c r="R1626" s="70">
        <f>Таблица_основная[[#This Row],[Первая строка массива]]+54</f>
        <v>1651</v>
      </c>
      <c r="S1626"/>
      <c r="T1626" s="86"/>
    </row>
    <row r="1627" spans="1:20" ht="12.75" customHeight="1" x14ac:dyDescent="0.2">
      <c r="A1627" s="70"/>
      <c r="B1627" s="70"/>
      <c r="C1627" s="100" t="s">
        <v>115</v>
      </c>
      <c r="D1627" s="101" t="s">
        <v>57</v>
      </c>
      <c r="E1627" s="102">
        <v>45383</v>
      </c>
      <c r="F1627" s="104">
        <v>13.4</v>
      </c>
      <c r="G1627" s="72">
        <f ca="1">Таблица_основная[[#This Row],[Рейтинг расчет]]</f>
        <v>53</v>
      </c>
      <c r="H1627" s="41" t="s">
        <v>160</v>
      </c>
      <c r="I1627" s="71">
        <v>76.376854545454549</v>
      </c>
      <c r="J1627" s="41" t="s">
        <v>161</v>
      </c>
      <c r="K1627" s="73"/>
      <c r="L1627" s="73" t="s">
        <v>162</v>
      </c>
      <c r="M1627" s="73"/>
      <c r="N162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53</v>
      </c>
      <c r="O1627" s="41" t="str">
        <f>CONCATENATE("F","$",Таблица_основная[[#This Row],[Первая строка массива]])</f>
        <v>F$1597</v>
      </c>
      <c r="P1627" s="41" t="str">
        <f>CONCATENATE("F","$",Таблица_основная[[#This Row],[Первая строка массива]],":","F","$",Таблица_основная[[#This Row],[Последняя строка моссива]])</f>
        <v>F$1597:F$1651</v>
      </c>
      <c r="Q1627" s="70">
        <f t="shared" si="29"/>
        <v>1597</v>
      </c>
      <c r="R1627" s="70">
        <f>Таблица_основная[[#This Row],[Первая строка массива]]+54</f>
        <v>1651</v>
      </c>
      <c r="S1627"/>
      <c r="T1627" s="86"/>
    </row>
    <row r="1628" spans="1:20" ht="12.75" customHeight="1" x14ac:dyDescent="0.2">
      <c r="A1628" s="70"/>
      <c r="B1628" s="70"/>
      <c r="C1628" s="100" t="s">
        <v>116</v>
      </c>
      <c r="D1628" s="101" t="s">
        <v>57</v>
      </c>
      <c r="E1628" s="102">
        <v>45383</v>
      </c>
      <c r="F1628" s="104">
        <v>34.700000000000003</v>
      </c>
      <c r="G1628" s="72">
        <f ca="1">Таблица_основная[[#This Row],[Рейтинг расчет]]</f>
        <v>27</v>
      </c>
      <c r="H1628" s="41" t="s">
        <v>160</v>
      </c>
      <c r="I1628" s="71">
        <v>76.376854545454549</v>
      </c>
      <c r="J1628" s="41" t="s">
        <v>161</v>
      </c>
      <c r="K1628" s="73"/>
      <c r="L1628" s="73" t="s">
        <v>162</v>
      </c>
      <c r="M1628" s="73"/>
      <c r="N162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O1628" s="41" t="str">
        <f>CONCATENATE("F","$",Таблица_основная[[#This Row],[Первая строка массива]])</f>
        <v>F$1597</v>
      </c>
      <c r="P1628" s="41" t="str">
        <f>CONCATENATE("F","$",Таблица_основная[[#This Row],[Первая строка массива]],":","F","$",Таблица_основная[[#This Row],[Последняя строка моссива]])</f>
        <v>F$1597:F$1651</v>
      </c>
      <c r="Q1628" s="70">
        <f t="shared" si="29"/>
        <v>1597</v>
      </c>
      <c r="R1628" s="70">
        <f>Таблица_основная[[#This Row],[Первая строка массива]]+54</f>
        <v>1651</v>
      </c>
      <c r="S1628"/>
      <c r="T1628" s="86"/>
    </row>
    <row r="1629" spans="1:20" ht="12.75" customHeight="1" x14ac:dyDescent="0.2">
      <c r="A1629" s="70"/>
      <c r="B1629" s="70"/>
      <c r="C1629" s="100" t="s">
        <v>101</v>
      </c>
      <c r="D1629" s="101" t="s">
        <v>57</v>
      </c>
      <c r="E1629" s="102">
        <v>45383</v>
      </c>
      <c r="F1629" s="104">
        <v>41.2</v>
      </c>
      <c r="G1629" s="72">
        <f ca="1">Таблица_основная[[#This Row],[Рейтинг расчет]]</f>
        <v>24</v>
      </c>
      <c r="H1629" s="41" t="s">
        <v>160</v>
      </c>
      <c r="I1629" s="71">
        <v>76.376854545454549</v>
      </c>
      <c r="J1629" s="41" t="s">
        <v>161</v>
      </c>
      <c r="K1629" s="73"/>
      <c r="L1629" s="73" t="s">
        <v>162</v>
      </c>
      <c r="M1629" s="73"/>
      <c r="N162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24</v>
      </c>
      <c r="O1629" s="41" t="str">
        <f>CONCATENATE("F","$",Таблица_основная[[#This Row],[Первая строка массива]])</f>
        <v>F$1597</v>
      </c>
      <c r="P1629" s="41" t="str">
        <f>CONCATENATE("F","$",Таблица_основная[[#This Row],[Первая строка массива]],":","F","$",Таблица_основная[[#This Row],[Последняя строка моссива]])</f>
        <v>F$1597:F$1651</v>
      </c>
      <c r="Q1629" s="70">
        <f t="shared" si="29"/>
        <v>1597</v>
      </c>
      <c r="R1629" s="70">
        <f>Таблица_основная[[#This Row],[Первая строка массива]]+54</f>
        <v>1651</v>
      </c>
      <c r="S1629"/>
      <c r="T1629" s="86"/>
    </row>
    <row r="1630" spans="1:20" ht="12.75" customHeight="1" x14ac:dyDescent="0.2">
      <c r="A1630" s="70"/>
      <c r="B1630" s="70"/>
      <c r="C1630" s="100" t="s">
        <v>102</v>
      </c>
      <c r="D1630" s="101" t="s">
        <v>57</v>
      </c>
      <c r="E1630" s="102">
        <v>45383</v>
      </c>
      <c r="F1630" s="104">
        <v>65.099999999999994</v>
      </c>
      <c r="G1630" s="72">
        <f ca="1">Таблица_основная[[#This Row],[Рейтинг расчет]]</f>
        <v>17</v>
      </c>
      <c r="H1630" s="41" t="s">
        <v>160</v>
      </c>
      <c r="I1630" s="71">
        <v>76.376854545454549</v>
      </c>
      <c r="J1630" s="41" t="s">
        <v>161</v>
      </c>
      <c r="K1630" s="73"/>
      <c r="L1630" s="73" t="s">
        <v>162</v>
      </c>
      <c r="M1630" s="73"/>
      <c r="N163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O1630" s="41" t="str">
        <f>CONCATENATE("F","$",Таблица_основная[[#This Row],[Первая строка массива]])</f>
        <v>F$1597</v>
      </c>
      <c r="P1630" s="41" t="str">
        <f>CONCATENATE("F","$",Таблица_основная[[#This Row],[Первая строка массива]],":","F","$",Таблица_основная[[#This Row],[Последняя строка моссива]])</f>
        <v>F$1597:F$1651</v>
      </c>
      <c r="Q1630" s="70">
        <f t="shared" si="29"/>
        <v>1597</v>
      </c>
      <c r="R1630" s="70">
        <f>Таблица_основная[[#This Row],[Первая строка массива]]+54</f>
        <v>1651</v>
      </c>
      <c r="S1630"/>
      <c r="T1630" s="86"/>
    </row>
    <row r="1631" spans="1:20" ht="12.75" customHeight="1" x14ac:dyDescent="0.2">
      <c r="A1631" s="70"/>
      <c r="B1631" s="70"/>
      <c r="C1631" s="100" t="s">
        <v>103</v>
      </c>
      <c r="D1631" s="101" t="s">
        <v>57</v>
      </c>
      <c r="E1631" s="102">
        <v>45383</v>
      </c>
      <c r="F1631" s="104">
        <v>13</v>
      </c>
      <c r="G1631" s="72">
        <f ca="1">Таблица_основная[[#This Row],[Рейтинг расчет]]</f>
        <v>54</v>
      </c>
      <c r="H1631" s="41" t="s">
        <v>160</v>
      </c>
      <c r="I1631" s="71">
        <v>76.376854545454549</v>
      </c>
      <c r="J1631" s="41" t="s">
        <v>161</v>
      </c>
      <c r="K1631" s="73"/>
      <c r="L1631" s="73" t="s">
        <v>162</v>
      </c>
      <c r="M1631" s="73"/>
      <c r="N163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54</v>
      </c>
      <c r="O1631" s="41" t="str">
        <f>CONCATENATE("F","$",Таблица_основная[[#This Row],[Первая строка массива]])</f>
        <v>F$1597</v>
      </c>
      <c r="P1631" s="41" t="str">
        <f>CONCATENATE("F","$",Таблица_основная[[#This Row],[Первая строка массива]],":","F","$",Таблица_основная[[#This Row],[Последняя строка моссива]])</f>
        <v>F$1597:F$1651</v>
      </c>
      <c r="Q1631" s="70">
        <f t="shared" si="29"/>
        <v>1597</v>
      </c>
      <c r="R1631" s="70">
        <f>Таблица_основная[[#This Row],[Первая строка массива]]+54</f>
        <v>1651</v>
      </c>
      <c r="S1631"/>
      <c r="T1631" s="86"/>
    </row>
    <row r="1632" spans="1:20" ht="12.75" customHeight="1" x14ac:dyDescent="0.2">
      <c r="A1632" s="70"/>
      <c r="B1632" s="70"/>
      <c r="C1632" s="100" t="s">
        <v>104</v>
      </c>
      <c r="D1632" s="101" t="s">
        <v>57</v>
      </c>
      <c r="E1632" s="102">
        <v>45383</v>
      </c>
      <c r="F1632" s="104">
        <v>36.1</v>
      </c>
      <c r="G1632" s="72">
        <f ca="1">Таблица_основная[[#This Row],[Рейтинг расчет]]</f>
        <v>25</v>
      </c>
      <c r="H1632" s="41" t="s">
        <v>160</v>
      </c>
      <c r="I1632" s="71">
        <v>76.376854545454549</v>
      </c>
      <c r="J1632" s="41" t="s">
        <v>161</v>
      </c>
      <c r="K1632" s="73"/>
      <c r="L1632" s="73" t="s">
        <v>162</v>
      </c>
      <c r="M1632" s="73"/>
      <c r="N163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25</v>
      </c>
      <c r="O1632" s="41" t="str">
        <f>CONCATENATE("F","$",Таблица_основная[[#This Row],[Первая строка массива]])</f>
        <v>F$1597</v>
      </c>
      <c r="P1632" s="41" t="str">
        <f>CONCATENATE("F","$",Таблица_основная[[#This Row],[Первая строка массива]],":","F","$",Таблица_основная[[#This Row],[Последняя строка моссива]])</f>
        <v>F$1597:F$1651</v>
      </c>
      <c r="Q1632" s="70">
        <f t="shared" si="29"/>
        <v>1597</v>
      </c>
      <c r="R1632" s="70">
        <f>Таблица_основная[[#This Row],[Первая строка массива]]+54</f>
        <v>1651</v>
      </c>
      <c r="S1632"/>
      <c r="T1632" s="86"/>
    </row>
    <row r="1633" spans="1:20" ht="12.75" customHeight="1" x14ac:dyDescent="0.2">
      <c r="A1633" s="70"/>
      <c r="B1633" s="70"/>
      <c r="C1633" s="100" t="s">
        <v>128</v>
      </c>
      <c r="D1633" s="101" t="s">
        <v>57</v>
      </c>
      <c r="E1633" s="102">
        <v>45383</v>
      </c>
      <c r="F1633" s="104">
        <v>52.1</v>
      </c>
      <c r="G1633" s="72">
        <f ca="1">Таблица_основная[[#This Row],[Рейтинг расчет]]</f>
        <v>20</v>
      </c>
      <c r="H1633" s="41" t="s">
        <v>160</v>
      </c>
      <c r="I1633" s="71">
        <v>76.376854545454549</v>
      </c>
      <c r="J1633" s="41" t="s">
        <v>161</v>
      </c>
      <c r="K1633" s="73"/>
      <c r="L1633" s="73" t="s">
        <v>162</v>
      </c>
      <c r="M1633" s="73"/>
      <c r="N163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O1633" s="41" t="str">
        <f>CONCATENATE("F","$",Таблица_основная[[#This Row],[Первая строка массива]])</f>
        <v>F$1597</v>
      </c>
      <c r="P1633" s="41" t="str">
        <f>CONCATENATE("F","$",Таблица_основная[[#This Row],[Первая строка массива]],":","F","$",Таблица_основная[[#This Row],[Последняя строка моссива]])</f>
        <v>F$1597:F$1651</v>
      </c>
      <c r="Q1633" s="70">
        <f t="shared" si="29"/>
        <v>1597</v>
      </c>
      <c r="R1633" s="70">
        <f>Таблица_основная[[#This Row],[Первая строка массива]]+54</f>
        <v>1651</v>
      </c>
      <c r="S1633"/>
      <c r="T1633" s="86"/>
    </row>
    <row r="1634" spans="1:20" ht="12.75" customHeight="1" x14ac:dyDescent="0.2">
      <c r="A1634" s="70"/>
      <c r="B1634" s="70"/>
      <c r="C1634" s="100" t="s">
        <v>117</v>
      </c>
      <c r="D1634" s="101" t="s">
        <v>57</v>
      </c>
      <c r="E1634" s="102">
        <v>45383</v>
      </c>
      <c r="F1634" s="104">
        <v>88.7</v>
      </c>
      <c r="G1634" s="72">
        <f ca="1">Таблица_основная[[#This Row],[Рейтинг расчет]]</f>
        <v>12</v>
      </c>
      <c r="H1634" s="41" t="s">
        <v>160</v>
      </c>
      <c r="I1634" s="71">
        <v>76.376854545454549</v>
      </c>
      <c r="J1634" s="41" t="s">
        <v>161</v>
      </c>
      <c r="K1634" s="73"/>
      <c r="L1634" s="73" t="s">
        <v>162</v>
      </c>
      <c r="M1634" s="73"/>
      <c r="N163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O1634" s="41" t="str">
        <f>CONCATENATE("F","$",Таблица_основная[[#This Row],[Первая строка массива]])</f>
        <v>F$1597</v>
      </c>
      <c r="P1634" s="41" t="str">
        <f>CONCATENATE("F","$",Таблица_основная[[#This Row],[Первая строка массива]],":","F","$",Таблица_основная[[#This Row],[Последняя строка моссива]])</f>
        <v>F$1597:F$1651</v>
      </c>
      <c r="Q1634" s="70">
        <f t="shared" si="29"/>
        <v>1597</v>
      </c>
      <c r="R1634" s="70">
        <f>Таблица_основная[[#This Row],[Первая строка массива]]+54</f>
        <v>1651</v>
      </c>
      <c r="S1634"/>
      <c r="T1634" s="86"/>
    </row>
    <row r="1635" spans="1:20" ht="12.75" customHeight="1" x14ac:dyDescent="0.2">
      <c r="A1635" s="70"/>
      <c r="B1635" s="70"/>
      <c r="C1635" s="100" t="s">
        <v>118</v>
      </c>
      <c r="D1635" s="101" t="s">
        <v>57</v>
      </c>
      <c r="E1635" s="102">
        <v>45383</v>
      </c>
      <c r="F1635" s="104">
        <v>17</v>
      </c>
      <c r="G1635" s="72">
        <f ca="1">Таблица_основная[[#This Row],[Рейтинг расчет]]</f>
        <v>49</v>
      </c>
      <c r="H1635" s="41" t="s">
        <v>160</v>
      </c>
      <c r="I1635" s="71">
        <v>76.376854545454549</v>
      </c>
      <c r="J1635" s="41" t="s">
        <v>161</v>
      </c>
      <c r="K1635" s="73"/>
      <c r="L1635" s="73" t="s">
        <v>162</v>
      </c>
      <c r="M1635" s="73"/>
      <c r="N163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49</v>
      </c>
      <c r="O1635" s="41" t="str">
        <f>CONCATENATE("F","$",Таблица_основная[[#This Row],[Первая строка массива]])</f>
        <v>F$1597</v>
      </c>
      <c r="P1635" s="41" t="str">
        <f>CONCATENATE("F","$",Таблица_основная[[#This Row],[Первая строка массива]],":","F","$",Таблица_основная[[#This Row],[Последняя строка моссива]])</f>
        <v>F$1597:F$1651</v>
      </c>
      <c r="Q1635" s="70">
        <f t="shared" si="29"/>
        <v>1597</v>
      </c>
      <c r="R1635" s="70">
        <f>Таблица_основная[[#This Row],[Первая строка массива]]+54</f>
        <v>1651</v>
      </c>
      <c r="S1635"/>
      <c r="T1635" s="86"/>
    </row>
    <row r="1636" spans="1:20" ht="12.75" customHeight="1" x14ac:dyDescent="0.2">
      <c r="A1636" s="70"/>
      <c r="B1636" s="70"/>
      <c r="C1636" s="100" t="s">
        <v>105</v>
      </c>
      <c r="D1636" s="101" t="s">
        <v>57</v>
      </c>
      <c r="E1636" s="102">
        <v>45383</v>
      </c>
      <c r="F1636" s="104">
        <v>73.3</v>
      </c>
      <c r="G1636" s="72">
        <f ca="1">Таблица_основная[[#This Row],[Рейтинг расчет]]</f>
        <v>15</v>
      </c>
      <c r="H1636" s="41" t="s">
        <v>160</v>
      </c>
      <c r="I1636" s="71">
        <v>76.376854545454549</v>
      </c>
      <c r="J1636" s="41" t="s">
        <v>161</v>
      </c>
      <c r="K1636" s="73"/>
      <c r="L1636" s="73" t="s">
        <v>162</v>
      </c>
      <c r="M1636" s="73"/>
      <c r="N163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O1636" s="41" t="str">
        <f>CONCATENATE("F","$",Таблица_основная[[#This Row],[Первая строка массива]])</f>
        <v>F$1597</v>
      </c>
      <c r="P1636" s="41" t="str">
        <f>CONCATENATE("F","$",Таблица_основная[[#This Row],[Первая строка массива]],":","F","$",Таблица_основная[[#This Row],[Последняя строка моссива]])</f>
        <v>F$1597:F$1651</v>
      </c>
      <c r="Q1636" s="70">
        <f t="shared" si="29"/>
        <v>1597</v>
      </c>
      <c r="R1636" s="70">
        <f>Таблица_основная[[#This Row],[Первая строка массива]]+54</f>
        <v>1651</v>
      </c>
      <c r="S1636"/>
      <c r="T1636" s="86"/>
    </row>
    <row r="1637" spans="1:20" ht="12.75" customHeight="1" x14ac:dyDescent="0.2">
      <c r="A1637" s="70"/>
      <c r="B1637" s="70"/>
      <c r="C1637" s="100" t="s">
        <v>119</v>
      </c>
      <c r="D1637" s="101" t="s">
        <v>57</v>
      </c>
      <c r="E1637" s="102">
        <v>45383</v>
      </c>
      <c r="F1637" s="104">
        <v>33.1</v>
      </c>
      <c r="G1637" s="72">
        <f ca="1">Таблица_основная[[#This Row],[Рейтинг расчет]]</f>
        <v>31</v>
      </c>
      <c r="H1637" s="41" t="s">
        <v>160</v>
      </c>
      <c r="I1637" s="71">
        <v>76.376854545454549</v>
      </c>
      <c r="J1637" s="41" t="s">
        <v>161</v>
      </c>
      <c r="K1637" s="73"/>
      <c r="L1637" s="73" t="s">
        <v>162</v>
      </c>
      <c r="M1637" s="73"/>
      <c r="N163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O1637" s="41" t="str">
        <f>CONCATENATE("F","$",Таблица_основная[[#This Row],[Первая строка массива]])</f>
        <v>F$1597</v>
      </c>
      <c r="P1637" s="41" t="str">
        <f>CONCATENATE("F","$",Таблица_основная[[#This Row],[Первая строка массива]],":","F","$",Таблица_основная[[#This Row],[Последняя строка моссива]])</f>
        <v>F$1597:F$1651</v>
      </c>
      <c r="Q1637" s="70">
        <f t="shared" si="29"/>
        <v>1597</v>
      </c>
      <c r="R1637" s="70">
        <f>Таблица_основная[[#This Row],[Первая строка массива]]+54</f>
        <v>1651</v>
      </c>
      <c r="S1637"/>
      <c r="T1637" s="86"/>
    </row>
    <row r="1638" spans="1:20" ht="12.75" customHeight="1" x14ac:dyDescent="0.2">
      <c r="A1638" s="70"/>
      <c r="B1638" s="70"/>
      <c r="C1638" s="100" t="s">
        <v>106</v>
      </c>
      <c r="D1638" s="101" t="s">
        <v>57</v>
      </c>
      <c r="E1638" s="102">
        <v>45383</v>
      </c>
      <c r="F1638" s="104">
        <v>26.8</v>
      </c>
      <c r="G1638" s="72">
        <f ca="1">Таблица_основная[[#This Row],[Рейтинг расчет]]</f>
        <v>41</v>
      </c>
      <c r="H1638" s="41" t="s">
        <v>160</v>
      </c>
      <c r="I1638" s="71">
        <v>76.376854545454549</v>
      </c>
      <c r="J1638" s="41" t="s">
        <v>161</v>
      </c>
      <c r="K1638" s="73"/>
      <c r="L1638" s="73" t="s">
        <v>162</v>
      </c>
      <c r="M1638" s="73"/>
      <c r="N163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41</v>
      </c>
      <c r="O1638" s="41" t="str">
        <f>CONCATENATE("F","$",Таблица_основная[[#This Row],[Первая строка массива]])</f>
        <v>F$1597</v>
      </c>
      <c r="P1638" s="41" t="str">
        <f>CONCATENATE("F","$",Таблица_основная[[#This Row],[Первая строка массива]],":","F","$",Таблица_основная[[#This Row],[Последняя строка моссива]])</f>
        <v>F$1597:F$1651</v>
      </c>
      <c r="Q1638" s="70">
        <f t="shared" si="29"/>
        <v>1597</v>
      </c>
      <c r="R1638" s="70">
        <f>Таблица_основная[[#This Row],[Первая строка массива]]+54</f>
        <v>1651</v>
      </c>
      <c r="S1638"/>
      <c r="T1638" s="86"/>
    </row>
    <row r="1639" spans="1:20" ht="12.75" customHeight="1" x14ac:dyDescent="0.2">
      <c r="A1639" s="70"/>
      <c r="B1639" s="70"/>
      <c r="C1639" s="100" t="s">
        <v>107</v>
      </c>
      <c r="D1639" s="101" t="s">
        <v>57</v>
      </c>
      <c r="E1639" s="102">
        <v>45383</v>
      </c>
      <c r="F1639" s="104">
        <v>33.6</v>
      </c>
      <c r="G1639" s="72">
        <f ca="1">Таблица_основная[[#This Row],[Рейтинг расчет]]</f>
        <v>30</v>
      </c>
      <c r="H1639" s="41" t="s">
        <v>160</v>
      </c>
      <c r="I1639" s="71">
        <v>76.376854545454549</v>
      </c>
      <c r="J1639" s="41" t="s">
        <v>161</v>
      </c>
      <c r="K1639" s="73"/>
      <c r="L1639" s="73" t="s">
        <v>162</v>
      </c>
      <c r="M1639" s="73"/>
      <c r="N163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O1639" s="41" t="str">
        <f>CONCATENATE("F","$",Таблица_основная[[#This Row],[Первая строка массива]])</f>
        <v>F$1597</v>
      </c>
      <c r="P1639" s="41" t="str">
        <f>CONCATENATE("F","$",Таблица_основная[[#This Row],[Первая строка массива]],":","F","$",Таблица_основная[[#This Row],[Последняя строка моссива]])</f>
        <v>F$1597:F$1651</v>
      </c>
      <c r="Q1639" s="70">
        <f t="shared" si="29"/>
        <v>1597</v>
      </c>
      <c r="R1639" s="70">
        <f>Таблица_основная[[#This Row],[Первая строка массива]]+54</f>
        <v>1651</v>
      </c>
      <c r="S1639"/>
      <c r="T1639" s="86"/>
    </row>
    <row r="1640" spans="1:20" ht="12.75" customHeight="1" x14ac:dyDescent="0.2">
      <c r="A1640" s="70"/>
      <c r="B1640" s="70"/>
      <c r="C1640" s="100" t="s">
        <v>120</v>
      </c>
      <c r="D1640" s="101" t="s">
        <v>57</v>
      </c>
      <c r="E1640" s="102">
        <v>45383</v>
      </c>
      <c r="F1640" s="104">
        <v>16.7</v>
      </c>
      <c r="G1640" s="72">
        <f ca="1">Таблица_основная[[#This Row],[Рейтинг расчет]]</f>
        <v>50</v>
      </c>
      <c r="H1640" s="41" t="s">
        <v>160</v>
      </c>
      <c r="I1640" s="71">
        <v>76.376854545454549</v>
      </c>
      <c r="J1640" s="41" t="s">
        <v>161</v>
      </c>
      <c r="K1640" s="73"/>
      <c r="L1640" s="73" t="s">
        <v>162</v>
      </c>
      <c r="M1640" s="73"/>
      <c r="N164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50</v>
      </c>
      <c r="O1640" s="41" t="str">
        <f>CONCATENATE("F","$",Таблица_основная[[#This Row],[Первая строка массива]])</f>
        <v>F$1597</v>
      </c>
      <c r="P1640" s="41" t="str">
        <f>CONCATENATE("F","$",Таблица_основная[[#This Row],[Первая строка массива]],":","F","$",Таблица_основная[[#This Row],[Последняя строка моссива]])</f>
        <v>F$1597:F$1651</v>
      </c>
      <c r="Q1640" s="70">
        <f t="shared" si="29"/>
        <v>1597</v>
      </c>
      <c r="R1640" s="70">
        <f>Таблица_основная[[#This Row],[Первая строка массива]]+54</f>
        <v>1651</v>
      </c>
      <c r="S1640"/>
      <c r="T1640" s="86"/>
    </row>
    <row r="1641" spans="1:20" ht="12.75" customHeight="1" x14ac:dyDescent="0.2">
      <c r="A1641" s="70"/>
      <c r="B1641" s="70"/>
      <c r="C1641" s="100" t="s">
        <v>126</v>
      </c>
      <c r="D1641" s="101" t="s">
        <v>57</v>
      </c>
      <c r="E1641" s="102">
        <v>45383</v>
      </c>
      <c r="F1641" s="104">
        <v>21.9</v>
      </c>
      <c r="G1641" s="72">
        <f ca="1">Таблица_основная[[#This Row],[Рейтинг расчет]]</f>
        <v>44</v>
      </c>
      <c r="H1641" s="41" t="s">
        <v>160</v>
      </c>
      <c r="I1641" s="71">
        <v>76.376854545454549</v>
      </c>
      <c r="J1641" s="41" t="s">
        <v>161</v>
      </c>
      <c r="K1641" s="73"/>
      <c r="L1641" s="73" t="s">
        <v>162</v>
      </c>
      <c r="M1641" s="73"/>
      <c r="N164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44</v>
      </c>
      <c r="O1641" s="41" t="str">
        <f>CONCATENATE("F","$",Таблица_основная[[#This Row],[Первая строка массива]])</f>
        <v>F$1597</v>
      </c>
      <c r="P1641" s="41" t="str">
        <f>CONCATENATE("F","$",Таблица_основная[[#This Row],[Первая строка массива]],":","F","$",Таблица_основная[[#This Row],[Последняя строка моссива]])</f>
        <v>F$1597:F$1651</v>
      </c>
      <c r="Q1641" s="70">
        <f t="shared" si="29"/>
        <v>1597</v>
      </c>
      <c r="R1641" s="70">
        <f>Таблица_основная[[#This Row],[Первая строка массива]]+54</f>
        <v>1651</v>
      </c>
      <c r="S1641"/>
      <c r="T1641" s="86"/>
    </row>
    <row r="1642" spans="1:20" ht="12.75" customHeight="1" x14ac:dyDescent="0.2">
      <c r="A1642" s="70"/>
      <c r="B1642" s="70"/>
      <c r="C1642" s="100" t="s">
        <v>108</v>
      </c>
      <c r="D1642" s="101" t="s">
        <v>57</v>
      </c>
      <c r="E1642" s="102">
        <v>45383</v>
      </c>
      <c r="F1642" s="104">
        <v>104.3</v>
      </c>
      <c r="G1642" s="72">
        <f ca="1">Таблица_основная[[#This Row],[Рейтинг расчет]]</f>
        <v>9</v>
      </c>
      <c r="H1642" s="41" t="s">
        <v>160</v>
      </c>
      <c r="I1642" s="71">
        <v>76.376854545454549</v>
      </c>
      <c r="J1642" s="41" t="s">
        <v>161</v>
      </c>
      <c r="K1642" s="73"/>
      <c r="L1642" s="73" t="s">
        <v>162</v>
      </c>
      <c r="M1642" s="73"/>
      <c r="N164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9</v>
      </c>
      <c r="O1642" s="41" t="str">
        <f>CONCATENATE("F","$",Таблица_основная[[#This Row],[Первая строка массива]])</f>
        <v>F$1597</v>
      </c>
      <c r="P1642" s="41" t="str">
        <f>CONCATENATE("F","$",Таблица_основная[[#This Row],[Первая строка массива]],":","F","$",Таблица_основная[[#This Row],[Последняя строка моссива]])</f>
        <v>F$1597:F$1651</v>
      </c>
      <c r="Q1642" s="70">
        <f t="shared" si="29"/>
        <v>1597</v>
      </c>
      <c r="R1642" s="70">
        <f>Таблица_основная[[#This Row],[Первая строка массива]]+54</f>
        <v>1651</v>
      </c>
      <c r="S1642"/>
      <c r="T1642" s="86"/>
    </row>
    <row r="1643" spans="1:20" ht="12.75" customHeight="1" x14ac:dyDescent="0.2">
      <c r="A1643" s="70"/>
      <c r="B1643" s="70"/>
      <c r="C1643" s="100" t="s">
        <v>121</v>
      </c>
      <c r="D1643" s="101" t="s">
        <v>57</v>
      </c>
      <c r="E1643" s="102">
        <v>45383</v>
      </c>
      <c r="F1643" s="104">
        <v>48.1</v>
      </c>
      <c r="G1643" s="72">
        <f ca="1">Таблица_основная[[#This Row],[Рейтинг расчет]]</f>
        <v>21</v>
      </c>
      <c r="H1643" s="41" t="s">
        <v>160</v>
      </c>
      <c r="I1643" s="71">
        <v>76.376854545454549</v>
      </c>
      <c r="J1643" s="41" t="s">
        <v>161</v>
      </c>
      <c r="K1643" s="73"/>
      <c r="L1643" s="73" t="s">
        <v>162</v>
      </c>
      <c r="M1643" s="73"/>
      <c r="N164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O1643" s="41" t="str">
        <f>CONCATENATE("F","$",Таблица_основная[[#This Row],[Первая строка массива]])</f>
        <v>F$1597</v>
      </c>
      <c r="P1643" s="41" t="str">
        <f>CONCATENATE("F","$",Таблица_основная[[#This Row],[Первая строка массива]],":","F","$",Таблица_основная[[#This Row],[Последняя строка моссива]])</f>
        <v>F$1597:F$1651</v>
      </c>
      <c r="Q1643" s="70">
        <f t="shared" si="29"/>
        <v>1597</v>
      </c>
      <c r="R1643" s="70">
        <f>Таблица_основная[[#This Row],[Первая строка массива]]+54</f>
        <v>1651</v>
      </c>
      <c r="S1643"/>
      <c r="T1643" s="86"/>
    </row>
    <row r="1644" spans="1:20" ht="12.75" customHeight="1" x14ac:dyDescent="0.2">
      <c r="A1644" s="70"/>
      <c r="B1644" s="70"/>
      <c r="C1644" s="100" t="s">
        <v>129</v>
      </c>
      <c r="D1644" s="101" t="s">
        <v>57</v>
      </c>
      <c r="E1644" s="102">
        <v>45383</v>
      </c>
      <c r="F1644" s="104">
        <v>6</v>
      </c>
      <c r="G1644" s="72">
        <f ca="1">Таблица_основная[[#This Row],[Рейтинг расчет]]</f>
        <v>55</v>
      </c>
      <c r="H1644" s="41" t="s">
        <v>160</v>
      </c>
      <c r="I1644" s="71">
        <v>76.376854545454549</v>
      </c>
      <c r="J1644" s="41" t="s">
        <v>161</v>
      </c>
      <c r="K1644" s="73"/>
      <c r="L1644" s="73" t="s">
        <v>162</v>
      </c>
      <c r="M1644" s="73"/>
      <c r="N164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55</v>
      </c>
      <c r="O1644" s="41" t="str">
        <f>CONCATENATE("F","$",Таблица_основная[[#This Row],[Первая строка массива]])</f>
        <v>F$1597</v>
      </c>
      <c r="P1644" s="41" t="str">
        <f>CONCATENATE("F","$",Таблица_основная[[#This Row],[Первая строка массива]],":","F","$",Таблица_основная[[#This Row],[Последняя строка моссива]])</f>
        <v>F$1597:F$1651</v>
      </c>
      <c r="Q1644" s="70">
        <f t="shared" si="29"/>
        <v>1597</v>
      </c>
      <c r="R1644" s="70">
        <f>Таблица_основная[[#This Row],[Первая строка массива]]+54</f>
        <v>1651</v>
      </c>
      <c r="S1644"/>
      <c r="T1644" s="86"/>
    </row>
    <row r="1645" spans="1:20" ht="12.75" customHeight="1" x14ac:dyDescent="0.2">
      <c r="A1645" s="70"/>
      <c r="B1645" s="70"/>
      <c r="C1645" s="100" t="s">
        <v>122</v>
      </c>
      <c r="D1645" s="101" t="s">
        <v>57</v>
      </c>
      <c r="E1645" s="102">
        <v>45383</v>
      </c>
      <c r="F1645" s="104">
        <v>27.1</v>
      </c>
      <c r="G1645" s="72">
        <f ca="1">Таблица_основная[[#This Row],[Рейтинг расчет]]</f>
        <v>40</v>
      </c>
      <c r="H1645" s="41" t="s">
        <v>160</v>
      </c>
      <c r="I1645" s="71">
        <v>76.376854545454549</v>
      </c>
      <c r="J1645" s="41" t="s">
        <v>161</v>
      </c>
      <c r="K1645" s="73"/>
      <c r="L1645" s="73" t="s">
        <v>162</v>
      </c>
      <c r="M1645" s="73"/>
      <c r="N164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40</v>
      </c>
      <c r="O1645" s="41" t="str">
        <f>CONCATENATE("F","$",Таблица_основная[[#This Row],[Первая строка массива]])</f>
        <v>F$1597</v>
      </c>
      <c r="P1645" s="41" t="str">
        <f>CONCATENATE("F","$",Таблица_основная[[#This Row],[Первая строка массива]],":","F","$",Таблица_основная[[#This Row],[Последняя строка моссива]])</f>
        <v>F$1597:F$1651</v>
      </c>
      <c r="Q1645" s="70">
        <f t="shared" si="29"/>
        <v>1597</v>
      </c>
      <c r="R1645" s="70">
        <f>Таблица_основная[[#This Row],[Первая строка массива]]+54</f>
        <v>1651</v>
      </c>
      <c r="S1645"/>
      <c r="T1645" s="86"/>
    </row>
    <row r="1646" spans="1:20" ht="12.75" customHeight="1" x14ac:dyDescent="0.2">
      <c r="A1646" s="70"/>
      <c r="B1646" s="70"/>
      <c r="C1646" s="100" t="s">
        <v>123</v>
      </c>
      <c r="D1646" s="101" t="s">
        <v>57</v>
      </c>
      <c r="E1646" s="102">
        <v>45383</v>
      </c>
      <c r="F1646" s="104">
        <v>34.5</v>
      </c>
      <c r="G1646" s="72">
        <f ca="1">Таблица_основная[[#This Row],[Рейтинг расчет]]</f>
        <v>28</v>
      </c>
      <c r="H1646" s="41" t="s">
        <v>160</v>
      </c>
      <c r="I1646" s="71">
        <v>76.376854545454549</v>
      </c>
      <c r="J1646" s="41" t="s">
        <v>161</v>
      </c>
      <c r="K1646" s="73"/>
      <c r="L1646" s="73" t="s">
        <v>162</v>
      </c>
      <c r="M1646" s="73"/>
      <c r="N164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O1646" s="41" t="str">
        <f>CONCATENATE("F","$",Таблица_основная[[#This Row],[Первая строка массива]])</f>
        <v>F$1597</v>
      </c>
      <c r="P1646" s="41" t="str">
        <f>CONCATENATE("F","$",Таблица_основная[[#This Row],[Первая строка массива]],":","F","$",Таблица_основная[[#This Row],[Последняя строка моссива]])</f>
        <v>F$1597:F$1651</v>
      </c>
      <c r="Q1646" s="70">
        <f t="shared" si="29"/>
        <v>1597</v>
      </c>
      <c r="R1646" s="70">
        <f>Таблица_основная[[#This Row],[Первая строка массива]]+54</f>
        <v>1651</v>
      </c>
      <c r="S1646"/>
      <c r="T1646" s="86"/>
    </row>
    <row r="1647" spans="1:20" ht="12.75" customHeight="1" x14ac:dyDescent="0.2">
      <c r="A1647" s="70"/>
      <c r="B1647" s="70"/>
      <c r="C1647" s="100" t="s">
        <v>124</v>
      </c>
      <c r="D1647" s="101" t="s">
        <v>57</v>
      </c>
      <c r="E1647" s="102">
        <v>45383</v>
      </c>
      <c r="F1647" s="104">
        <v>31.6</v>
      </c>
      <c r="G1647" s="72">
        <f ca="1">Таблица_основная[[#This Row],[Рейтинг расчет]]</f>
        <v>34</v>
      </c>
      <c r="H1647" s="41" t="s">
        <v>160</v>
      </c>
      <c r="I1647" s="71">
        <v>76.376854545454549</v>
      </c>
      <c r="J1647" s="41" t="s">
        <v>161</v>
      </c>
      <c r="K1647" s="73"/>
      <c r="L1647" s="73" t="s">
        <v>162</v>
      </c>
      <c r="M1647" s="73"/>
      <c r="N164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O1647" s="41" t="str">
        <f>CONCATENATE("F","$",Таблица_основная[[#This Row],[Первая строка массива]])</f>
        <v>F$1597</v>
      </c>
      <c r="P1647" s="41" t="str">
        <f>CONCATENATE("F","$",Таблица_основная[[#This Row],[Первая строка массива]],":","F","$",Таблица_основная[[#This Row],[Последняя строка моссива]])</f>
        <v>F$1597:F$1651</v>
      </c>
      <c r="Q1647" s="70">
        <f t="shared" si="29"/>
        <v>1597</v>
      </c>
      <c r="R1647" s="70">
        <f>Таблица_основная[[#This Row],[Первая строка массива]]+54</f>
        <v>1651</v>
      </c>
      <c r="S1647"/>
      <c r="T1647" s="86"/>
    </row>
    <row r="1648" spans="1:20" ht="12.75" customHeight="1" x14ac:dyDescent="0.2">
      <c r="A1648" s="70"/>
      <c r="B1648" s="70"/>
      <c r="C1648" s="100" t="s">
        <v>109</v>
      </c>
      <c r="D1648" s="101" t="s">
        <v>57</v>
      </c>
      <c r="E1648" s="102">
        <v>45383</v>
      </c>
      <c r="F1648" s="104">
        <v>30</v>
      </c>
      <c r="G1648" s="72">
        <f ca="1">Таблица_основная[[#This Row],[Рейтинг расчет]]</f>
        <v>38</v>
      </c>
      <c r="H1648" s="41" t="s">
        <v>160</v>
      </c>
      <c r="I1648" s="71">
        <v>76.376854545454549</v>
      </c>
      <c r="J1648" s="41" t="s">
        <v>161</v>
      </c>
      <c r="K1648" s="73"/>
      <c r="L1648" s="73" t="s">
        <v>162</v>
      </c>
      <c r="M1648" s="73"/>
      <c r="N164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38</v>
      </c>
      <c r="O1648" s="41" t="str">
        <f>CONCATENATE("F","$",Таблица_основная[[#This Row],[Первая строка массива]])</f>
        <v>F$1597</v>
      </c>
      <c r="P1648" s="41" t="str">
        <f>CONCATENATE("F","$",Таблица_основная[[#This Row],[Первая строка массива]],":","F","$",Таблица_основная[[#This Row],[Последняя строка моссива]])</f>
        <v>F$1597:F$1651</v>
      </c>
      <c r="Q1648" s="70">
        <f t="shared" si="29"/>
        <v>1597</v>
      </c>
      <c r="R1648" s="70">
        <f>Таблица_основная[[#This Row],[Первая строка массива]]+54</f>
        <v>1651</v>
      </c>
      <c r="S1648"/>
      <c r="T1648" s="86"/>
    </row>
    <row r="1649" spans="1:20" ht="12.75" customHeight="1" x14ac:dyDescent="0.2">
      <c r="A1649" s="70"/>
      <c r="B1649" s="70"/>
      <c r="C1649" s="100" t="s">
        <v>110</v>
      </c>
      <c r="D1649" s="101" t="s">
        <v>57</v>
      </c>
      <c r="E1649" s="102">
        <v>45383</v>
      </c>
      <c r="F1649" s="104">
        <v>35.1</v>
      </c>
      <c r="G1649" s="72">
        <f ca="1">Таблица_основная[[#This Row],[Рейтинг расчет]]</f>
        <v>26</v>
      </c>
      <c r="H1649" s="41" t="s">
        <v>160</v>
      </c>
      <c r="I1649" s="71">
        <v>76.376854545454549</v>
      </c>
      <c r="J1649" s="41" t="s">
        <v>161</v>
      </c>
      <c r="K1649" s="73"/>
      <c r="L1649" s="73" t="s">
        <v>162</v>
      </c>
      <c r="M1649" s="73"/>
      <c r="N164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O1649" s="41" t="str">
        <f>CONCATENATE("F","$",Таблица_основная[[#This Row],[Первая строка массива]])</f>
        <v>F$1597</v>
      </c>
      <c r="P1649" s="41" t="str">
        <f>CONCATENATE("F","$",Таблица_основная[[#This Row],[Первая строка массива]],":","F","$",Таблица_основная[[#This Row],[Последняя строка моссива]])</f>
        <v>F$1597:F$1651</v>
      </c>
      <c r="Q1649" s="70">
        <f t="shared" si="29"/>
        <v>1597</v>
      </c>
      <c r="R1649" s="70">
        <f>Таблица_основная[[#This Row],[Первая строка массива]]+54</f>
        <v>1651</v>
      </c>
      <c r="S1649"/>
      <c r="T1649" s="86"/>
    </row>
    <row r="1650" spans="1:20" ht="12.75" customHeight="1" x14ac:dyDescent="0.2">
      <c r="A1650" s="70"/>
      <c r="B1650" s="70"/>
      <c r="C1650" s="100" t="s">
        <v>111</v>
      </c>
      <c r="D1650" s="101" t="s">
        <v>57</v>
      </c>
      <c r="E1650" s="102">
        <v>45383</v>
      </c>
      <c r="F1650" s="104">
        <v>30.4</v>
      </c>
      <c r="G1650" s="72">
        <f ca="1">Таблица_основная[[#This Row],[Рейтинг расчет]]</f>
        <v>37</v>
      </c>
      <c r="H1650" s="41" t="s">
        <v>160</v>
      </c>
      <c r="I1650" s="71">
        <v>76.376854545454549</v>
      </c>
      <c r="J1650" s="41" t="s">
        <v>161</v>
      </c>
      <c r="K1650" s="73"/>
      <c r="L1650" s="73" t="s">
        <v>162</v>
      </c>
      <c r="M1650" s="73"/>
      <c r="N165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37</v>
      </c>
      <c r="O1650" s="41" t="str">
        <f>CONCATENATE("F","$",Таблица_основная[[#This Row],[Первая строка массива]])</f>
        <v>F$1597</v>
      </c>
      <c r="P1650" s="41" t="str">
        <f>CONCATENATE("F","$",Таблица_основная[[#This Row],[Первая строка массива]],":","F","$",Таблица_основная[[#This Row],[Последняя строка моссива]])</f>
        <v>F$1597:F$1651</v>
      </c>
      <c r="Q1650" s="70">
        <f t="shared" si="29"/>
        <v>1597</v>
      </c>
      <c r="R1650" s="70">
        <f>Таблица_основная[[#This Row],[Первая строка массива]]+54</f>
        <v>1651</v>
      </c>
      <c r="S1650"/>
      <c r="T1650" s="86"/>
    </row>
    <row r="1651" spans="1:20" ht="12.75" customHeight="1" x14ac:dyDescent="0.2">
      <c r="A1651" s="70"/>
      <c r="B1651" s="70"/>
      <c r="C1651" s="100" t="s">
        <v>125</v>
      </c>
      <c r="D1651" s="101" t="s">
        <v>57</v>
      </c>
      <c r="E1651" s="102">
        <v>45383</v>
      </c>
      <c r="F1651" s="104">
        <v>25.2</v>
      </c>
      <c r="G1651" s="72">
        <f ca="1">Таблица_основная[[#This Row],[Рейтинг расчет]]</f>
        <v>43</v>
      </c>
      <c r="H1651" s="41" t="s">
        <v>160</v>
      </c>
      <c r="I1651" s="71">
        <v>76.376854545454549</v>
      </c>
      <c r="J1651" s="41" t="s">
        <v>161</v>
      </c>
      <c r="K1651" s="73"/>
      <c r="L1651" s="73" t="s">
        <v>162</v>
      </c>
      <c r="M1651" s="73"/>
      <c r="N165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43</v>
      </c>
      <c r="O1651" s="41" t="str">
        <f>CONCATENATE("F","$",Таблица_основная[[#This Row],[Первая строка массива]])</f>
        <v>F$1597</v>
      </c>
      <c r="P1651" s="41" t="str">
        <f>CONCATENATE("F","$",Таблица_основная[[#This Row],[Первая строка массива]],":","F","$",Таблица_основная[[#This Row],[Последняя строка моссива]])</f>
        <v>F$1597:F$1651</v>
      </c>
      <c r="Q1651" s="70">
        <f t="shared" si="29"/>
        <v>1597</v>
      </c>
      <c r="R1651" s="70">
        <f>Таблица_основная[[#This Row],[Первая строка массива]]+54</f>
        <v>1651</v>
      </c>
      <c r="S1651"/>
      <c r="T1651" s="86"/>
    </row>
    <row r="1652" spans="1:20" ht="12.75" customHeight="1" x14ac:dyDescent="0.2">
      <c r="A1652" s="70"/>
      <c r="B1652" s="70"/>
      <c r="C1652" s="100" t="s">
        <v>87</v>
      </c>
      <c r="D1652" s="101" t="s">
        <v>153</v>
      </c>
      <c r="E1652" s="102">
        <v>45017</v>
      </c>
      <c r="F1652" s="71">
        <v>1273</v>
      </c>
      <c r="G1652" s="72">
        <f ca="1">Таблица_основная[[#This Row],[Рейтинг расчет]]</f>
        <v>13</v>
      </c>
      <c r="H1652" s="41" t="s">
        <v>156</v>
      </c>
      <c r="I1652" s="71">
        <v>1824.5636363636363</v>
      </c>
      <c r="J1652" s="41" t="s">
        <v>157</v>
      </c>
      <c r="K1652" s="73"/>
      <c r="L1652" s="73" t="s">
        <v>158</v>
      </c>
      <c r="M1652" s="73"/>
      <c r="N165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O1652" s="41" t="str">
        <f>CONCATENATE("F","$",Таблица_основная[[#This Row],[Первая строка массива]])</f>
        <v>F$1652</v>
      </c>
      <c r="P1652" s="41" t="str">
        <f>CONCATENATE("F","$",Таблица_основная[[#This Row],[Первая строка массива]],":","F","$",Таблица_основная[[#This Row],[Последняя строка моссива]])</f>
        <v>F$1652:F$1706</v>
      </c>
      <c r="Q1652" s="70">
        <f>ROW()</f>
        <v>1652</v>
      </c>
      <c r="R1652" s="70">
        <f>Таблица_основная[[#This Row],[Первая строка массива]]+54</f>
        <v>1706</v>
      </c>
      <c r="S1652"/>
      <c r="T1652" s="86"/>
    </row>
    <row r="1653" spans="1:20" ht="12.75" customHeight="1" x14ac:dyDescent="0.2">
      <c r="A1653" s="70"/>
      <c r="B1653" s="70"/>
      <c r="C1653" s="100" t="s">
        <v>88</v>
      </c>
      <c r="D1653" s="101" t="s">
        <v>153</v>
      </c>
      <c r="E1653" s="102">
        <v>45017</v>
      </c>
      <c r="F1653" s="71">
        <v>4740</v>
      </c>
      <c r="G1653" s="72">
        <f ca="1">Таблица_основная[[#This Row],[Рейтинг расчет]]</f>
        <v>3</v>
      </c>
      <c r="H1653" s="41" t="s">
        <v>156</v>
      </c>
      <c r="I1653" s="71">
        <v>1824.5636363636363</v>
      </c>
      <c r="J1653" s="41" t="s">
        <v>157</v>
      </c>
      <c r="K1653" s="73"/>
      <c r="L1653" s="73" t="s">
        <v>158</v>
      </c>
      <c r="M1653" s="73"/>
      <c r="N165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</v>
      </c>
      <c r="O1653" s="41" t="str">
        <f>CONCATENATE("F","$",Таблица_основная[[#This Row],[Первая строка массива]])</f>
        <v>F$1652</v>
      </c>
      <c r="P1653" s="41" t="str">
        <f>CONCATENATE("F","$",Таблица_основная[[#This Row],[Первая строка массива]],":","F","$",Таблица_основная[[#This Row],[Последняя строка моссива]])</f>
        <v>F$1652:F$1706</v>
      </c>
      <c r="Q1653" s="70">
        <f>Q1652</f>
        <v>1652</v>
      </c>
      <c r="R1653" s="70">
        <f>Таблица_основная[[#This Row],[Первая строка массива]]+54</f>
        <v>1706</v>
      </c>
      <c r="S1653"/>
      <c r="T1653" s="86"/>
    </row>
    <row r="1654" spans="1:20" ht="12.75" customHeight="1" x14ac:dyDescent="0.2">
      <c r="A1654" s="70"/>
      <c r="B1654" s="70"/>
      <c r="C1654" s="100" t="s">
        <v>89</v>
      </c>
      <c r="D1654" s="101" t="s">
        <v>153</v>
      </c>
      <c r="E1654" s="102">
        <v>45017</v>
      </c>
      <c r="F1654" s="71">
        <v>418</v>
      </c>
      <c r="G1654" s="72">
        <f ca="1">Таблица_основная[[#This Row],[Рейтинг расчет]]</f>
        <v>31</v>
      </c>
      <c r="H1654" s="41" t="s">
        <v>156</v>
      </c>
      <c r="I1654" s="71">
        <v>1824.5636363636363</v>
      </c>
      <c r="J1654" s="41" t="s">
        <v>157</v>
      </c>
      <c r="K1654" s="73"/>
      <c r="L1654" s="73" t="s">
        <v>158</v>
      </c>
      <c r="M1654" s="73"/>
      <c r="N165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O1654" s="41" t="str">
        <f>CONCATENATE("F","$",Таблица_основная[[#This Row],[Первая строка массива]])</f>
        <v>F$1652</v>
      </c>
      <c r="P1654" s="41" t="str">
        <f>CONCATENATE("F","$",Таблица_основная[[#This Row],[Первая строка массива]],":","F","$",Таблица_основная[[#This Row],[Последняя строка моссива]])</f>
        <v>F$1652:F$1706</v>
      </c>
      <c r="Q1654" s="70">
        <f t="shared" ref="Q1654:Q1706" si="30">Q1653</f>
        <v>1652</v>
      </c>
      <c r="R1654" s="70">
        <f>Таблица_основная[[#This Row],[Первая строка массива]]+54</f>
        <v>1706</v>
      </c>
      <c r="S1654"/>
      <c r="T1654" s="86"/>
    </row>
    <row r="1655" spans="1:20" ht="12.75" customHeight="1" x14ac:dyDescent="0.2">
      <c r="A1655" s="70"/>
      <c r="B1655" s="70"/>
      <c r="C1655" s="100" t="s">
        <v>90</v>
      </c>
      <c r="D1655" s="101" t="s">
        <v>153</v>
      </c>
      <c r="E1655" s="102">
        <v>45017</v>
      </c>
      <c r="F1655" s="71">
        <v>1539</v>
      </c>
      <c r="G1655" s="72">
        <f ca="1">Таблица_основная[[#This Row],[Рейтинг расчет]]</f>
        <v>10</v>
      </c>
      <c r="H1655" s="41" t="s">
        <v>156</v>
      </c>
      <c r="I1655" s="71">
        <v>1824.5636363636363</v>
      </c>
      <c r="J1655" s="41" t="s">
        <v>157</v>
      </c>
      <c r="K1655" s="73"/>
      <c r="L1655" s="73" t="s">
        <v>158</v>
      </c>
      <c r="M1655" s="73"/>
      <c r="N165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10</v>
      </c>
      <c r="O1655" s="41" t="str">
        <f>CONCATENATE("F","$",Таблица_основная[[#This Row],[Первая строка массива]])</f>
        <v>F$1652</v>
      </c>
      <c r="P1655" s="41" t="str">
        <f>CONCATENATE("F","$",Таблица_основная[[#This Row],[Первая строка массива]],":","F","$",Таблица_основная[[#This Row],[Последняя строка моссива]])</f>
        <v>F$1652:F$1706</v>
      </c>
      <c r="Q1655" s="70">
        <f t="shared" si="30"/>
        <v>1652</v>
      </c>
      <c r="R1655" s="70">
        <f>Таблица_основная[[#This Row],[Первая строка массива]]+54</f>
        <v>1706</v>
      </c>
      <c r="S1655"/>
      <c r="T1655" s="86"/>
    </row>
    <row r="1656" spans="1:20" ht="12.75" customHeight="1" x14ac:dyDescent="0.2">
      <c r="A1656" s="70"/>
      <c r="B1656" s="70"/>
      <c r="C1656" s="100" t="s">
        <v>112</v>
      </c>
      <c r="D1656" s="101" t="s">
        <v>153</v>
      </c>
      <c r="E1656" s="102">
        <v>45017</v>
      </c>
      <c r="F1656" s="71">
        <v>184</v>
      </c>
      <c r="G1656" s="72">
        <f ca="1">Таблица_основная[[#This Row],[Рейтинг расчет]]</f>
        <v>45</v>
      </c>
      <c r="H1656" s="41" t="s">
        <v>156</v>
      </c>
      <c r="I1656" s="71">
        <v>1824.5636363636363</v>
      </c>
      <c r="J1656" s="41" t="s">
        <v>157</v>
      </c>
      <c r="K1656" s="73"/>
      <c r="L1656" s="73" t="s">
        <v>158</v>
      </c>
      <c r="M1656" s="73"/>
      <c r="N165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45</v>
      </c>
      <c r="O1656" s="41" t="str">
        <f>CONCATENATE("F","$",Таблица_основная[[#This Row],[Первая строка массива]])</f>
        <v>F$1652</v>
      </c>
      <c r="P1656" s="41" t="str">
        <f>CONCATENATE("F","$",Таблица_основная[[#This Row],[Первая строка массива]],":","F","$",Таблица_основная[[#This Row],[Последняя строка моссива]])</f>
        <v>F$1652:F$1706</v>
      </c>
      <c r="Q1656" s="70">
        <f t="shared" si="30"/>
        <v>1652</v>
      </c>
      <c r="R1656" s="70">
        <f>Таблица_основная[[#This Row],[Первая строка массива]]+54</f>
        <v>1706</v>
      </c>
      <c r="S1656"/>
      <c r="T1656" s="86"/>
    </row>
    <row r="1657" spans="1:20" ht="12.75" customHeight="1" x14ac:dyDescent="0.2">
      <c r="A1657" s="70"/>
      <c r="B1657" s="70"/>
      <c r="C1657" s="100" t="s">
        <v>91</v>
      </c>
      <c r="D1657" s="101" t="s">
        <v>153</v>
      </c>
      <c r="E1657" s="102">
        <v>45017</v>
      </c>
      <c r="F1657" s="71">
        <v>195</v>
      </c>
      <c r="G1657" s="72">
        <f ca="1">Таблица_основная[[#This Row],[Рейтинг расчет]]</f>
        <v>44</v>
      </c>
      <c r="H1657" s="41" t="s">
        <v>156</v>
      </c>
      <c r="I1657" s="71">
        <v>1824.5636363636363</v>
      </c>
      <c r="J1657" s="41" t="s">
        <v>157</v>
      </c>
      <c r="K1657" s="73"/>
      <c r="L1657" s="73" t="s">
        <v>158</v>
      </c>
      <c r="M1657" s="73"/>
      <c r="N165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44</v>
      </c>
      <c r="O1657" s="41" t="str">
        <f>CONCATENATE("F","$",Таблица_основная[[#This Row],[Первая строка массива]])</f>
        <v>F$1652</v>
      </c>
      <c r="P1657" s="41" t="str">
        <f>CONCATENATE("F","$",Таблица_основная[[#This Row],[Первая строка массива]],":","F","$",Таблица_основная[[#This Row],[Последняя строка моссива]])</f>
        <v>F$1652:F$1706</v>
      </c>
      <c r="Q1657" s="70">
        <f t="shared" si="30"/>
        <v>1652</v>
      </c>
      <c r="R1657" s="70">
        <f>Таблица_основная[[#This Row],[Первая строка массива]]+54</f>
        <v>1706</v>
      </c>
      <c r="S1657"/>
      <c r="T1657" s="86"/>
    </row>
    <row r="1658" spans="1:20" ht="12.75" customHeight="1" x14ac:dyDescent="0.2">
      <c r="A1658" s="70"/>
      <c r="B1658" s="70"/>
      <c r="C1658" s="100" t="s">
        <v>92</v>
      </c>
      <c r="D1658" s="101" t="s">
        <v>153</v>
      </c>
      <c r="E1658" s="102">
        <v>45017</v>
      </c>
      <c r="F1658" s="71">
        <v>353</v>
      </c>
      <c r="G1658" s="72">
        <f ca="1">Таблица_основная[[#This Row],[Рейтинг расчет]]</f>
        <v>37</v>
      </c>
      <c r="H1658" s="41" t="s">
        <v>156</v>
      </c>
      <c r="I1658" s="71">
        <v>1824.5636363636363</v>
      </c>
      <c r="J1658" s="41" t="s">
        <v>157</v>
      </c>
      <c r="K1658" s="73"/>
      <c r="L1658" s="73" t="s">
        <v>158</v>
      </c>
      <c r="M1658" s="73"/>
      <c r="N165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37</v>
      </c>
      <c r="O1658" s="41" t="str">
        <f>CONCATENATE("F","$",Таблица_основная[[#This Row],[Первая строка массива]])</f>
        <v>F$1652</v>
      </c>
      <c r="P1658" s="41" t="str">
        <f>CONCATENATE("F","$",Таблица_основная[[#This Row],[Первая строка массива]],":","F","$",Таблица_основная[[#This Row],[Последняя строка моссива]])</f>
        <v>F$1652:F$1706</v>
      </c>
      <c r="Q1658" s="70">
        <f t="shared" si="30"/>
        <v>1652</v>
      </c>
      <c r="R1658" s="70">
        <f>Таблица_основная[[#This Row],[Первая строка массива]]+54</f>
        <v>1706</v>
      </c>
      <c r="S1658"/>
      <c r="T1658" s="86"/>
    </row>
    <row r="1659" spans="1:20" ht="12.75" customHeight="1" x14ac:dyDescent="0.2">
      <c r="A1659" s="70"/>
      <c r="B1659" s="70"/>
      <c r="C1659" s="100" t="s">
        <v>113</v>
      </c>
      <c r="D1659" s="101" t="s">
        <v>153</v>
      </c>
      <c r="E1659" s="102">
        <v>45017</v>
      </c>
      <c r="F1659" s="71">
        <v>247</v>
      </c>
      <c r="G1659" s="72">
        <f ca="1">Таблица_основная[[#This Row],[Рейтинг расчет]]</f>
        <v>42</v>
      </c>
      <c r="H1659" s="41" t="s">
        <v>156</v>
      </c>
      <c r="I1659" s="71">
        <v>1824.5636363636363</v>
      </c>
      <c r="J1659" s="41" t="s">
        <v>157</v>
      </c>
      <c r="K1659" s="73"/>
      <c r="L1659" s="73" t="s">
        <v>158</v>
      </c>
      <c r="M1659" s="73"/>
      <c r="N165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42</v>
      </c>
      <c r="O1659" s="41" t="str">
        <f>CONCATENATE("F","$",Таблица_основная[[#This Row],[Первая строка массива]])</f>
        <v>F$1652</v>
      </c>
      <c r="P1659" s="41" t="str">
        <f>CONCATENATE("F","$",Таблица_основная[[#This Row],[Первая строка массива]],":","F","$",Таблица_основная[[#This Row],[Последняя строка моссива]])</f>
        <v>F$1652:F$1706</v>
      </c>
      <c r="Q1659" s="70">
        <f t="shared" si="30"/>
        <v>1652</v>
      </c>
      <c r="R1659" s="70">
        <f>Таблица_основная[[#This Row],[Первая строка массива]]+54</f>
        <v>1706</v>
      </c>
      <c r="S1659"/>
      <c r="T1659" s="86"/>
    </row>
    <row r="1660" spans="1:20" ht="12.75" customHeight="1" x14ac:dyDescent="0.2">
      <c r="A1660" s="70"/>
      <c r="B1660" s="70"/>
      <c r="C1660" s="100" t="s">
        <v>135</v>
      </c>
      <c r="D1660" s="101" t="s">
        <v>153</v>
      </c>
      <c r="E1660" s="102">
        <v>45017</v>
      </c>
      <c r="F1660" s="71">
        <v>2130</v>
      </c>
      <c r="G1660" s="72">
        <f ca="1">Таблица_основная[[#This Row],[Рейтинг расчет]]</f>
        <v>8</v>
      </c>
      <c r="H1660" s="41" t="s">
        <v>156</v>
      </c>
      <c r="I1660" s="71">
        <v>1824.5636363636363</v>
      </c>
      <c r="J1660" s="41" t="s">
        <v>157</v>
      </c>
      <c r="K1660" s="73"/>
      <c r="L1660" s="73" t="s">
        <v>158</v>
      </c>
      <c r="M1660" s="73"/>
      <c r="N166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O1660" s="41" t="str">
        <f>CONCATENATE("F","$",Таблица_основная[[#This Row],[Первая строка массива]])</f>
        <v>F$1652</v>
      </c>
      <c r="P1660" s="41" t="str">
        <f>CONCATENATE("F","$",Таблица_основная[[#This Row],[Первая строка массива]],":","F","$",Таблица_основная[[#This Row],[Последняя строка моссива]])</f>
        <v>F$1652:F$1706</v>
      </c>
      <c r="Q1660" s="70">
        <f t="shared" si="30"/>
        <v>1652</v>
      </c>
      <c r="R1660" s="70">
        <f>Таблица_основная[[#This Row],[Первая строка массива]]+54</f>
        <v>1706</v>
      </c>
      <c r="S1660"/>
      <c r="T1660" s="86"/>
    </row>
    <row r="1661" spans="1:20" ht="12.75" customHeight="1" x14ac:dyDescent="0.2">
      <c r="A1661" s="70"/>
      <c r="B1661" s="70"/>
      <c r="C1661" s="100" t="s">
        <v>136</v>
      </c>
      <c r="D1661" s="101" t="s">
        <v>153</v>
      </c>
      <c r="E1661" s="102">
        <v>45017</v>
      </c>
      <c r="F1661" s="71">
        <v>3317</v>
      </c>
      <c r="G1661" s="72">
        <f ca="1">Таблица_основная[[#This Row],[Рейтинг расчет]]</f>
        <v>7</v>
      </c>
      <c r="H1661" s="41" t="s">
        <v>156</v>
      </c>
      <c r="I1661" s="71">
        <v>1824.5636363636363</v>
      </c>
      <c r="J1661" s="41" t="s">
        <v>157</v>
      </c>
      <c r="K1661" s="73"/>
      <c r="L1661" s="73" t="s">
        <v>158</v>
      </c>
      <c r="M1661" s="73"/>
      <c r="N166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O1661" s="41" t="str">
        <f>CONCATENATE("F","$",Таблица_основная[[#This Row],[Первая строка массива]])</f>
        <v>F$1652</v>
      </c>
      <c r="P1661" s="41" t="str">
        <f>CONCATENATE("F","$",Таблица_основная[[#This Row],[Первая строка массива]],":","F","$",Таблица_основная[[#This Row],[Последняя строка моссива]])</f>
        <v>F$1652:F$1706</v>
      </c>
      <c r="Q1661" s="70">
        <f t="shared" si="30"/>
        <v>1652</v>
      </c>
      <c r="R1661" s="70">
        <f>Таблица_основная[[#This Row],[Первая строка массива]]+54</f>
        <v>1706</v>
      </c>
      <c r="S1661"/>
      <c r="T1661" s="86"/>
    </row>
    <row r="1662" spans="1:20" ht="12.75" customHeight="1" x14ac:dyDescent="0.2">
      <c r="A1662" s="70"/>
      <c r="B1662" s="70"/>
      <c r="C1662" s="100" t="s">
        <v>137</v>
      </c>
      <c r="D1662" s="101" t="s">
        <v>153</v>
      </c>
      <c r="E1662" s="102">
        <v>45017</v>
      </c>
      <c r="F1662" s="71">
        <v>3958</v>
      </c>
      <c r="G1662" s="72">
        <f ca="1">Таблица_основная[[#This Row],[Рейтинг расчет]]</f>
        <v>5</v>
      </c>
      <c r="H1662" s="41" t="s">
        <v>156</v>
      </c>
      <c r="I1662" s="71">
        <v>1824.5636363636363</v>
      </c>
      <c r="J1662" s="41" t="s">
        <v>157</v>
      </c>
      <c r="K1662" s="73"/>
      <c r="L1662" s="73" t="s">
        <v>158</v>
      </c>
      <c r="M1662" s="73"/>
      <c r="N166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</v>
      </c>
      <c r="O1662" s="41" t="str">
        <f>CONCATENATE("F","$",Таблица_основная[[#This Row],[Первая строка массива]])</f>
        <v>F$1652</v>
      </c>
      <c r="P1662" s="41" t="str">
        <f>CONCATENATE("F","$",Таблица_основная[[#This Row],[Первая строка массива]],":","F","$",Таблица_основная[[#This Row],[Последняя строка моссива]])</f>
        <v>F$1652:F$1706</v>
      </c>
      <c r="Q1662" s="70">
        <f t="shared" si="30"/>
        <v>1652</v>
      </c>
      <c r="R1662" s="70">
        <f>Таблица_основная[[#This Row],[Первая строка массива]]+54</f>
        <v>1706</v>
      </c>
      <c r="S1662"/>
      <c r="T1662" s="86"/>
    </row>
    <row r="1663" spans="1:20" ht="12.75" customHeight="1" x14ac:dyDescent="0.2">
      <c r="A1663" s="70"/>
      <c r="B1663" s="70"/>
      <c r="C1663" s="100" t="s">
        <v>138</v>
      </c>
      <c r="D1663" s="101" t="s">
        <v>153</v>
      </c>
      <c r="E1663" s="102">
        <v>45017</v>
      </c>
      <c r="F1663" s="71">
        <v>945</v>
      </c>
      <c r="G1663" s="72">
        <f ca="1">Таблица_основная[[#This Row],[Рейтинг расчет]]</f>
        <v>18</v>
      </c>
      <c r="H1663" s="41" t="s">
        <v>156</v>
      </c>
      <c r="I1663" s="71">
        <v>1824.5636363636363</v>
      </c>
      <c r="J1663" s="41" t="s">
        <v>157</v>
      </c>
      <c r="K1663" s="73"/>
      <c r="L1663" s="73" t="s">
        <v>158</v>
      </c>
      <c r="M1663" s="73"/>
      <c r="N166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O1663" s="41" t="str">
        <f>CONCATENATE("F","$",Таблица_основная[[#This Row],[Первая строка массива]])</f>
        <v>F$1652</v>
      </c>
      <c r="P1663" s="41" t="str">
        <f>CONCATENATE("F","$",Таблица_основная[[#This Row],[Первая строка массива]],":","F","$",Таблица_основная[[#This Row],[Последняя строка моссива]])</f>
        <v>F$1652:F$1706</v>
      </c>
      <c r="Q1663" s="70">
        <f t="shared" si="30"/>
        <v>1652</v>
      </c>
      <c r="R1663" s="70">
        <f>Таблица_основная[[#This Row],[Первая строка массива]]+54</f>
        <v>1706</v>
      </c>
      <c r="S1663"/>
      <c r="T1663" s="86"/>
    </row>
    <row r="1664" spans="1:20" ht="12.75" customHeight="1" x14ac:dyDescent="0.2">
      <c r="A1664" s="70"/>
      <c r="B1664" s="70"/>
      <c r="C1664" s="100" t="s">
        <v>139</v>
      </c>
      <c r="D1664" s="101" t="s">
        <v>153</v>
      </c>
      <c r="E1664" s="102">
        <v>45017</v>
      </c>
      <c r="F1664" s="71">
        <v>630</v>
      </c>
      <c r="G1664" s="72">
        <f ca="1">Таблица_основная[[#This Row],[Рейтинг расчет]]</f>
        <v>22</v>
      </c>
      <c r="H1664" s="41" t="s">
        <v>156</v>
      </c>
      <c r="I1664" s="71">
        <v>1824.5636363636363</v>
      </c>
      <c r="J1664" s="41" t="s">
        <v>157</v>
      </c>
      <c r="K1664" s="73"/>
      <c r="L1664" s="73" t="s">
        <v>158</v>
      </c>
      <c r="M1664" s="73"/>
      <c r="N166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22</v>
      </c>
      <c r="O1664" s="41" t="str">
        <f>CONCATENATE("F","$",Таблица_основная[[#This Row],[Первая строка массива]])</f>
        <v>F$1652</v>
      </c>
      <c r="P1664" s="41" t="str">
        <f>CONCATENATE("F","$",Таблица_основная[[#This Row],[Первая строка массива]],":","F","$",Таблица_основная[[#This Row],[Последняя строка моссива]])</f>
        <v>F$1652:F$1706</v>
      </c>
      <c r="Q1664" s="70">
        <f t="shared" si="30"/>
        <v>1652</v>
      </c>
      <c r="R1664" s="70">
        <f>Таблица_основная[[#This Row],[Первая строка массива]]+54</f>
        <v>1706</v>
      </c>
      <c r="S1664"/>
      <c r="T1664" s="86"/>
    </row>
    <row r="1665" spans="1:20" ht="12.75" customHeight="1" x14ac:dyDescent="0.2">
      <c r="A1665" s="70"/>
      <c r="B1665" s="70"/>
      <c r="C1665" s="100" t="s">
        <v>140</v>
      </c>
      <c r="D1665" s="101" t="s">
        <v>153</v>
      </c>
      <c r="E1665" s="102">
        <v>45017</v>
      </c>
      <c r="F1665" s="71">
        <v>308</v>
      </c>
      <c r="G1665" s="72">
        <f ca="1">Таблица_основная[[#This Row],[Рейтинг расчет]]</f>
        <v>39</v>
      </c>
      <c r="H1665" s="41" t="s">
        <v>156</v>
      </c>
      <c r="I1665" s="71">
        <v>1824.5636363636363</v>
      </c>
      <c r="J1665" s="41" t="s">
        <v>157</v>
      </c>
      <c r="K1665" s="73"/>
      <c r="L1665" s="73" t="s">
        <v>158</v>
      </c>
      <c r="M1665" s="73"/>
      <c r="N166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39</v>
      </c>
      <c r="O1665" s="41" t="str">
        <f>CONCATENATE("F","$",Таблица_основная[[#This Row],[Первая строка массива]])</f>
        <v>F$1652</v>
      </c>
      <c r="P1665" s="41" t="str">
        <f>CONCATENATE("F","$",Таблица_основная[[#This Row],[Первая строка массива]],":","F","$",Таблица_основная[[#This Row],[Последняя строка моссива]])</f>
        <v>F$1652:F$1706</v>
      </c>
      <c r="Q1665" s="70">
        <f t="shared" si="30"/>
        <v>1652</v>
      </c>
      <c r="R1665" s="70">
        <f>Таблица_основная[[#This Row],[Первая строка массива]]+54</f>
        <v>1706</v>
      </c>
      <c r="S1665"/>
      <c r="T1665" s="86"/>
    </row>
    <row r="1666" spans="1:20" ht="12.75" customHeight="1" x14ac:dyDescent="0.2">
      <c r="A1666" s="70"/>
      <c r="B1666" s="70"/>
      <c r="C1666" s="100" t="s">
        <v>141</v>
      </c>
      <c r="D1666" s="101" t="s">
        <v>153</v>
      </c>
      <c r="E1666" s="102">
        <v>45017</v>
      </c>
      <c r="F1666" s="71">
        <v>1932</v>
      </c>
      <c r="G1666" s="72">
        <f ca="1">Таблица_основная[[#This Row],[Рейтинг расчет]]</f>
        <v>9</v>
      </c>
      <c r="H1666" s="41" t="s">
        <v>156</v>
      </c>
      <c r="I1666" s="71">
        <v>1824.5636363636363</v>
      </c>
      <c r="J1666" s="41" t="s">
        <v>157</v>
      </c>
      <c r="K1666" s="73"/>
      <c r="L1666" s="73" t="s">
        <v>158</v>
      </c>
      <c r="M1666" s="73"/>
      <c r="N166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9</v>
      </c>
      <c r="O1666" s="41" t="str">
        <f>CONCATENATE("F","$",Таблица_основная[[#This Row],[Первая строка массива]])</f>
        <v>F$1652</v>
      </c>
      <c r="P1666" s="41" t="str">
        <f>CONCATENATE("F","$",Таблица_основная[[#This Row],[Первая строка массива]],":","F","$",Таблица_основная[[#This Row],[Последняя строка моссива]])</f>
        <v>F$1652:F$1706</v>
      </c>
      <c r="Q1666" s="70">
        <f t="shared" si="30"/>
        <v>1652</v>
      </c>
      <c r="R1666" s="70">
        <f>Таблица_основная[[#This Row],[Первая строка массива]]+54</f>
        <v>1706</v>
      </c>
      <c r="S1666"/>
      <c r="T1666" s="86"/>
    </row>
    <row r="1667" spans="1:20" ht="12.75" customHeight="1" x14ac:dyDescent="0.2">
      <c r="A1667" s="70"/>
      <c r="B1667" s="70"/>
      <c r="C1667" s="100" t="s">
        <v>142</v>
      </c>
      <c r="D1667" s="101" t="s">
        <v>153</v>
      </c>
      <c r="E1667" s="102">
        <v>45017</v>
      </c>
      <c r="F1667" s="71">
        <v>3674</v>
      </c>
      <c r="G1667" s="72">
        <f ca="1">Таблица_основная[[#This Row],[Рейтинг расчет]]</f>
        <v>6</v>
      </c>
      <c r="H1667" s="41" t="s">
        <v>156</v>
      </c>
      <c r="I1667" s="71">
        <v>1824.5636363636363</v>
      </c>
      <c r="J1667" s="41" t="s">
        <v>157</v>
      </c>
      <c r="K1667" s="73"/>
      <c r="L1667" s="73" t="s">
        <v>158</v>
      </c>
      <c r="M1667" s="73"/>
      <c r="N166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6</v>
      </c>
      <c r="O1667" s="41" t="str">
        <f>CONCATENATE("F","$",Таблица_основная[[#This Row],[Первая строка массива]])</f>
        <v>F$1652</v>
      </c>
      <c r="P1667" s="41" t="str">
        <f>CONCATENATE("F","$",Таблица_основная[[#This Row],[Первая строка массива]],":","F","$",Таблица_основная[[#This Row],[Последняя строка моссива]])</f>
        <v>F$1652:F$1706</v>
      </c>
      <c r="Q1667" s="70">
        <f t="shared" si="30"/>
        <v>1652</v>
      </c>
      <c r="R1667" s="70">
        <f>Таблица_основная[[#This Row],[Первая строка массива]]+54</f>
        <v>1706</v>
      </c>
      <c r="S1667"/>
      <c r="T1667" s="86"/>
    </row>
    <row r="1668" spans="1:20" ht="12.75" customHeight="1" x14ac:dyDescent="0.2">
      <c r="A1668" s="70"/>
      <c r="B1668" s="70"/>
      <c r="C1668" s="100" t="s">
        <v>143</v>
      </c>
      <c r="D1668" s="101" t="s">
        <v>153</v>
      </c>
      <c r="E1668" s="102">
        <v>45017</v>
      </c>
      <c r="F1668" s="71">
        <v>1420</v>
      </c>
      <c r="G1668" s="72">
        <f ca="1">Таблица_основная[[#This Row],[Рейтинг расчет]]</f>
        <v>12</v>
      </c>
      <c r="H1668" s="41" t="s">
        <v>156</v>
      </c>
      <c r="I1668" s="71">
        <v>1824.5636363636363</v>
      </c>
      <c r="J1668" s="41" t="s">
        <v>157</v>
      </c>
      <c r="K1668" s="73"/>
      <c r="L1668" s="73" t="s">
        <v>158</v>
      </c>
      <c r="M1668" s="73"/>
      <c r="N166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O1668" s="41" t="str">
        <f>CONCATENATE("F","$",Таблица_основная[[#This Row],[Первая строка массива]])</f>
        <v>F$1652</v>
      </c>
      <c r="P1668" s="41" t="str">
        <f>CONCATENATE("F","$",Таблица_основная[[#This Row],[Первая строка массива]],":","F","$",Таблица_основная[[#This Row],[Последняя строка моссива]])</f>
        <v>F$1652:F$1706</v>
      </c>
      <c r="Q1668" s="70">
        <f t="shared" si="30"/>
        <v>1652</v>
      </c>
      <c r="R1668" s="70">
        <f>Таблица_основная[[#This Row],[Первая строка массива]]+54</f>
        <v>1706</v>
      </c>
      <c r="S1668"/>
      <c r="T1668" s="86"/>
    </row>
    <row r="1669" spans="1:20" ht="12.75" customHeight="1" x14ac:dyDescent="0.2">
      <c r="A1669" s="70"/>
      <c r="B1669" s="70"/>
      <c r="C1669" s="100" t="s">
        <v>144</v>
      </c>
      <c r="D1669" s="101" t="s">
        <v>153</v>
      </c>
      <c r="E1669" s="102">
        <v>45017</v>
      </c>
      <c r="F1669" s="71">
        <v>44483</v>
      </c>
      <c r="G1669" s="72">
        <f ca="1">Таблица_основная[[#This Row],[Рейтинг расчет]]</f>
        <v>1</v>
      </c>
      <c r="H1669" s="41" t="s">
        <v>156</v>
      </c>
      <c r="I1669" s="71">
        <v>1824.5636363636363</v>
      </c>
      <c r="J1669" s="41" t="s">
        <v>157</v>
      </c>
      <c r="K1669" s="73"/>
      <c r="L1669" s="73" t="s">
        <v>158</v>
      </c>
      <c r="M1669" s="73"/>
      <c r="N166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1669" s="41" t="str">
        <f>CONCATENATE("F","$",Таблица_основная[[#This Row],[Первая строка массива]])</f>
        <v>F$1652</v>
      </c>
      <c r="P1669" s="41" t="str">
        <f>CONCATENATE("F","$",Таблица_основная[[#This Row],[Первая строка массива]],":","F","$",Таблица_основная[[#This Row],[Последняя строка моссива]])</f>
        <v>F$1652:F$1706</v>
      </c>
      <c r="Q1669" s="70">
        <f t="shared" si="30"/>
        <v>1652</v>
      </c>
      <c r="R1669" s="70">
        <f>Таблица_основная[[#This Row],[Первая строка массива]]+54</f>
        <v>1706</v>
      </c>
      <c r="S1669"/>
      <c r="T1669" s="86"/>
    </row>
    <row r="1670" spans="1:20" ht="12.75" customHeight="1" x14ac:dyDescent="0.2">
      <c r="A1670" s="70"/>
      <c r="B1670" s="70"/>
      <c r="C1670" s="100" t="s">
        <v>145</v>
      </c>
      <c r="D1670" s="101" t="s">
        <v>153</v>
      </c>
      <c r="E1670" s="102">
        <v>45017</v>
      </c>
      <c r="F1670" s="71">
        <v>7478</v>
      </c>
      <c r="G1670" s="72">
        <f ca="1">Таблица_основная[[#This Row],[Рейтинг расчет]]</f>
        <v>2</v>
      </c>
      <c r="H1670" s="41" t="s">
        <v>156</v>
      </c>
      <c r="I1670" s="71">
        <v>1824.5636363636363</v>
      </c>
      <c r="J1670" s="41" t="s">
        <v>157</v>
      </c>
      <c r="K1670" s="73"/>
      <c r="L1670" s="73" t="s">
        <v>158</v>
      </c>
      <c r="M1670" s="73"/>
      <c r="N167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</v>
      </c>
      <c r="O1670" s="41" t="str">
        <f>CONCATENATE("F","$",Таблица_основная[[#This Row],[Первая строка массива]])</f>
        <v>F$1652</v>
      </c>
      <c r="P1670" s="41" t="str">
        <f>CONCATENATE("F","$",Таблица_основная[[#This Row],[Первая строка массива]],":","F","$",Таблица_основная[[#This Row],[Последняя строка моссива]])</f>
        <v>F$1652:F$1706</v>
      </c>
      <c r="Q1670" s="70">
        <f t="shared" si="30"/>
        <v>1652</v>
      </c>
      <c r="R1670" s="70">
        <f>Таблица_основная[[#This Row],[Первая строка массива]]+54</f>
        <v>1706</v>
      </c>
      <c r="S1670"/>
      <c r="T1670" s="86"/>
    </row>
    <row r="1671" spans="1:20" ht="12.75" customHeight="1" x14ac:dyDescent="0.2">
      <c r="A1671" s="70"/>
      <c r="B1671" s="70"/>
      <c r="C1671" s="100" t="s">
        <v>146</v>
      </c>
      <c r="D1671" s="101" t="s">
        <v>153</v>
      </c>
      <c r="E1671" s="102">
        <v>45017</v>
      </c>
      <c r="F1671" s="71">
        <v>4289</v>
      </c>
      <c r="G1671" s="72">
        <f ca="1">Таблица_основная[[#This Row],[Рейтинг расчет]]</f>
        <v>4</v>
      </c>
      <c r="H1671" s="41" t="s">
        <v>156</v>
      </c>
      <c r="I1671" s="71">
        <v>1824.5636363636363</v>
      </c>
      <c r="J1671" s="41" t="s">
        <v>157</v>
      </c>
      <c r="K1671" s="73"/>
      <c r="L1671" s="73" t="s">
        <v>158</v>
      </c>
      <c r="M1671" s="73"/>
      <c r="N167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</v>
      </c>
      <c r="O1671" s="41" t="str">
        <f>CONCATENATE("F","$",Таблица_основная[[#This Row],[Первая строка массива]])</f>
        <v>F$1652</v>
      </c>
      <c r="P1671" s="41" t="str">
        <f>CONCATENATE("F","$",Таблица_основная[[#This Row],[Первая строка массива]],":","F","$",Таблица_основная[[#This Row],[Последняя строка моссива]])</f>
        <v>F$1652:F$1706</v>
      </c>
      <c r="Q1671" s="70">
        <f t="shared" si="30"/>
        <v>1652</v>
      </c>
      <c r="R1671" s="70">
        <f>Таблица_основная[[#This Row],[Первая строка массива]]+54</f>
        <v>1706</v>
      </c>
      <c r="S1671"/>
      <c r="T1671" s="86"/>
    </row>
    <row r="1672" spans="1:20" ht="12.75" customHeight="1" x14ac:dyDescent="0.2">
      <c r="A1672" s="70"/>
      <c r="B1672" s="70"/>
      <c r="C1672" s="100" t="s">
        <v>93</v>
      </c>
      <c r="D1672" s="101" t="s">
        <v>153</v>
      </c>
      <c r="E1672" s="102">
        <v>45017</v>
      </c>
      <c r="F1672" s="71">
        <v>163</v>
      </c>
      <c r="G1672" s="72">
        <f ca="1">Таблица_основная[[#This Row],[Рейтинг расчет]]</f>
        <v>47</v>
      </c>
      <c r="H1672" s="41" t="s">
        <v>156</v>
      </c>
      <c r="I1672" s="71">
        <v>1824.5636363636363</v>
      </c>
      <c r="J1672" s="41" t="s">
        <v>157</v>
      </c>
      <c r="K1672" s="73"/>
      <c r="L1672" s="73" t="s">
        <v>158</v>
      </c>
      <c r="M1672" s="73"/>
      <c r="N167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47</v>
      </c>
      <c r="O1672" s="41" t="str">
        <f>CONCATENATE("F","$",Таблица_основная[[#This Row],[Первая строка массива]])</f>
        <v>F$1652</v>
      </c>
      <c r="P1672" s="41" t="str">
        <f>CONCATENATE("F","$",Таблица_основная[[#This Row],[Первая строка массива]],":","F","$",Таблица_основная[[#This Row],[Последняя строка моссива]])</f>
        <v>F$1652:F$1706</v>
      </c>
      <c r="Q1672" s="70">
        <f t="shared" si="30"/>
        <v>1652</v>
      </c>
      <c r="R1672" s="70">
        <f>Таблица_основная[[#This Row],[Первая строка массива]]+54</f>
        <v>1706</v>
      </c>
      <c r="T1672" s="86"/>
    </row>
    <row r="1673" spans="1:20" ht="12.75" customHeight="1" x14ac:dyDescent="0.2">
      <c r="A1673" s="70"/>
      <c r="B1673" s="70"/>
      <c r="C1673" s="100" t="s">
        <v>127</v>
      </c>
      <c r="D1673" s="101" t="s">
        <v>153</v>
      </c>
      <c r="E1673" s="102">
        <v>45017</v>
      </c>
      <c r="F1673" s="71">
        <v>500</v>
      </c>
      <c r="G1673" s="72">
        <f ca="1">Таблица_основная[[#This Row],[Рейтинг расчет]]</f>
        <v>26</v>
      </c>
      <c r="H1673" s="41" t="s">
        <v>156</v>
      </c>
      <c r="I1673" s="71">
        <v>1824.5636363636363</v>
      </c>
      <c r="J1673" s="41" t="s">
        <v>157</v>
      </c>
      <c r="K1673" s="73"/>
      <c r="L1673" s="73" t="s">
        <v>158</v>
      </c>
      <c r="M1673" s="73"/>
      <c r="N167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O1673" s="41" t="str">
        <f>CONCATENATE("F","$",Таблица_основная[[#This Row],[Первая строка массива]])</f>
        <v>F$1652</v>
      </c>
      <c r="P1673" s="41" t="str">
        <f>CONCATENATE("F","$",Таблица_основная[[#This Row],[Первая строка массива]],":","F","$",Таблица_основная[[#This Row],[Последняя строка моссива]])</f>
        <v>F$1652:F$1706</v>
      </c>
      <c r="Q1673" s="70">
        <f t="shared" si="30"/>
        <v>1652</v>
      </c>
      <c r="R1673" s="70">
        <f>Таблица_основная[[#This Row],[Первая строка массива]]+54</f>
        <v>1706</v>
      </c>
      <c r="T1673" s="86"/>
    </row>
    <row r="1674" spans="1:20" ht="12.75" customHeight="1" x14ac:dyDescent="0.2">
      <c r="A1674" s="70"/>
      <c r="B1674" s="70"/>
      <c r="C1674" s="100" t="s">
        <v>114</v>
      </c>
      <c r="D1674" s="101" t="s">
        <v>153</v>
      </c>
      <c r="E1674" s="102">
        <v>45017</v>
      </c>
      <c r="F1674" s="71">
        <v>114</v>
      </c>
      <c r="G1674" s="72">
        <f ca="1">Таблица_основная[[#This Row],[Рейтинг расчет]]</f>
        <v>49</v>
      </c>
      <c r="H1674" s="41" t="s">
        <v>156</v>
      </c>
      <c r="I1674" s="71">
        <v>1824.5636363636363</v>
      </c>
      <c r="J1674" s="41" t="s">
        <v>157</v>
      </c>
      <c r="K1674" s="73"/>
      <c r="L1674" s="73" t="s">
        <v>158</v>
      </c>
      <c r="M1674" s="73"/>
      <c r="N167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49</v>
      </c>
      <c r="O1674" s="41" t="str">
        <f>CONCATENATE("F","$",Таблица_основная[[#This Row],[Первая строка массива]])</f>
        <v>F$1652</v>
      </c>
      <c r="P1674" s="41" t="str">
        <f>CONCATENATE("F","$",Таблица_основная[[#This Row],[Первая строка массива]],":","F","$",Таблица_основная[[#This Row],[Последняя строка моссива]])</f>
        <v>F$1652:F$1706</v>
      </c>
      <c r="Q1674" s="70">
        <f t="shared" si="30"/>
        <v>1652</v>
      </c>
      <c r="R1674" s="70">
        <f>Таблица_основная[[#This Row],[Первая строка массива]]+54</f>
        <v>1706</v>
      </c>
      <c r="T1674" s="86"/>
    </row>
    <row r="1675" spans="1:20" ht="12.75" customHeight="1" x14ac:dyDescent="0.2">
      <c r="A1675" s="70"/>
      <c r="B1675" s="70"/>
      <c r="C1675" s="100" t="s">
        <v>94</v>
      </c>
      <c r="D1675" s="101" t="s">
        <v>153</v>
      </c>
      <c r="E1675" s="102">
        <v>45017</v>
      </c>
      <c r="F1675" s="71">
        <v>970</v>
      </c>
      <c r="G1675" s="72">
        <f ca="1">Таблица_основная[[#This Row],[Рейтинг расчет]]</f>
        <v>16</v>
      </c>
      <c r="H1675" s="41" t="s">
        <v>156</v>
      </c>
      <c r="I1675" s="71">
        <v>1824.5636363636363</v>
      </c>
      <c r="J1675" s="41" t="s">
        <v>157</v>
      </c>
      <c r="K1675" s="73"/>
      <c r="L1675" s="73" t="s">
        <v>158</v>
      </c>
      <c r="M1675" s="73"/>
      <c r="N167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O1675" s="41" t="str">
        <f>CONCATENATE("F","$",Таблица_основная[[#This Row],[Первая строка массива]])</f>
        <v>F$1652</v>
      </c>
      <c r="P1675" s="41" t="str">
        <f>CONCATENATE("F","$",Таблица_основная[[#This Row],[Первая строка массива]],":","F","$",Таблица_основная[[#This Row],[Последняя строка моссива]])</f>
        <v>F$1652:F$1706</v>
      </c>
      <c r="Q1675" s="70">
        <f t="shared" si="30"/>
        <v>1652</v>
      </c>
      <c r="R1675" s="70">
        <f>Таблица_основная[[#This Row],[Первая строка массива]]+54</f>
        <v>1706</v>
      </c>
      <c r="T1675" s="86"/>
    </row>
    <row r="1676" spans="1:20" ht="12.75" customHeight="1" x14ac:dyDescent="0.2">
      <c r="A1676" s="70"/>
      <c r="B1676" s="70"/>
      <c r="C1676" s="100" t="s">
        <v>95</v>
      </c>
      <c r="D1676" s="101" t="s">
        <v>153</v>
      </c>
      <c r="E1676" s="102">
        <v>45017</v>
      </c>
      <c r="F1676" s="71">
        <v>380</v>
      </c>
      <c r="G1676" s="72">
        <f ca="1">Таблица_основная[[#This Row],[Рейтинг расчет]]</f>
        <v>33</v>
      </c>
      <c r="H1676" s="41" t="s">
        <v>156</v>
      </c>
      <c r="I1676" s="71">
        <v>1824.5636363636363</v>
      </c>
      <c r="J1676" s="41" t="s">
        <v>157</v>
      </c>
      <c r="K1676" s="73"/>
      <c r="L1676" s="73" t="s">
        <v>158</v>
      </c>
      <c r="M1676" s="73"/>
      <c r="N167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O1676" s="41" t="str">
        <f>CONCATENATE("F","$",Таблица_основная[[#This Row],[Первая строка массива]])</f>
        <v>F$1652</v>
      </c>
      <c r="P1676" s="41" t="str">
        <f>CONCATENATE("F","$",Таблица_основная[[#This Row],[Первая строка массива]],":","F","$",Таблица_основная[[#This Row],[Последняя строка моссива]])</f>
        <v>F$1652:F$1706</v>
      </c>
      <c r="Q1676" s="70">
        <f t="shared" si="30"/>
        <v>1652</v>
      </c>
      <c r="R1676" s="70">
        <f>Таблица_основная[[#This Row],[Первая строка массива]]+54</f>
        <v>1706</v>
      </c>
      <c r="T1676" s="86"/>
    </row>
    <row r="1677" spans="1:20" ht="12.75" customHeight="1" x14ac:dyDescent="0.2">
      <c r="A1677" s="70"/>
      <c r="B1677" s="70"/>
      <c r="C1677" s="100" t="s">
        <v>96</v>
      </c>
      <c r="D1677" s="101" t="s">
        <v>153</v>
      </c>
      <c r="E1677" s="102">
        <v>45017</v>
      </c>
      <c r="F1677" s="71">
        <v>468</v>
      </c>
      <c r="G1677" s="72">
        <f ca="1">Таблица_основная[[#This Row],[Рейтинг расчет]]</f>
        <v>28</v>
      </c>
      <c r="H1677" s="41" t="s">
        <v>156</v>
      </c>
      <c r="I1677" s="71">
        <v>1824.5636363636363</v>
      </c>
      <c r="J1677" s="41" t="s">
        <v>157</v>
      </c>
      <c r="K1677" s="73"/>
      <c r="L1677" s="73" t="s">
        <v>158</v>
      </c>
      <c r="M1677" s="73"/>
      <c r="N167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O1677" s="41" t="str">
        <f>CONCATENATE("F","$",Таблица_основная[[#This Row],[Первая строка массива]])</f>
        <v>F$1652</v>
      </c>
      <c r="P1677" s="41" t="str">
        <f>CONCATENATE("F","$",Таблица_основная[[#This Row],[Первая строка массива]],":","F","$",Таблица_основная[[#This Row],[Последняя строка моссива]])</f>
        <v>F$1652:F$1706</v>
      </c>
      <c r="Q1677" s="70">
        <f t="shared" si="30"/>
        <v>1652</v>
      </c>
      <c r="R1677" s="70">
        <f>Таблица_основная[[#This Row],[Первая строка массива]]+54</f>
        <v>1706</v>
      </c>
      <c r="T1677" s="86"/>
    </row>
    <row r="1678" spans="1:20" ht="12.75" customHeight="1" x14ac:dyDescent="0.2">
      <c r="A1678" s="70"/>
      <c r="B1678" s="70"/>
      <c r="C1678" s="100" t="s">
        <v>97</v>
      </c>
      <c r="D1678" s="101" t="s">
        <v>153</v>
      </c>
      <c r="E1678" s="102">
        <v>45017</v>
      </c>
      <c r="F1678" s="71">
        <v>475</v>
      </c>
      <c r="G1678" s="72">
        <f ca="1">Таблица_основная[[#This Row],[Рейтинг расчет]]</f>
        <v>27</v>
      </c>
      <c r="H1678" s="41" t="s">
        <v>156</v>
      </c>
      <c r="I1678" s="71">
        <v>1824.5636363636363</v>
      </c>
      <c r="J1678" s="41" t="s">
        <v>157</v>
      </c>
      <c r="K1678" s="73"/>
      <c r="L1678" s="73" t="s">
        <v>158</v>
      </c>
      <c r="M1678" s="73"/>
      <c r="N167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O1678" s="41" t="str">
        <f>CONCATENATE("F","$",Таблица_основная[[#This Row],[Первая строка массива]])</f>
        <v>F$1652</v>
      </c>
      <c r="P1678" s="41" t="str">
        <f>CONCATENATE("F","$",Таблица_основная[[#This Row],[Первая строка массива]],":","F","$",Таблица_основная[[#This Row],[Последняя строка моссива]])</f>
        <v>F$1652:F$1706</v>
      </c>
      <c r="Q1678" s="70">
        <f t="shared" si="30"/>
        <v>1652</v>
      </c>
      <c r="R1678" s="70">
        <f>Таблица_основная[[#This Row],[Первая строка массива]]+54</f>
        <v>1706</v>
      </c>
      <c r="T1678" s="86"/>
    </row>
    <row r="1679" spans="1:20" ht="12.75" customHeight="1" x14ac:dyDescent="0.2">
      <c r="A1679" s="70"/>
      <c r="B1679" s="70"/>
      <c r="C1679" s="100" t="s">
        <v>98</v>
      </c>
      <c r="D1679" s="101" t="s">
        <v>153</v>
      </c>
      <c r="E1679" s="102">
        <v>45017</v>
      </c>
      <c r="F1679" s="71">
        <v>173</v>
      </c>
      <c r="G1679" s="72">
        <f ca="1">Таблица_основная[[#This Row],[Рейтинг расчет]]</f>
        <v>46</v>
      </c>
      <c r="H1679" s="41" t="s">
        <v>156</v>
      </c>
      <c r="I1679" s="71">
        <v>1824.5636363636363</v>
      </c>
      <c r="J1679" s="41" t="s">
        <v>157</v>
      </c>
      <c r="K1679" s="73"/>
      <c r="L1679" s="73" t="s">
        <v>158</v>
      </c>
      <c r="M1679" s="73"/>
      <c r="N167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46</v>
      </c>
      <c r="O1679" s="41" t="str">
        <f>CONCATENATE("F","$",Таблица_основная[[#This Row],[Первая строка массива]])</f>
        <v>F$1652</v>
      </c>
      <c r="P1679" s="41" t="str">
        <f>CONCATENATE("F","$",Таблица_основная[[#This Row],[Первая строка массива]],":","F","$",Таблица_основная[[#This Row],[Последняя строка моссива]])</f>
        <v>F$1652:F$1706</v>
      </c>
      <c r="Q1679" s="70">
        <f t="shared" si="30"/>
        <v>1652</v>
      </c>
      <c r="R1679" s="70">
        <f>Таблица_основная[[#This Row],[Первая строка массива]]+54</f>
        <v>1706</v>
      </c>
      <c r="T1679" s="86"/>
    </row>
    <row r="1680" spans="1:20" ht="12.75" customHeight="1" x14ac:dyDescent="0.2">
      <c r="A1680" s="70"/>
      <c r="B1680" s="70"/>
      <c r="C1680" s="100" t="s">
        <v>99</v>
      </c>
      <c r="D1680" s="101" t="s">
        <v>153</v>
      </c>
      <c r="E1680" s="102">
        <v>45017</v>
      </c>
      <c r="F1680" s="71">
        <v>430</v>
      </c>
      <c r="G1680" s="72">
        <f ca="1">Таблица_основная[[#This Row],[Рейтинг расчет]]</f>
        <v>29</v>
      </c>
      <c r="H1680" s="41" t="s">
        <v>156</v>
      </c>
      <c r="I1680" s="71">
        <v>1824.5636363636363</v>
      </c>
      <c r="J1680" s="41" t="s">
        <v>157</v>
      </c>
      <c r="K1680" s="73"/>
      <c r="L1680" s="73" t="s">
        <v>158</v>
      </c>
      <c r="M1680" s="73"/>
      <c r="N168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29</v>
      </c>
      <c r="O1680" s="41" t="str">
        <f>CONCATENATE("F","$",Таблица_основная[[#This Row],[Первая строка массива]])</f>
        <v>F$1652</v>
      </c>
      <c r="P1680" s="41" t="str">
        <f>CONCATENATE("F","$",Таблица_основная[[#This Row],[Первая строка массива]],":","F","$",Таблица_основная[[#This Row],[Последняя строка моссива]])</f>
        <v>F$1652:F$1706</v>
      </c>
      <c r="Q1680" s="70">
        <f t="shared" si="30"/>
        <v>1652</v>
      </c>
      <c r="R1680" s="70">
        <f>Таблица_основная[[#This Row],[Первая строка массива]]+54</f>
        <v>1706</v>
      </c>
      <c r="T1680" s="86"/>
    </row>
    <row r="1681" spans="1:20" ht="12.75" customHeight="1" x14ac:dyDescent="0.2">
      <c r="A1681" s="70"/>
      <c r="B1681" s="70"/>
      <c r="C1681" s="100" t="s">
        <v>100</v>
      </c>
      <c r="D1681" s="101" t="s">
        <v>153</v>
      </c>
      <c r="E1681" s="102">
        <v>45017</v>
      </c>
      <c r="F1681" s="71">
        <v>883</v>
      </c>
      <c r="G1681" s="72">
        <f ca="1">Таблица_основная[[#This Row],[Рейтинг расчет]]</f>
        <v>19</v>
      </c>
      <c r="H1681" s="41" t="s">
        <v>156</v>
      </c>
      <c r="I1681" s="71">
        <v>1824.5636363636363</v>
      </c>
      <c r="J1681" s="41" t="s">
        <v>157</v>
      </c>
      <c r="K1681" s="73"/>
      <c r="L1681" s="73" t="s">
        <v>158</v>
      </c>
      <c r="M1681" s="73"/>
      <c r="N168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O1681" s="41" t="str">
        <f>CONCATENATE("F","$",Таблица_основная[[#This Row],[Первая строка массива]])</f>
        <v>F$1652</v>
      </c>
      <c r="P1681" s="41" t="str">
        <f>CONCATENATE("F","$",Таблица_основная[[#This Row],[Первая строка массива]],":","F","$",Таблица_основная[[#This Row],[Последняя строка моссива]])</f>
        <v>F$1652:F$1706</v>
      </c>
      <c r="Q1681" s="70">
        <f t="shared" si="30"/>
        <v>1652</v>
      </c>
      <c r="R1681" s="70">
        <f>Таблица_основная[[#This Row],[Первая строка массива]]+54</f>
        <v>1706</v>
      </c>
      <c r="T1681" s="86"/>
    </row>
    <row r="1682" spans="1:20" ht="12.75" customHeight="1" x14ac:dyDescent="0.2">
      <c r="A1682" s="70"/>
      <c r="B1682" s="70"/>
      <c r="C1682" s="100" t="s">
        <v>115</v>
      </c>
      <c r="D1682" s="101" t="s">
        <v>153</v>
      </c>
      <c r="E1682" s="102">
        <v>45017</v>
      </c>
      <c r="F1682" s="71">
        <v>112</v>
      </c>
      <c r="G1682" s="72">
        <f ca="1">Таблица_основная[[#This Row],[Рейтинг расчет]]</f>
        <v>51</v>
      </c>
      <c r="H1682" s="41" t="s">
        <v>156</v>
      </c>
      <c r="I1682" s="71">
        <v>1824.5636363636363</v>
      </c>
      <c r="J1682" s="41" t="s">
        <v>157</v>
      </c>
      <c r="K1682" s="73"/>
      <c r="L1682" s="73" t="s">
        <v>158</v>
      </c>
      <c r="M1682" s="73"/>
      <c r="N168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51</v>
      </c>
      <c r="O1682" s="41" t="str">
        <f>CONCATENATE("F","$",Таблица_основная[[#This Row],[Первая строка массива]])</f>
        <v>F$1652</v>
      </c>
      <c r="P1682" s="41" t="str">
        <f>CONCATENATE("F","$",Таблица_основная[[#This Row],[Первая строка массива]],":","F","$",Таблица_основная[[#This Row],[Последняя строка моссива]])</f>
        <v>F$1652:F$1706</v>
      </c>
      <c r="Q1682" s="70">
        <f t="shared" si="30"/>
        <v>1652</v>
      </c>
      <c r="R1682" s="70">
        <f>Таблица_основная[[#This Row],[Первая строка массива]]+54</f>
        <v>1706</v>
      </c>
      <c r="T1682" s="86"/>
    </row>
    <row r="1683" spans="1:20" ht="12.75" customHeight="1" x14ac:dyDescent="0.2">
      <c r="A1683" s="70"/>
      <c r="B1683" s="70"/>
      <c r="C1683" s="100" t="s">
        <v>116</v>
      </c>
      <c r="D1683" s="101" t="s">
        <v>153</v>
      </c>
      <c r="E1683" s="102">
        <v>45017</v>
      </c>
      <c r="F1683" s="71">
        <v>363</v>
      </c>
      <c r="G1683" s="72">
        <f ca="1">Таблица_основная[[#This Row],[Рейтинг расчет]]</f>
        <v>35</v>
      </c>
      <c r="H1683" s="41" t="s">
        <v>156</v>
      </c>
      <c r="I1683" s="71">
        <v>1824.5636363636363</v>
      </c>
      <c r="J1683" s="41" t="s">
        <v>157</v>
      </c>
      <c r="K1683" s="73"/>
      <c r="L1683" s="73" t="s">
        <v>158</v>
      </c>
      <c r="M1683" s="73"/>
      <c r="N168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O1683" s="41" t="str">
        <f>CONCATENATE("F","$",Таблица_основная[[#This Row],[Первая строка массива]])</f>
        <v>F$1652</v>
      </c>
      <c r="P1683" s="41" t="str">
        <f>CONCATENATE("F","$",Таблица_основная[[#This Row],[Первая строка массива]],":","F","$",Таблица_основная[[#This Row],[Последняя строка моссива]])</f>
        <v>F$1652:F$1706</v>
      </c>
      <c r="Q1683" s="70">
        <f t="shared" si="30"/>
        <v>1652</v>
      </c>
      <c r="R1683" s="70">
        <f>Таблица_основная[[#This Row],[Первая строка массива]]+54</f>
        <v>1706</v>
      </c>
      <c r="T1683" s="86"/>
    </row>
    <row r="1684" spans="1:20" ht="12.75" customHeight="1" x14ac:dyDescent="0.2">
      <c r="A1684" s="70"/>
      <c r="B1684" s="70"/>
      <c r="C1684" s="100" t="s">
        <v>101</v>
      </c>
      <c r="D1684" s="101" t="s">
        <v>153</v>
      </c>
      <c r="E1684" s="102">
        <v>45017</v>
      </c>
      <c r="F1684" s="71">
        <v>522</v>
      </c>
      <c r="G1684" s="72">
        <f ca="1">Таблица_основная[[#This Row],[Рейтинг расчет]]</f>
        <v>25</v>
      </c>
      <c r="H1684" s="41" t="s">
        <v>156</v>
      </c>
      <c r="I1684" s="71">
        <v>1824.5636363636363</v>
      </c>
      <c r="J1684" s="41" t="s">
        <v>157</v>
      </c>
      <c r="K1684" s="73"/>
      <c r="L1684" s="73" t="s">
        <v>158</v>
      </c>
      <c r="M1684" s="73"/>
      <c r="N168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25</v>
      </c>
      <c r="O1684" s="41" t="str">
        <f>CONCATENATE("F","$",Таблица_основная[[#This Row],[Первая строка массива]])</f>
        <v>F$1652</v>
      </c>
      <c r="P1684" s="41" t="str">
        <f>CONCATENATE("F","$",Таблица_основная[[#This Row],[Первая строка массива]],":","F","$",Таблица_основная[[#This Row],[Последняя строка моссива]])</f>
        <v>F$1652:F$1706</v>
      </c>
      <c r="Q1684" s="70">
        <f t="shared" si="30"/>
        <v>1652</v>
      </c>
      <c r="R1684" s="70">
        <f>Таблица_основная[[#This Row],[Первая строка массива]]+54</f>
        <v>1706</v>
      </c>
      <c r="T1684" s="86"/>
    </row>
    <row r="1685" spans="1:20" ht="12.75" customHeight="1" x14ac:dyDescent="0.2">
      <c r="A1685" s="70"/>
      <c r="B1685" s="70"/>
      <c r="C1685" s="100" t="s">
        <v>102</v>
      </c>
      <c r="D1685" s="101" t="s">
        <v>153</v>
      </c>
      <c r="E1685" s="102">
        <v>45017</v>
      </c>
      <c r="F1685" s="71">
        <v>1148</v>
      </c>
      <c r="G1685" s="72">
        <f ca="1">Таблица_основная[[#This Row],[Рейтинг расчет]]</f>
        <v>14</v>
      </c>
      <c r="H1685" s="41" t="s">
        <v>156</v>
      </c>
      <c r="I1685" s="71">
        <v>1824.5636363636363</v>
      </c>
      <c r="J1685" s="41" t="s">
        <v>157</v>
      </c>
      <c r="K1685" s="73"/>
      <c r="L1685" s="73" t="s">
        <v>158</v>
      </c>
      <c r="M1685" s="73"/>
      <c r="N168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O1685" s="41" t="str">
        <f>CONCATENATE("F","$",Таблица_основная[[#This Row],[Первая строка массива]])</f>
        <v>F$1652</v>
      </c>
      <c r="P1685" s="41" t="str">
        <f>CONCATENATE("F","$",Таблица_основная[[#This Row],[Первая строка массива]],":","F","$",Таблица_основная[[#This Row],[Последняя строка моссива]])</f>
        <v>F$1652:F$1706</v>
      </c>
      <c r="Q1685" s="70">
        <f t="shared" si="30"/>
        <v>1652</v>
      </c>
      <c r="R1685" s="70">
        <f>Таблица_основная[[#This Row],[Первая строка массива]]+54</f>
        <v>1706</v>
      </c>
      <c r="T1685" s="86"/>
    </row>
    <row r="1686" spans="1:20" ht="12.75" customHeight="1" x14ac:dyDescent="0.2">
      <c r="A1686" s="70"/>
      <c r="B1686" s="70"/>
      <c r="C1686" s="100" t="s">
        <v>103</v>
      </c>
      <c r="D1686" s="101" t="s">
        <v>153</v>
      </c>
      <c r="E1686" s="102">
        <v>45017</v>
      </c>
      <c r="F1686" s="71">
        <v>113</v>
      </c>
      <c r="G1686" s="72">
        <f ca="1">Таблица_основная[[#This Row],[Рейтинг расчет]]</f>
        <v>50</v>
      </c>
      <c r="H1686" s="41" t="s">
        <v>156</v>
      </c>
      <c r="I1686" s="71">
        <v>1824.5636363636363</v>
      </c>
      <c r="J1686" s="41" t="s">
        <v>157</v>
      </c>
      <c r="K1686" s="73"/>
      <c r="L1686" s="73" t="s">
        <v>158</v>
      </c>
      <c r="M1686" s="73"/>
      <c r="N168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50</v>
      </c>
      <c r="O1686" s="41" t="str">
        <f>CONCATENATE("F","$",Таблица_основная[[#This Row],[Первая строка массива]])</f>
        <v>F$1652</v>
      </c>
      <c r="P1686" s="41" t="str">
        <f>CONCATENATE("F","$",Таблица_основная[[#This Row],[Первая строка массива]],":","F","$",Таблица_основная[[#This Row],[Последняя строка моссива]])</f>
        <v>F$1652:F$1706</v>
      </c>
      <c r="Q1686" s="70">
        <f t="shared" si="30"/>
        <v>1652</v>
      </c>
      <c r="R1686" s="70">
        <f>Таблица_основная[[#This Row],[Первая строка массива]]+54</f>
        <v>1706</v>
      </c>
      <c r="T1686" s="86"/>
    </row>
    <row r="1687" spans="1:20" ht="12.75" customHeight="1" x14ac:dyDescent="0.2">
      <c r="A1687" s="70"/>
      <c r="B1687" s="70"/>
      <c r="C1687" s="100" t="s">
        <v>104</v>
      </c>
      <c r="D1687" s="101" t="s">
        <v>153</v>
      </c>
      <c r="E1687" s="102">
        <v>45017</v>
      </c>
      <c r="F1687" s="71">
        <v>604</v>
      </c>
      <c r="G1687" s="72">
        <f ca="1">Таблица_основная[[#This Row],[Рейтинг расчет]]</f>
        <v>23</v>
      </c>
      <c r="H1687" s="41" t="s">
        <v>156</v>
      </c>
      <c r="I1687" s="71">
        <v>1824.5636363636363</v>
      </c>
      <c r="J1687" s="41" t="s">
        <v>157</v>
      </c>
      <c r="K1687" s="73"/>
      <c r="L1687" s="73" t="s">
        <v>158</v>
      </c>
      <c r="M1687" s="73"/>
      <c r="N168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23</v>
      </c>
      <c r="O1687" s="41" t="str">
        <f>CONCATENATE("F","$",Таблица_основная[[#This Row],[Первая строка массива]])</f>
        <v>F$1652</v>
      </c>
      <c r="P1687" s="41" t="str">
        <f>CONCATENATE("F","$",Таблица_основная[[#This Row],[Первая строка массива]],":","F","$",Таблица_основная[[#This Row],[Последняя строка моссива]])</f>
        <v>F$1652:F$1706</v>
      </c>
      <c r="Q1687" s="70">
        <f t="shared" si="30"/>
        <v>1652</v>
      </c>
      <c r="R1687" s="70">
        <f>Таблица_основная[[#This Row],[Первая строка массива]]+54</f>
        <v>1706</v>
      </c>
      <c r="T1687" s="86"/>
    </row>
    <row r="1688" spans="1:20" ht="12.75" customHeight="1" x14ac:dyDescent="0.2">
      <c r="A1688" s="70"/>
      <c r="B1688" s="70"/>
      <c r="C1688" s="100" t="s">
        <v>128</v>
      </c>
      <c r="D1688" s="101" t="s">
        <v>153</v>
      </c>
      <c r="E1688" s="102">
        <v>45017</v>
      </c>
      <c r="F1688" s="71">
        <v>1112</v>
      </c>
      <c r="G1688" s="72">
        <f ca="1">Таблица_основная[[#This Row],[Рейтинг расчет]]</f>
        <v>15</v>
      </c>
      <c r="H1688" s="41" t="s">
        <v>156</v>
      </c>
      <c r="I1688" s="71">
        <v>1824.5636363636363</v>
      </c>
      <c r="J1688" s="41" t="s">
        <v>157</v>
      </c>
      <c r="K1688" s="73"/>
      <c r="L1688" s="73" t="s">
        <v>158</v>
      </c>
      <c r="M1688" s="73"/>
      <c r="N168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O1688" s="41" t="str">
        <f>CONCATENATE("F","$",Таблица_основная[[#This Row],[Первая строка массива]])</f>
        <v>F$1652</v>
      </c>
      <c r="P1688" s="41" t="str">
        <f>CONCATENATE("F","$",Таблица_основная[[#This Row],[Первая строка массива]],":","F","$",Таблица_основная[[#This Row],[Последняя строка моссива]])</f>
        <v>F$1652:F$1706</v>
      </c>
      <c r="Q1688" s="70">
        <f t="shared" si="30"/>
        <v>1652</v>
      </c>
      <c r="R1688" s="70">
        <f>Таблица_основная[[#This Row],[Первая строка массива]]+54</f>
        <v>1706</v>
      </c>
      <c r="T1688" s="86"/>
    </row>
    <row r="1689" spans="1:20" ht="12.75" customHeight="1" x14ac:dyDescent="0.2">
      <c r="A1689" s="70"/>
      <c r="B1689" s="70"/>
      <c r="C1689" s="100" t="s">
        <v>117</v>
      </c>
      <c r="D1689" s="101" t="s">
        <v>153</v>
      </c>
      <c r="E1689" s="102">
        <v>45017</v>
      </c>
      <c r="F1689" s="71">
        <v>946</v>
      </c>
      <c r="G1689" s="72">
        <f ca="1">Таблица_основная[[#This Row],[Рейтинг расчет]]</f>
        <v>17</v>
      </c>
      <c r="H1689" s="41" t="s">
        <v>156</v>
      </c>
      <c r="I1689" s="71">
        <v>1824.5636363636363</v>
      </c>
      <c r="J1689" s="41" t="s">
        <v>157</v>
      </c>
      <c r="K1689" s="73"/>
      <c r="L1689" s="73" t="s">
        <v>158</v>
      </c>
      <c r="M1689" s="73"/>
      <c r="N168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O1689" s="41" t="str">
        <f>CONCATENATE("F","$",Таблица_основная[[#This Row],[Первая строка массива]])</f>
        <v>F$1652</v>
      </c>
      <c r="P1689" s="41" t="str">
        <f>CONCATENATE("F","$",Таблица_основная[[#This Row],[Первая строка массива]],":","F","$",Таблица_основная[[#This Row],[Последняя строка моссива]])</f>
        <v>F$1652:F$1706</v>
      </c>
      <c r="Q1689" s="70">
        <f t="shared" si="30"/>
        <v>1652</v>
      </c>
      <c r="R1689" s="70">
        <f>Таблица_основная[[#This Row],[Первая строка массива]]+54</f>
        <v>1706</v>
      </c>
      <c r="T1689" s="86"/>
    </row>
    <row r="1690" spans="1:20" ht="12.75" customHeight="1" x14ac:dyDescent="0.2">
      <c r="A1690" s="70"/>
      <c r="B1690" s="70"/>
      <c r="C1690" s="100" t="s">
        <v>118</v>
      </c>
      <c r="D1690" s="101" t="s">
        <v>153</v>
      </c>
      <c r="E1690" s="102">
        <v>45017</v>
      </c>
      <c r="F1690" s="71">
        <v>197</v>
      </c>
      <c r="G1690" s="72">
        <f ca="1">Таблица_основная[[#This Row],[Рейтинг расчет]]</f>
        <v>43</v>
      </c>
      <c r="H1690" s="41" t="s">
        <v>156</v>
      </c>
      <c r="I1690" s="71">
        <v>1824.5636363636363</v>
      </c>
      <c r="J1690" s="41" t="s">
        <v>157</v>
      </c>
      <c r="K1690" s="73"/>
      <c r="L1690" s="73" t="s">
        <v>158</v>
      </c>
      <c r="M1690" s="73"/>
      <c r="N169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43</v>
      </c>
      <c r="O1690" s="41" t="str">
        <f>CONCATENATE("F","$",Таблица_основная[[#This Row],[Первая строка массива]])</f>
        <v>F$1652</v>
      </c>
      <c r="P1690" s="41" t="str">
        <f>CONCATENATE("F","$",Таблица_основная[[#This Row],[Первая строка массива]],":","F","$",Таблица_основная[[#This Row],[Последняя строка моссива]])</f>
        <v>F$1652:F$1706</v>
      </c>
      <c r="Q1690" s="70">
        <f t="shared" si="30"/>
        <v>1652</v>
      </c>
      <c r="R1690" s="70">
        <f>Таблица_основная[[#This Row],[Первая строка массива]]+54</f>
        <v>1706</v>
      </c>
      <c r="T1690" s="86"/>
    </row>
    <row r="1691" spans="1:20" ht="12.75" customHeight="1" x14ac:dyDescent="0.2">
      <c r="A1691" s="70"/>
      <c r="B1691" s="70"/>
      <c r="C1691" s="100" t="s">
        <v>105</v>
      </c>
      <c r="D1691" s="101" t="s">
        <v>153</v>
      </c>
      <c r="E1691" s="102">
        <v>45017</v>
      </c>
      <c r="F1691" s="71">
        <v>709</v>
      </c>
      <c r="G1691" s="72">
        <f ca="1">Таблица_основная[[#This Row],[Рейтинг расчет]]</f>
        <v>21</v>
      </c>
      <c r="H1691" s="41" t="s">
        <v>156</v>
      </c>
      <c r="I1691" s="71">
        <v>1824.5636363636363</v>
      </c>
      <c r="J1691" s="41" t="s">
        <v>157</v>
      </c>
      <c r="K1691" s="73"/>
      <c r="L1691" s="73" t="s">
        <v>158</v>
      </c>
      <c r="M1691" s="73"/>
      <c r="N169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O1691" s="41" t="str">
        <f>CONCATENATE("F","$",Таблица_основная[[#This Row],[Первая строка массива]])</f>
        <v>F$1652</v>
      </c>
      <c r="P1691" s="41" t="str">
        <f>CONCATENATE("F","$",Таблица_основная[[#This Row],[Первая строка массива]],":","F","$",Таблица_основная[[#This Row],[Последняя строка моссива]])</f>
        <v>F$1652:F$1706</v>
      </c>
      <c r="Q1691" s="70">
        <f t="shared" si="30"/>
        <v>1652</v>
      </c>
      <c r="R1691" s="70">
        <f>Таблица_основная[[#This Row],[Первая строка массива]]+54</f>
        <v>1706</v>
      </c>
      <c r="T1691" s="86"/>
    </row>
    <row r="1692" spans="1:20" ht="12.75" customHeight="1" x14ac:dyDescent="0.2">
      <c r="A1692" s="70"/>
      <c r="B1692" s="70"/>
      <c r="C1692" s="100" t="s">
        <v>119</v>
      </c>
      <c r="D1692" s="101" t="s">
        <v>153</v>
      </c>
      <c r="E1692" s="102">
        <v>45017</v>
      </c>
      <c r="F1692" s="71">
        <v>408</v>
      </c>
      <c r="G1692" s="72">
        <f ca="1">Таблица_основная[[#This Row],[Рейтинг расчет]]</f>
        <v>32</v>
      </c>
      <c r="H1692" s="41" t="s">
        <v>156</v>
      </c>
      <c r="I1692" s="71">
        <v>1824.5636363636363</v>
      </c>
      <c r="J1692" s="41" t="s">
        <v>157</v>
      </c>
      <c r="K1692" s="73"/>
      <c r="L1692" s="73" t="s">
        <v>158</v>
      </c>
      <c r="M1692" s="73"/>
      <c r="N169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O1692" s="41" t="str">
        <f>CONCATENATE("F","$",Таблица_основная[[#This Row],[Первая строка массива]])</f>
        <v>F$1652</v>
      </c>
      <c r="P1692" s="41" t="str">
        <f>CONCATENATE("F","$",Таблица_основная[[#This Row],[Первая строка массива]],":","F","$",Таблица_основная[[#This Row],[Последняя строка моссива]])</f>
        <v>F$1652:F$1706</v>
      </c>
      <c r="Q1692" s="70">
        <f t="shared" si="30"/>
        <v>1652</v>
      </c>
      <c r="R1692" s="70">
        <f>Таблица_основная[[#This Row],[Первая строка массива]]+54</f>
        <v>1706</v>
      </c>
      <c r="T1692" s="86"/>
    </row>
    <row r="1693" spans="1:20" ht="12.75" customHeight="1" x14ac:dyDescent="0.2">
      <c r="A1693" s="70"/>
      <c r="B1693" s="70"/>
      <c r="C1693" s="100" t="s">
        <v>106</v>
      </c>
      <c r="D1693" s="101" t="s">
        <v>153</v>
      </c>
      <c r="E1693" s="102">
        <v>45017</v>
      </c>
      <c r="F1693" s="71">
        <v>295</v>
      </c>
      <c r="G1693" s="72">
        <f ca="1">Таблица_основная[[#This Row],[Рейтинг расчет]]</f>
        <v>40</v>
      </c>
      <c r="H1693" s="41" t="s">
        <v>156</v>
      </c>
      <c r="I1693" s="71">
        <v>1824.5636363636363</v>
      </c>
      <c r="J1693" s="41" t="s">
        <v>157</v>
      </c>
      <c r="K1693" s="73"/>
      <c r="L1693" s="73" t="s">
        <v>158</v>
      </c>
      <c r="M1693" s="73"/>
      <c r="N169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40</v>
      </c>
      <c r="O1693" s="41" t="str">
        <f>CONCATENATE("F","$",Таблица_основная[[#This Row],[Первая строка массива]])</f>
        <v>F$1652</v>
      </c>
      <c r="P1693" s="41" t="str">
        <f>CONCATENATE("F","$",Таблица_основная[[#This Row],[Первая строка массива]],":","F","$",Таблица_основная[[#This Row],[Последняя строка моссива]])</f>
        <v>F$1652:F$1706</v>
      </c>
      <c r="Q1693" s="70">
        <f t="shared" si="30"/>
        <v>1652</v>
      </c>
      <c r="R1693" s="70">
        <f>Таблица_основная[[#This Row],[Первая строка массива]]+54</f>
        <v>1706</v>
      </c>
      <c r="T1693" s="86"/>
    </row>
    <row r="1694" spans="1:20" ht="12.75" customHeight="1" x14ac:dyDescent="0.2">
      <c r="A1694" s="70"/>
      <c r="B1694" s="70"/>
      <c r="C1694" s="100" t="s">
        <v>107</v>
      </c>
      <c r="D1694" s="101" t="s">
        <v>153</v>
      </c>
      <c r="E1694" s="102">
        <v>45017</v>
      </c>
      <c r="F1694" s="71">
        <v>362</v>
      </c>
      <c r="G1694" s="72">
        <f ca="1">Таблица_основная[[#This Row],[Рейтинг расчет]]</f>
        <v>36</v>
      </c>
      <c r="H1694" s="41" t="s">
        <v>156</v>
      </c>
      <c r="I1694" s="71">
        <v>1824.5636363636363</v>
      </c>
      <c r="J1694" s="41" t="s">
        <v>157</v>
      </c>
      <c r="K1694" s="73"/>
      <c r="L1694" s="73" t="s">
        <v>158</v>
      </c>
      <c r="M1694" s="73"/>
      <c r="N169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O1694" s="41" t="str">
        <f>CONCATENATE("F","$",Таблица_основная[[#This Row],[Первая строка массива]])</f>
        <v>F$1652</v>
      </c>
      <c r="P1694" s="41" t="str">
        <f>CONCATENATE("F","$",Таблица_основная[[#This Row],[Первая строка массива]],":","F","$",Таблица_основная[[#This Row],[Последняя строка моссива]])</f>
        <v>F$1652:F$1706</v>
      </c>
      <c r="Q1694" s="70">
        <f t="shared" si="30"/>
        <v>1652</v>
      </c>
      <c r="R1694" s="70">
        <f>Таблица_основная[[#This Row],[Первая строка массива]]+54</f>
        <v>1706</v>
      </c>
      <c r="T1694" s="86"/>
    </row>
    <row r="1695" spans="1:20" ht="12.75" customHeight="1" x14ac:dyDescent="0.2">
      <c r="A1695" s="70"/>
      <c r="B1695" s="70"/>
      <c r="C1695" s="100" t="s">
        <v>120</v>
      </c>
      <c r="D1695" s="101" t="s">
        <v>153</v>
      </c>
      <c r="E1695" s="102">
        <v>45017</v>
      </c>
      <c r="F1695" s="71">
        <v>124</v>
      </c>
      <c r="G1695" s="72">
        <f ca="1">Таблица_основная[[#This Row],[Рейтинг расчет]]</f>
        <v>48</v>
      </c>
      <c r="H1695" s="41" t="s">
        <v>156</v>
      </c>
      <c r="I1695" s="71">
        <v>1824.5636363636363</v>
      </c>
      <c r="J1695" s="41" t="s">
        <v>157</v>
      </c>
      <c r="K1695" s="73"/>
      <c r="L1695" s="73" t="s">
        <v>158</v>
      </c>
      <c r="M1695" s="73"/>
      <c r="N169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48</v>
      </c>
      <c r="O1695" s="41" t="str">
        <f>CONCATENATE("F","$",Таблица_основная[[#This Row],[Первая строка массива]])</f>
        <v>F$1652</v>
      </c>
      <c r="P1695" s="41" t="str">
        <f>CONCATENATE("F","$",Таблица_основная[[#This Row],[Первая строка массива]],":","F","$",Таблица_основная[[#This Row],[Последняя строка моссива]])</f>
        <v>F$1652:F$1706</v>
      </c>
      <c r="Q1695" s="70">
        <f t="shared" si="30"/>
        <v>1652</v>
      </c>
      <c r="R1695" s="70">
        <f>Таблица_основная[[#This Row],[Первая строка массива]]+54</f>
        <v>1706</v>
      </c>
      <c r="T1695" s="86"/>
    </row>
    <row r="1696" spans="1:20" ht="12.75" customHeight="1" x14ac:dyDescent="0.2">
      <c r="A1696" s="70"/>
      <c r="B1696" s="70"/>
      <c r="C1696" s="100" t="s">
        <v>126</v>
      </c>
      <c r="D1696" s="101" t="s">
        <v>153</v>
      </c>
      <c r="E1696" s="102">
        <v>45017</v>
      </c>
      <c r="F1696" s="71">
        <v>247</v>
      </c>
      <c r="G1696" s="72">
        <f ca="1">Таблица_основная[[#This Row],[Рейтинг расчет]]</f>
        <v>42</v>
      </c>
      <c r="H1696" s="41" t="s">
        <v>156</v>
      </c>
      <c r="I1696" s="71">
        <v>1824.5636363636363</v>
      </c>
      <c r="J1696" s="41" t="s">
        <v>157</v>
      </c>
      <c r="K1696" s="73"/>
      <c r="L1696" s="73" t="s">
        <v>158</v>
      </c>
      <c r="M1696" s="73"/>
      <c r="N169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42</v>
      </c>
      <c r="O1696" s="41" t="str">
        <f>CONCATENATE("F","$",Таблица_основная[[#This Row],[Первая строка массива]])</f>
        <v>F$1652</v>
      </c>
      <c r="P1696" s="41" t="str">
        <f>CONCATENATE("F","$",Таблица_основная[[#This Row],[Первая строка массива]],":","F","$",Таблица_основная[[#This Row],[Последняя строка моссива]])</f>
        <v>F$1652:F$1706</v>
      </c>
      <c r="Q1696" s="70">
        <f t="shared" si="30"/>
        <v>1652</v>
      </c>
      <c r="R1696" s="70">
        <f>Таблица_основная[[#This Row],[Первая строка массива]]+54</f>
        <v>1706</v>
      </c>
      <c r="T1696" s="86"/>
    </row>
    <row r="1697" spans="1:20" ht="12.75" customHeight="1" x14ac:dyDescent="0.2">
      <c r="A1697" s="70"/>
      <c r="B1697" s="70"/>
      <c r="C1697" s="100" t="s">
        <v>108</v>
      </c>
      <c r="D1697" s="101" t="s">
        <v>153</v>
      </c>
      <c r="E1697" s="102">
        <v>45017</v>
      </c>
      <c r="F1697" s="71">
        <v>1522</v>
      </c>
      <c r="G1697" s="72">
        <f ca="1">Таблица_основная[[#This Row],[Рейтинг расчет]]</f>
        <v>11</v>
      </c>
      <c r="H1697" s="41" t="s">
        <v>156</v>
      </c>
      <c r="I1697" s="71">
        <v>1824.5636363636363</v>
      </c>
      <c r="J1697" s="41" t="s">
        <v>157</v>
      </c>
      <c r="K1697" s="73"/>
      <c r="L1697" s="73" t="s">
        <v>158</v>
      </c>
      <c r="M1697" s="73"/>
      <c r="N169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O1697" s="41" t="str">
        <f>CONCATENATE("F","$",Таблица_основная[[#This Row],[Первая строка массива]])</f>
        <v>F$1652</v>
      </c>
      <c r="P1697" s="41" t="str">
        <f>CONCATENATE("F","$",Таблица_основная[[#This Row],[Первая строка массива]],":","F","$",Таблица_основная[[#This Row],[Последняя строка моссива]])</f>
        <v>F$1652:F$1706</v>
      </c>
      <c r="Q1697" s="70">
        <f t="shared" si="30"/>
        <v>1652</v>
      </c>
      <c r="R1697" s="70">
        <f>Таблица_основная[[#This Row],[Первая строка массива]]+54</f>
        <v>1706</v>
      </c>
      <c r="T1697" s="86"/>
    </row>
    <row r="1698" spans="1:20" ht="12.75" customHeight="1" x14ac:dyDescent="0.2">
      <c r="A1698" s="70"/>
      <c r="B1698" s="70"/>
      <c r="C1698" s="100" t="s">
        <v>121</v>
      </c>
      <c r="D1698" s="101" t="s">
        <v>153</v>
      </c>
      <c r="E1698" s="102">
        <v>45017</v>
      </c>
      <c r="F1698" s="71">
        <v>750</v>
      </c>
      <c r="G1698" s="72">
        <f ca="1">Таблица_основная[[#This Row],[Рейтинг расчет]]</f>
        <v>20</v>
      </c>
      <c r="H1698" s="41" t="s">
        <v>156</v>
      </c>
      <c r="I1698" s="71">
        <v>1824.5636363636363</v>
      </c>
      <c r="J1698" s="41" t="s">
        <v>157</v>
      </c>
      <c r="K1698" s="73"/>
      <c r="L1698" s="73" t="s">
        <v>158</v>
      </c>
      <c r="M1698" s="73"/>
      <c r="N169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O1698" s="41" t="str">
        <f>CONCATENATE("F","$",Таблица_основная[[#This Row],[Первая строка массива]])</f>
        <v>F$1652</v>
      </c>
      <c r="P1698" s="41" t="str">
        <f>CONCATENATE("F","$",Таблица_основная[[#This Row],[Первая строка массива]],":","F","$",Таблица_основная[[#This Row],[Последняя строка моссива]])</f>
        <v>F$1652:F$1706</v>
      </c>
      <c r="Q1698" s="70">
        <f t="shared" si="30"/>
        <v>1652</v>
      </c>
      <c r="R1698" s="70">
        <f>Таблица_основная[[#This Row],[Первая строка массива]]+54</f>
        <v>1706</v>
      </c>
      <c r="T1698" s="86"/>
    </row>
    <row r="1699" spans="1:20" ht="12.75" customHeight="1" x14ac:dyDescent="0.2">
      <c r="A1699" s="70"/>
      <c r="B1699" s="70"/>
      <c r="C1699" s="100" t="s">
        <v>129</v>
      </c>
      <c r="D1699" s="101" t="s">
        <v>153</v>
      </c>
      <c r="E1699" s="102">
        <v>45017</v>
      </c>
      <c r="F1699" s="71">
        <v>44</v>
      </c>
      <c r="G1699" s="72">
        <f ca="1">Таблица_основная[[#This Row],[Рейтинг расчет]]</f>
        <v>52</v>
      </c>
      <c r="H1699" s="41" t="s">
        <v>156</v>
      </c>
      <c r="I1699" s="71">
        <v>1824.5636363636363</v>
      </c>
      <c r="J1699" s="41" t="s">
        <v>157</v>
      </c>
      <c r="K1699" s="73"/>
      <c r="L1699" s="73" t="s">
        <v>158</v>
      </c>
      <c r="M1699" s="73"/>
      <c r="N169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52</v>
      </c>
      <c r="O1699" s="41" t="str">
        <f>CONCATENATE("F","$",Таблица_основная[[#This Row],[Первая строка массива]])</f>
        <v>F$1652</v>
      </c>
      <c r="P1699" s="41" t="str">
        <f>CONCATENATE("F","$",Таблица_основная[[#This Row],[Первая строка массива]],":","F","$",Таблица_основная[[#This Row],[Последняя строка моссива]])</f>
        <v>F$1652:F$1706</v>
      </c>
      <c r="Q1699" s="70">
        <f t="shared" si="30"/>
        <v>1652</v>
      </c>
      <c r="R1699" s="70">
        <f>Таблица_основная[[#This Row],[Первая строка массива]]+54</f>
        <v>1706</v>
      </c>
      <c r="T1699" s="86"/>
    </row>
    <row r="1700" spans="1:20" ht="12.75" customHeight="1" x14ac:dyDescent="0.2">
      <c r="A1700" s="70"/>
      <c r="B1700" s="70"/>
      <c r="C1700" s="100" t="s">
        <v>122</v>
      </c>
      <c r="D1700" s="101" t="s">
        <v>153</v>
      </c>
      <c r="E1700" s="102">
        <v>45017</v>
      </c>
      <c r="F1700" s="71">
        <v>318</v>
      </c>
      <c r="G1700" s="72">
        <f ca="1">Таблица_основная[[#This Row],[Рейтинг расчет]]</f>
        <v>38</v>
      </c>
      <c r="H1700" s="41" t="s">
        <v>156</v>
      </c>
      <c r="I1700" s="71">
        <v>1824.5636363636363</v>
      </c>
      <c r="J1700" s="41" t="s">
        <v>157</v>
      </c>
      <c r="K1700" s="73"/>
      <c r="L1700" s="73" t="s">
        <v>158</v>
      </c>
      <c r="M1700" s="73"/>
      <c r="N170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38</v>
      </c>
      <c r="O1700" s="41" t="str">
        <f>CONCATENATE("F","$",Таблица_основная[[#This Row],[Первая строка массива]])</f>
        <v>F$1652</v>
      </c>
      <c r="P1700" s="41" t="str">
        <f>CONCATENATE("F","$",Таблица_основная[[#This Row],[Первая строка массива]],":","F","$",Таблица_основная[[#This Row],[Последняя строка моссива]])</f>
        <v>F$1652:F$1706</v>
      </c>
      <c r="Q1700" s="70">
        <f t="shared" si="30"/>
        <v>1652</v>
      </c>
      <c r="R1700" s="70">
        <f>Таблица_основная[[#This Row],[Первая строка массива]]+54</f>
        <v>1706</v>
      </c>
      <c r="T1700" s="86"/>
    </row>
    <row r="1701" spans="1:20" ht="12.75" customHeight="1" x14ac:dyDescent="0.2">
      <c r="A1701" s="70"/>
      <c r="B1701" s="70"/>
      <c r="C1701" s="100" t="s">
        <v>123</v>
      </c>
      <c r="D1701" s="101" t="s">
        <v>153</v>
      </c>
      <c r="E1701" s="102">
        <v>45017</v>
      </c>
      <c r="F1701" s="71">
        <v>420</v>
      </c>
      <c r="G1701" s="72">
        <f ca="1">Таблица_основная[[#This Row],[Рейтинг расчет]]</f>
        <v>30</v>
      </c>
      <c r="H1701" s="41" t="s">
        <v>156</v>
      </c>
      <c r="I1701" s="71">
        <v>1824.5636363636363</v>
      </c>
      <c r="J1701" s="41" t="s">
        <v>157</v>
      </c>
      <c r="K1701" s="73"/>
      <c r="L1701" s="73" t="s">
        <v>158</v>
      </c>
      <c r="M1701" s="73"/>
      <c r="N170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O1701" s="41" t="str">
        <f>CONCATENATE("F","$",Таблица_основная[[#This Row],[Первая строка массива]])</f>
        <v>F$1652</v>
      </c>
      <c r="P1701" s="41" t="str">
        <f>CONCATENATE("F","$",Таблица_основная[[#This Row],[Первая строка массива]],":","F","$",Таблица_основная[[#This Row],[Последняя строка моссива]])</f>
        <v>F$1652:F$1706</v>
      </c>
      <c r="Q1701" s="70">
        <f t="shared" si="30"/>
        <v>1652</v>
      </c>
      <c r="R1701" s="70">
        <f>Таблица_основная[[#This Row],[Первая строка массива]]+54</f>
        <v>1706</v>
      </c>
      <c r="T1701" s="86"/>
    </row>
    <row r="1702" spans="1:20" ht="12.75" customHeight="1" x14ac:dyDescent="0.2">
      <c r="A1702" s="70"/>
      <c r="B1702" s="70"/>
      <c r="C1702" s="100" t="s">
        <v>124</v>
      </c>
      <c r="D1702" s="101" t="s">
        <v>153</v>
      </c>
      <c r="E1702" s="102">
        <v>45017</v>
      </c>
      <c r="F1702" s="71">
        <v>353</v>
      </c>
      <c r="G1702" s="72">
        <f ca="1">Таблица_основная[[#This Row],[Рейтинг расчет]]</f>
        <v>37</v>
      </c>
      <c r="H1702" s="41" t="s">
        <v>156</v>
      </c>
      <c r="I1702" s="71">
        <v>1824.5636363636363</v>
      </c>
      <c r="J1702" s="41" t="s">
        <v>157</v>
      </c>
      <c r="K1702" s="73"/>
      <c r="L1702" s="73" t="s">
        <v>158</v>
      </c>
      <c r="M1702" s="73"/>
      <c r="N170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37</v>
      </c>
      <c r="O1702" s="41" t="str">
        <f>CONCATENATE("F","$",Таблица_основная[[#This Row],[Первая строка массива]])</f>
        <v>F$1652</v>
      </c>
      <c r="P1702" s="41" t="str">
        <f>CONCATENATE("F","$",Таблица_основная[[#This Row],[Первая строка массива]],":","F","$",Таблица_основная[[#This Row],[Последняя строка моссива]])</f>
        <v>F$1652:F$1706</v>
      </c>
      <c r="Q1702" s="70">
        <f t="shared" si="30"/>
        <v>1652</v>
      </c>
      <c r="R1702" s="70">
        <f>Таблица_основная[[#This Row],[Первая строка массива]]+54</f>
        <v>1706</v>
      </c>
      <c r="T1702" s="86"/>
    </row>
    <row r="1703" spans="1:20" ht="12.75" customHeight="1" x14ac:dyDescent="0.2">
      <c r="A1703" s="70"/>
      <c r="B1703" s="70"/>
      <c r="C1703" s="100" t="s">
        <v>109</v>
      </c>
      <c r="D1703" s="101" t="s">
        <v>153</v>
      </c>
      <c r="E1703" s="102">
        <v>45017</v>
      </c>
      <c r="F1703" s="71">
        <v>375</v>
      </c>
      <c r="G1703" s="72">
        <f ca="1">Таблица_основная[[#This Row],[Рейтинг расчет]]</f>
        <v>34</v>
      </c>
      <c r="H1703" s="41" t="s">
        <v>156</v>
      </c>
      <c r="I1703" s="71">
        <v>1824.5636363636363</v>
      </c>
      <c r="J1703" s="41" t="s">
        <v>157</v>
      </c>
      <c r="K1703" s="73"/>
      <c r="L1703" s="73" t="s">
        <v>158</v>
      </c>
      <c r="M1703" s="73"/>
      <c r="N170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O1703" s="41" t="str">
        <f>CONCATENATE("F","$",Таблица_основная[[#This Row],[Первая строка массива]])</f>
        <v>F$1652</v>
      </c>
      <c r="P1703" s="41" t="str">
        <f>CONCATENATE("F","$",Таблица_основная[[#This Row],[Первая строка массива]],":","F","$",Таблица_основная[[#This Row],[Последняя строка моссива]])</f>
        <v>F$1652:F$1706</v>
      </c>
      <c r="Q1703" s="70">
        <f t="shared" si="30"/>
        <v>1652</v>
      </c>
      <c r="R1703" s="70">
        <f>Таблица_основная[[#This Row],[Первая строка массива]]+54</f>
        <v>1706</v>
      </c>
      <c r="T1703" s="86"/>
    </row>
    <row r="1704" spans="1:20" ht="12.75" customHeight="1" x14ac:dyDescent="0.2">
      <c r="A1704" s="70"/>
      <c r="B1704" s="70"/>
      <c r="C1704" s="100" t="s">
        <v>110</v>
      </c>
      <c r="D1704" s="101" t="s">
        <v>153</v>
      </c>
      <c r="E1704" s="102">
        <v>45017</v>
      </c>
      <c r="F1704" s="71">
        <v>565</v>
      </c>
      <c r="G1704" s="72">
        <f ca="1">Таблица_основная[[#This Row],[Рейтинг расчет]]</f>
        <v>24</v>
      </c>
      <c r="H1704" s="41" t="s">
        <v>156</v>
      </c>
      <c r="I1704" s="71">
        <v>1824.5636363636363</v>
      </c>
      <c r="J1704" s="41" t="s">
        <v>157</v>
      </c>
      <c r="K1704" s="73"/>
      <c r="L1704" s="73" t="s">
        <v>158</v>
      </c>
      <c r="M1704" s="73"/>
      <c r="N170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24</v>
      </c>
      <c r="O1704" s="41" t="str">
        <f>CONCATENATE("F","$",Таблица_основная[[#This Row],[Первая строка массива]])</f>
        <v>F$1652</v>
      </c>
      <c r="P1704" s="41" t="str">
        <f>CONCATENATE("F","$",Таблица_основная[[#This Row],[Первая строка массива]],":","F","$",Таблица_основная[[#This Row],[Последняя строка моссива]])</f>
        <v>F$1652:F$1706</v>
      </c>
      <c r="Q1704" s="70">
        <f t="shared" si="30"/>
        <v>1652</v>
      </c>
      <c r="R1704" s="70">
        <f>Таблица_основная[[#This Row],[Первая строка массива]]+54</f>
        <v>1706</v>
      </c>
      <c r="T1704" s="86"/>
    </row>
    <row r="1705" spans="1:20" ht="12.75" customHeight="1" x14ac:dyDescent="0.2">
      <c r="A1705" s="70"/>
      <c r="B1705" s="70"/>
      <c r="C1705" s="100" t="s">
        <v>111</v>
      </c>
      <c r="D1705" s="101" t="s">
        <v>153</v>
      </c>
      <c r="E1705" s="102">
        <v>45017</v>
      </c>
      <c r="F1705" s="71">
        <v>293</v>
      </c>
      <c r="G1705" s="72">
        <f ca="1">Таблица_основная[[#This Row],[Рейтинг расчет]]</f>
        <v>41</v>
      </c>
      <c r="H1705" s="41" t="s">
        <v>156</v>
      </c>
      <c r="I1705" s="71">
        <v>1824.5636363636363</v>
      </c>
      <c r="J1705" s="41" t="s">
        <v>157</v>
      </c>
      <c r="K1705" s="73"/>
      <c r="L1705" s="73" t="s">
        <v>158</v>
      </c>
      <c r="M1705" s="73"/>
      <c r="N170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41</v>
      </c>
      <c r="O1705" s="41" t="str">
        <f>CONCATENATE("F","$",Таблица_основная[[#This Row],[Первая строка массива]])</f>
        <v>F$1652</v>
      </c>
      <c r="P1705" s="41" t="str">
        <f>CONCATENATE("F","$",Таблица_основная[[#This Row],[Первая строка массива]],":","F","$",Таблица_основная[[#This Row],[Последняя строка моссива]])</f>
        <v>F$1652:F$1706</v>
      </c>
      <c r="Q1705" s="70">
        <f t="shared" si="30"/>
        <v>1652</v>
      </c>
      <c r="R1705" s="70">
        <f>Таблица_основная[[#This Row],[Первая строка массива]]+54</f>
        <v>1706</v>
      </c>
      <c r="T1705" s="86"/>
    </row>
    <row r="1706" spans="1:20" ht="12.75" customHeight="1" x14ac:dyDescent="0.2">
      <c r="A1706" s="70"/>
      <c r="B1706" s="70"/>
      <c r="C1706" s="100" t="s">
        <v>125</v>
      </c>
      <c r="D1706" s="101" t="s">
        <v>153</v>
      </c>
      <c r="E1706" s="102">
        <v>45017</v>
      </c>
      <c r="F1706" s="71">
        <v>380</v>
      </c>
      <c r="G1706" s="72">
        <f ca="1">Таблица_основная[[#This Row],[Рейтинг расчет]]</f>
        <v>33</v>
      </c>
      <c r="H1706" s="41" t="s">
        <v>156</v>
      </c>
      <c r="I1706" s="71">
        <v>1824.5636363636363</v>
      </c>
      <c r="J1706" s="41" t="s">
        <v>157</v>
      </c>
      <c r="K1706" s="73"/>
      <c r="L1706" s="73" t="s">
        <v>158</v>
      </c>
      <c r="M1706" s="73"/>
      <c r="N170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O1706" s="41" t="str">
        <f>CONCATENATE("F","$",Таблица_основная[[#This Row],[Первая строка массива]])</f>
        <v>F$1652</v>
      </c>
      <c r="P1706" s="41" t="str">
        <f>CONCATENATE("F","$",Таблица_основная[[#This Row],[Первая строка массива]],":","F","$",Таблица_основная[[#This Row],[Последняя строка моссива]])</f>
        <v>F$1652:F$1706</v>
      </c>
      <c r="Q1706" s="70">
        <f t="shared" si="30"/>
        <v>1652</v>
      </c>
      <c r="R1706" s="70">
        <f>Таблица_основная[[#This Row],[Первая строка массива]]+54</f>
        <v>1706</v>
      </c>
      <c r="T1706" s="86"/>
    </row>
    <row r="1707" spans="1:20" ht="12.75" customHeight="1" x14ac:dyDescent="0.2">
      <c r="A1707" s="70"/>
      <c r="B1707" s="70"/>
      <c r="C1707" s="100" t="s">
        <v>87</v>
      </c>
      <c r="D1707" s="101" t="s">
        <v>153</v>
      </c>
      <c r="E1707" s="102">
        <v>45383</v>
      </c>
      <c r="F1707" s="71">
        <v>1327</v>
      </c>
      <c r="G1707" s="72">
        <f ca="1">Таблица_основная[[#This Row],[Рейтинг расчет]]</f>
        <v>13</v>
      </c>
      <c r="H1707" s="41" t="s">
        <v>160</v>
      </c>
      <c r="I1707" s="71">
        <v>2020.4363636363637</v>
      </c>
      <c r="J1707" s="41" t="s">
        <v>161</v>
      </c>
      <c r="K1707" s="73"/>
      <c r="L1707" s="73" t="s">
        <v>162</v>
      </c>
      <c r="M1707" s="73"/>
      <c r="N170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O1707" s="41" t="str">
        <f>CONCATENATE("F","$",Таблица_основная[[#This Row],[Первая строка массива]])</f>
        <v>F$1707</v>
      </c>
      <c r="P1707" s="41" t="str">
        <f>CONCATENATE("F","$",Таблица_основная[[#This Row],[Первая строка массива]],":","F","$",Таблица_основная[[#This Row],[Последняя строка моссива]])</f>
        <v>F$1707:F$1761</v>
      </c>
      <c r="Q1707" s="70">
        <f>ROW()</f>
        <v>1707</v>
      </c>
      <c r="R1707" s="70">
        <f>Таблица_основная[[#This Row],[Первая строка массива]]+54</f>
        <v>1761</v>
      </c>
      <c r="T1707" s="86"/>
    </row>
    <row r="1708" spans="1:20" ht="12.75" customHeight="1" x14ac:dyDescent="0.2">
      <c r="A1708" s="70"/>
      <c r="B1708" s="70"/>
      <c r="C1708" s="100" t="s">
        <v>88</v>
      </c>
      <c r="D1708" s="101" t="s">
        <v>153</v>
      </c>
      <c r="E1708" s="102">
        <v>45383</v>
      </c>
      <c r="F1708" s="71">
        <v>4960</v>
      </c>
      <c r="G1708" s="72">
        <f ca="1">Таблица_основная[[#This Row],[Рейтинг расчет]]</f>
        <v>3</v>
      </c>
      <c r="H1708" s="41" t="s">
        <v>160</v>
      </c>
      <c r="I1708" s="71">
        <v>2020.4363636363637</v>
      </c>
      <c r="J1708" s="41" t="s">
        <v>161</v>
      </c>
      <c r="K1708" s="73"/>
      <c r="L1708" s="73" t="s">
        <v>162</v>
      </c>
      <c r="M1708" s="73"/>
      <c r="N170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</v>
      </c>
      <c r="O1708" s="41" t="str">
        <f>CONCATENATE("F","$",Таблица_основная[[#This Row],[Первая строка массива]])</f>
        <v>F$1707</v>
      </c>
      <c r="P1708" s="41" t="str">
        <f>CONCATENATE("F","$",Таблица_основная[[#This Row],[Первая строка массива]],":","F","$",Таблица_основная[[#This Row],[Последняя строка моссива]])</f>
        <v>F$1707:F$1761</v>
      </c>
      <c r="Q1708" s="70">
        <f>Q1707</f>
        <v>1707</v>
      </c>
      <c r="R1708" s="70">
        <f>Таблица_основная[[#This Row],[Первая строка массива]]+54</f>
        <v>1761</v>
      </c>
      <c r="T1708" s="86"/>
    </row>
    <row r="1709" spans="1:20" ht="12.75" customHeight="1" x14ac:dyDescent="0.2">
      <c r="A1709" s="70"/>
      <c r="B1709" s="70"/>
      <c r="C1709" s="100" t="s">
        <v>89</v>
      </c>
      <c r="D1709" s="101" t="s">
        <v>153</v>
      </c>
      <c r="E1709" s="102">
        <v>45383</v>
      </c>
      <c r="F1709" s="71">
        <v>488</v>
      </c>
      <c r="G1709" s="72">
        <f ca="1">Таблица_основная[[#This Row],[Рейтинг расчет]]</f>
        <v>30</v>
      </c>
      <c r="H1709" s="41" t="s">
        <v>160</v>
      </c>
      <c r="I1709" s="71">
        <v>2020.4363636363637</v>
      </c>
      <c r="J1709" s="41" t="s">
        <v>161</v>
      </c>
      <c r="K1709" s="73"/>
      <c r="L1709" s="73" t="s">
        <v>162</v>
      </c>
      <c r="M1709" s="73"/>
      <c r="N170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O1709" s="41" t="str">
        <f>CONCATENATE("F","$",Таблица_основная[[#This Row],[Первая строка массива]])</f>
        <v>F$1707</v>
      </c>
      <c r="P1709" s="41" t="str">
        <f>CONCATENATE("F","$",Таблица_основная[[#This Row],[Первая строка массива]],":","F","$",Таблица_основная[[#This Row],[Последняя строка моссива]])</f>
        <v>F$1707:F$1761</v>
      </c>
      <c r="Q1709" s="70">
        <f t="shared" ref="Q1709:Q1761" si="31">Q1708</f>
        <v>1707</v>
      </c>
      <c r="R1709" s="70">
        <f>Таблица_основная[[#This Row],[Первая строка массива]]+54</f>
        <v>1761</v>
      </c>
      <c r="T1709" s="86"/>
    </row>
    <row r="1710" spans="1:20" ht="12.75" customHeight="1" x14ac:dyDescent="0.2">
      <c r="A1710" s="70"/>
      <c r="B1710" s="70"/>
      <c r="C1710" s="100" t="s">
        <v>90</v>
      </c>
      <c r="D1710" s="101" t="s">
        <v>153</v>
      </c>
      <c r="E1710" s="102">
        <v>45383</v>
      </c>
      <c r="F1710" s="71">
        <v>1582</v>
      </c>
      <c r="G1710" s="72">
        <f ca="1">Таблица_основная[[#This Row],[Рейтинг расчет]]</f>
        <v>12</v>
      </c>
      <c r="H1710" s="41" t="s">
        <v>160</v>
      </c>
      <c r="I1710" s="71">
        <v>2020.4363636363637</v>
      </c>
      <c r="J1710" s="41" t="s">
        <v>161</v>
      </c>
      <c r="K1710" s="73"/>
      <c r="L1710" s="73" t="s">
        <v>162</v>
      </c>
      <c r="M1710" s="73"/>
      <c r="N171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O1710" s="41" t="str">
        <f>CONCATENATE("F","$",Таблица_основная[[#This Row],[Первая строка массива]])</f>
        <v>F$1707</v>
      </c>
      <c r="P1710" s="41" t="str">
        <f>CONCATENATE("F","$",Таблица_основная[[#This Row],[Первая строка массива]],":","F","$",Таблица_основная[[#This Row],[Последняя строка моссива]])</f>
        <v>F$1707:F$1761</v>
      </c>
      <c r="Q1710" s="70">
        <f t="shared" si="31"/>
        <v>1707</v>
      </c>
      <c r="R1710" s="70">
        <f>Таблица_основная[[#This Row],[Первая строка массива]]+54</f>
        <v>1761</v>
      </c>
      <c r="T1710" s="86"/>
    </row>
    <row r="1711" spans="1:20" ht="12.75" customHeight="1" x14ac:dyDescent="0.2">
      <c r="A1711" s="70"/>
      <c r="B1711" s="70"/>
      <c r="C1711" s="100" t="s">
        <v>112</v>
      </c>
      <c r="D1711" s="101" t="s">
        <v>153</v>
      </c>
      <c r="E1711" s="102">
        <v>45383</v>
      </c>
      <c r="F1711" s="71">
        <v>197</v>
      </c>
      <c r="G1711" s="72">
        <f ca="1">Таблица_основная[[#This Row],[Рейтинг расчет]]</f>
        <v>47</v>
      </c>
      <c r="H1711" s="41" t="s">
        <v>160</v>
      </c>
      <c r="I1711" s="71">
        <v>2020.4363636363637</v>
      </c>
      <c r="J1711" s="41" t="s">
        <v>161</v>
      </c>
      <c r="K1711" s="73"/>
      <c r="L1711" s="73" t="s">
        <v>162</v>
      </c>
      <c r="M1711" s="73"/>
      <c r="N171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47</v>
      </c>
      <c r="O1711" s="41" t="str">
        <f>CONCATENATE("F","$",Таблица_основная[[#This Row],[Первая строка массива]])</f>
        <v>F$1707</v>
      </c>
      <c r="P1711" s="41" t="str">
        <f>CONCATENATE("F","$",Таблица_основная[[#This Row],[Первая строка массива]],":","F","$",Таблица_основная[[#This Row],[Последняя строка моссива]])</f>
        <v>F$1707:F$1761</v>
      </c>
      <c r="Q1711" s="70">
        <f t="shared" si="31"/>
        <v>1707</v>
      </c>
      <c r="R1711" s="70">
        <f>Таблица_основная[[#This Row],[Первая строка массива]]+54</f>
        <v>1761</v>
      </c>
      <c r="T1711" s="86"/>
    </row>
    <row r="1712" spans="1:20" ht="12.75" customHeight="1" x14ac:dyDescent="0.2">
      <c r="A1712" s="70"/>
      <c r="B1712" s="70"/>
      <c r="C1712" s="100" t="s">
        <v>91</v>
      </c>
      <c r="D1712" s="101" t="s">
        <v>153</v>
      </c>
      <c r="E1712" s="102">
        <v>45383</v>
      </c>
      <c r="F1712" s="71">
        <v>208</v>
      </c>
      <c r="G1712" s="72">
        <f ca="1">Таблица_основная[[#This Row],[Рейтинг расчет]]</f>
        <v>45</v>
      </c>
      <c r="H1712" s="41" t="s">
        <v>160</v>
      </c>
      <c r="I1712" s="71">
        <v>2020.4363636363637</v>
      </c>
      <c r="J1712" s="41" t="s">
        <v>161</v>
      </c>
      <c r="K1712" s="73"/>
      <c r="L1712" s="73" t="s">
        <v>162</v>
      </c>
      <c r="M1712" s="73"/>
      <c r="N171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45</v>
      </c>
      <c r="O1712" s="41" t="str">
        <f>CONCATENATE("F","$",Таблица_основная[[#This Row],[Первая строка массива]])</f>
        <v>F$1707</v>
      </c>
      <c r="P1712" s="41" t="str">
        <f>CONCATENATE("F","$",Таблица_основная[[#This Row],[Первая строка массива]],":","F","$",Таблица_основная[[#This Row],[Последняя строка моссива]])</f>
        <v>F$1707:F$1761</v>
      </c>
      <c r="Q1712" s="70">
        <f t="shared" si="31"/>
        <v>1707</v>
      </c>
      <c r="R1712" s="70">
        <f>Таблица_основная[[#This Row],[Первая строка массива]]+54</f>
        <v>1761</v>
      </c>
      <c r="T1712" s="86"/>
    </row>
    <row r="1713" spans="1:20" ht="12.75" customHeight="1" x14ac:dyDescent="0.2">
      <c r="A1713" s="70"/>
      <c r="B1713" s="70"/>
      <c r="C1713" s="100" t="s">
        <v>92</v>
      </c>
      <c r="D1713" s="101" t="s">
        <v>153</v>
      </c>
      <c r="E1713" s="102">
        <v>45383</v>
      </c>
      <c r="F1713" s="71">
        <v>374</v>
      </c>
      <c r="G1713" s="72">
        <f ca="1">Таблица_основная[[#This Row],[Рейтинг расчет]]</f>
        <v>36</v>
      </c>
      <c r="H1713" s="41" t="s">
        <v>160</v>
      </c>
      <c r="I1713" s="71">
        <v>2020.4363636363637</v>
      </c>
      <c r="J1713" s="41" t="s">
        <v>161</v>
      </c>
      <c r="K1713" s="73"/>
      <c r="L1713" s="73" t="s">
        <v>162</v>
      </c>
      <c r="M1713" s="73"/>
      <c r="N171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O1713" s="41" t="str">
        <f>CONCATENATE("F","$",Таблица_основная[[#This Row],[Первая строка массива]])</f>
        <v>F$1707</v>
      </c>
      <c r="P1713" s="41" t="str">
        <f>CONCATENATE("F","$",Таблица_основная[[#This Row],[Первая строка массива]],":","F","$",Таблица_основная[[#This Row],[Последняя строка моссива]])</f>
        <v>F$1707:F$1761</v>
      </c>
      <c r="Q1713" s="70">
        <f t="shared" si="31"/>
        <v>1707</v>
      </c>
      <c r="R1713" s="70">
        <f>Таблица_основная[[#This Row],[Первая строка массива]]+54</f>
        <v>1761</v>
      </c>
      <c r="T1713" s="86"/>
    </row>
    <row r="1714" spans="1:20" ht="12.75" customHeight="1" x14ac:dyDescent="0.2">
      <c r="A1714" s="70"/>
      <c r="B1714" s="70"/>
      <c r="C1714" s="100" t="s">
        <v>113</v>
      </c>
      <c r="D1714" s="101" t="s">
        <v>153</v>
      </c>
      <c r="E1714" s="102">
        <v>45383</v>
      </c>
      <c r="F1714" s="71">
        <v>247</v>
      </c>
      <c r="G1714" s="72">
        <f ca="1">Таблица_основная[[#This Row],[Рейтинг расчет]]</f>
        <v>43</v>
      </c>
      <c r="H1714" s="41" t="s">
        <v>160</v>
      </c>
      <c r="I1714" s="71">
        <v>2020.4363636363637</v>
      </c>
      <c r="J1714" s="41" t="s">
        <v>161</v>
      </c>
      <c r="K1714" s="73"/>
      <c r="L1714" s="73" t="s">
        <v>162</v>
      </c>
      <c r="M1714" s="73"/>
      <c r="N171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43</v>
      </c>
      <c r="O1714" s="41" t="str">
        <f>CONCATENATE("F","$",Таблица_основная[[#This Row],[Первая строка массива]])</f>
        <v>F$1707</v>
      </c>
      <c r="P1714" s="41" t="str">
        <f>CONCATENATE("F","$",Таблица_основная[[#This Row],[Первая строка массива]],":","F","$",Таблица_основная[[#This Row],[Последняя строка моссива]])</f>
        <v>F$1707:F$1761</v>
      </c>
      <c r="Q1714" s="70">
        <f t="shared" si="31"/>
        <v>1707</v>
      </c>
      <c r="R1714" s="70">
        <f>Таблица_основная[[#This Row],[Первая строка массива]]+54</f>
        <v>1761</v>
      </c>
      <c r="T1714" s="86"/>
    </row>
    <row r="1715" spans="1:20" ht="12.75" customHeight="1" x14ac:dyDescent="0.2">
      <c r="A1715" s="70"/>
      <c r="B1715" s="70"/>
      <c r="C1715" s="100" t="s">
        <v>135</v>
      </c>
      <c r="D1715" s="101" t="s">
        <v>153</v>
      </c>
      <c r="E1715" s="102">
        <v>45383</v>
      </c>
      <c r="F1715" s="71">
        <v>2303</v>
      </c>
      <c r="G1715" s="72">
        <f ca="1">Таблица_основная[[#This Row],[Рейтинг расчет]]</f>
        <v>8</v>
      </c>
      <c r="H1715" s="41" t="s">
        <v>160</v>
      </c>
      <c r="I1715" s="71">
        <v>2020.4363636363637</v>
      </c>
      <c r="J1715" s="41" t="s">
        <v>161</v>
      </c>
      <c r="K1715" s="73"/>
      <c r="L1715" s="73" t="s">
        <v>162</v>
      </c>
      <c r="M1715" s="73"/>
      <c r="N171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O1715" s="41" t="str">
        <f>CONCATENATE("F","$",Таблица_основная[[#This Row],[Первая строка массива]])</f>
        <v>F$1707</v>
      </c>
      <c r="P1715" s="41" t="str">
        <f>CONCATENATE("F","$",Таблица_основная[[#This Row],[Первая строка массива]],":","F","$",Таблица_основная[[#This Row],[Последняя строка моссива]])</f>
        <v>F$1707:F$1761</v>
      </c>
      <c r="Q1715" s="70">
        <f t="shared" si="31"/>
        <v>1707</v>
      </c>
      <c r="R1715" s="70">
        <f>Таблица_основная[[#This Row],[Первая строка массива]]+54</f>
        <v>1761</v>
      </c>
      <c r="T1715" s="86"/>
    </row>
    <row r="1716" spans="1:20" ht="12.75" customHeight="1" x14ac:dyDescent="0.2">
      <c r="A1716" s="70"/>
      <c r="B1716" s="70"/>
      <c r="C1716" s="100" t="s">
        <v>136</v>
      </c>
      <c r="D1716" s="101" t="s">
        <v>153</v>
      </c>
      <c r="E1716" s="102">
        <v>45383</v>
      </c>
      <c r="F1716" s="71">
        <v>3784</v>
      </c>
      <c r="G1716" s="72">
        <f ca="1">Таблица_основная[[#This Row],[Рейтинг расчет]]</f>
        <v>7</v>
      </c>
      <c r="H1716" s="41" t="s">
        <v>160</v>
      </c>
      <c r="I1716" s="71">
        <v>2020.4363636363637</v>
      </c>
      <c r="J1716" s="41" t="s">
        <v>161</v>
      </c>
      <c r="K1716" s="73"/>
      <c r="L1716" s="73" t="s">
        <v>162</v>
      </c>
      <c r="M1716" s="73"/>
      <c r="N171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O1716" s="41" t="str">
        <f>CONCATENATE("F","$",Таблица_основная[[#This Row],[Первая строка массива]])</f>
        <v>F$1707</v>
      </c>
      <c r="P1716" s="41" t="str">
        <f>CONCATENATE("F","$",Таблица_основная[[#This Row],[Первая строка массива]],":","F","$",Таблица_основная[[#This Row],[Последняя строка моссива]])</f>
        <v>F$1707:F$1761</v>
      </c>
      <c r="Q1716" s="70">
        <f t="shared" si="31"/>
        <v>1707</v>
      </c>
      <c r="R1716" s="70">
        <f>Таблица_основная[[#This Row],[Первая строка массива]]+54</f>
        <v>1761</v>
      </c>
      <c r="T1716" s="86"/>
    </row>
    <row r="1717" spans="1:20" ht="12.75" customHeight="1" x14ac:dyDescent="0.2">
      <c r="A1717" s="70"/>
      <c r="B1717" s="70"/>
      <c r="C1717" s="100" t="s">
        <v>137</v>
      </c>
      <c r="D1717" s="101" t="s">
        <v>153</v>
      </c>
      <c r="E1717" s="102">
        <v>45383</v>
      </c>
      <c r="F1717" s="71">
        <v>4232</v>
      </c>
      <c r="G1717" s="72">
        <f ca="1">Таблица_основная[[#This Row],[Рейтинг расчет]]</f>
        <v>5</v>
      </c>
      <c r="H1717" s="41" t="s">
        <v>160</v>
      </c>
      <c r="I1717" s="71">
        <v>2020.4363636363637</v>
      </c>
      <c r="J1717" s="41" t="s">
        <v>161</v>
      </c>
      <c r="K1717" s="73"/>
      <c r="L1717" s="73" t="s">
        <v>162</v>
      </c>
      <c r="M1717" s="73"/>
      <c r="N171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</v>
      </c>
      <c r="O1717" s="41" t="str">
        <f>CONCATENATE("F","$",Таблица_основная[[#This Row],[Первая строка массива]])</f>
        <v>F$1707</v>
      </c>
      <c r="P1717" s="41" t="str">
        <f>CONCATENATE("F","$",Таблица_основная[[#This Row],[Первая строка массива]],":","F","$",Таблица_основная[[#This Row],[Последняя строка моссива]])</f>
        <v>F$1707:F$1761</v>
      </c>
      <c r="Q1717" s="70">
        <f t="shared" si="31"/>
        <v>1707</v>
      </c>
      <c r="R1717" s="70">
        <f>Таблица_основная[[#This Row],[Первая строка массива]]+54</f>
        <v>1761</v>
      </c>
      <c r="T1717" s="86"/>
    </row>
    <row r="1718" spans="1:20" ht="12.75" customHeight="1" x14ac:dyDescent="0.2">
      <c r="A1718" s="70"/>
      <c r="B1718" s="70"/>
      <c r="C1718" s="100" t="s">
        <v>138</v>
      </c>
      <c r="D1718" s="101" t="s">
        <v>153</v>
      </c>
      <c r="E1718" s="102">
        <v>45383</v>
      </c>
      <c r="F1718" s="71">
        <v>988</v>
      </c>
      <c r="G1718" s="72">
        <f ca="1">Таблица_основная[[#This Row],[Рейтинг расчет]]</f>
        <v>18</v>
      </c>
      <c r="H1718" s="41" t="s">
        <v>160</v>
      </c>
      <c r="I1718" s="71">
        <v>2020.4363636363637</v>
      </c>
      <c r="J1718" s="41" t="s">
        <v>161</v>
      </c>
      <c r="K1718" s="73"/>
      <c r="L1718" s="73" t="s">
        <v>162</v>
      </c>
      <c r="M1718" s="73"/>
      <c r="N171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O1718" s="41" t="str">
        <f>CONCATENATE("F","$",Таблица_основная[[#This Row],[Первая строка массива]])</f>
        <v>F$1707</v>
      </c>
      <c r="P1718" s="41" t="str">
        <f>CONCATENATE("F","$",Таблица_основная[[#This Row],[Первая строка массива]],":","F","$",Таблица_основная[[#This Row],[Последняя строка моссива]])</f>
        <v>F$1707:F$1761</v>
      </c>
      <c r="Q1718" s="70">
        <f t="shared" si="31"/>
        <v>1707</v>
      </c>
      <c r="R1718" s="70">
        <f>Таблица_основная[[#This Row],[Первая строка массива]]+54</f>
        <v>1761</v>
      </c>
      <c r="T1718" s="86"/>
    </row>
    <row r="1719" spans="1:20" ht="12.75" customHeight="1" x14ac:dyDescent="0.2">
      <c r="A1719" s="70"/>
      <c r="B1719" s="70"/>
      <c r="C1719" s="100" t="s">
        <v>139</v>
      </c>
      <c r="D1719" s="101" t="s">
        <v>153</v>
      </c>
      <c r="E1719" s="102">
        <v>45383</v>
      </c>
      <c r="F1719" s="71">
        <v>651</v>
      </c>
      <c r="G1719" s="72">
        <f ca="1">Таблица_основная[[#This Row],[Рейтинг расчет]]</f>
        <v>23</v>
      </c>
      <c r="H1719" s="41" t="s">
        <v>160</v>
      </c>
      <c r="I1719" s="71">
        <v>2020.4363636363637</v>
      </c>
      <c r="J1719" s="41" t="s">
        <v>161</v>
      </c>
      <c r="K1719" s="73"/>
      <c r="L1719" s="73" t="s">
        <v>162</v>
      </c>
      <c r="M1719" s="73"/>
      <c r="N171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23</v>
      </c>
      <c r="O1719" s="41" t="str">
        <f>CONCATENATE("F","$",Таблица_основная[[#This Row],[Первая строка массива]])</f>
        <v>F$1707</v>
      </c>
      <c r="P1719" s="41" t="str">
        <f>CONCATENATE("F","$",Таблица_основная[[#This Row],[Первая строка массива]],":","F","$",Таблица_основная[[#This Row],[Последняя строка моссива]])</f>
        <v>F$1707:F$1761</v>
      </c>
      <c r="Q1719" s="70">
        <f t="shared" si="31"/>
        <v>1707</v>
      </c>
      <c r="R1719" s="70">
        <f>Таблица_основная[[#This Row],[Первая строка массива]]+54</f>
        <v>1761</v>
      </c>
      <c r="T1719" s="86"/>
    </row>
    <row r="1720" spans="1:20" ht="12.75" customHeight="1" x14ac:dyDescent="0.2">
      <c r="A1720" s="70"/>
      <c r="B1720" s="70"/>
      <c r="C1720" s="100" t="s">
        <v>140</v>
      </c>
      <c r="D1720" s="101" t="s">
        <v>153</v>
      </c>
      <c r="E1720" s="102">
        <v>45383</v>
      </c>
      <c r="F1720" s="71">
        <v>339</v>
      </c>
      <c r="G1720" s="72">
        <f ca="1">Таблица_основная[[#This Row],[Рейтинг расчет]]</f>
        <v>40</v>
      </c>
      <c r="H1720" s="41" t="s">
        <v>160</v>
      </c>
      <c r="I1720" s="71">
        <v>2020.4363636363637</v>
      </c>
      <c r="J1720" s="41" t="s">
        <v>161</v>
      </c>
      <c r="K1720" s="73"/>
      <c r="L1720" s="73" t="s">
        <v>162</v>
      </c>
      <c r="M1720" s="73"/>
      <c r="N172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40</v>
      </c>
      <c r="O1720" s="41" t="str">
        <f>CONCATENATE("F","$",Таблица_основная[[#This Row],[Первая строка массива]])</f>
        <v>F$1707</v>
      </c>
      <c r="P1720" s="41" t="str">
        <f>CONCATENATE("F","$",Таблица_основная[[#This Row],[Первая строка массива]],":","F","$",Таблица_основная[[#This Row],[Последняя строка моссива]])</f>
        <v>F$1707:F$1761</v>
      </c>
      <c r="Q1720" s="70">
        <f t="shared" si="31"/>
        <v>1707</v>
      </c>
      <c r="R1720" s="70">
        <f>Таблица_основная[[#This Row],[Первая строка массива]]+54</f>
        <v>1761</v>
      </c>
      <c r="T1720" s="86"/>
    </row>
    <row r="1721" spans="1:20" ht="12.75" customHeight="1" x14ac:dyDescent="0.2">
      <c r="A1721" s="70"/>
      <c r="B1721" s="70"/>
      <c r="C1721" s="100" t="s">
        <v>141</v>
      </c>
      <c r="D1721" s="101" t="s">
        <v>153</v>
      </c>
      <c r="E1721" s="102">
        <v>45383</v>
      </c>
      <c r="F1721" s="71">
        <v>2065</v>
      </c>
      <c r="G1721" s="72">
        <f ca="1">Таблица_основная[[#This Row],[Рейтинг расчет]]</f>
        <v>9</v>
      </c>
      <c r="H1721" s="41" t="s">
        <v>160</v>
      </c>
      <c r="I1721" s="71">
        <v>2020.4363636363637</v>
      </c>
      <c r="J1721" s="41" t="s">
        <v>161</v>
      </c>
      <c r="K1721" s="73"/>
      <c r="L1721" s="73" t="s">
        <v>162</v>
      </c>
      <c r="M1721" s="73"/>
      <c r="N172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9</v>
      </c>
      <c r="O1721" s="41" t="str">
        <f>CONCATENATE("F","$",Таблица_основная[[#This Row],[Первая строка массива]])</f>
        <v>F$1707</v>
      </c>
      <c r="P1721" s="41" t="str">
        <f>CONCATENATE("F","$",Таблица_основная[[#This Row],[Первая строка массива]],":","F","$",Таблица_основная[[#This Row],[Последняя строка моссива]])</f>
        <v>F$1707:F$1761</v>
      </c>
      <c r="Q1721" s="70">
        <f t="shared" si="31"/>
        <v>1707</v>
      </c>
      <c r="R1721" s="70">
        <f>Таблица_основная[[#This Row],[Первая строка массива]]+54</f>
        <v>1761</v>
      </c>
      <c r="T1721" s="86"/>
    </row>
    <row r="1722" spans="1:20" ht="12.75" customHeight="1" x14ac:dyDescent="0.2">
      <c r="A1722" s="70"/>
      <c r="B1722" s="70"/>
      <c r="C1722" s="100" t="s">
        <v>142</v>
      </c>
      <c r="D1722" s="101" t="s">
        <v>153</v>
      </c>
      <c r="E1722" s="102">
        <v>45383</v>
      </c>
      <c r="F1722" s="71">
        <v>3948</v>
      </c>
      <c r="G1722" s="72">
        <f ca="1">Таблица_основная[[#This Row],[Рейтинг расчет]]</f>
        <v>6</v>
      </c>
      <c r="H1722" s="41" t="s">
        <v>160</v>
      </c>
      <c r="I1722" s="71">
        <v>2020.4363636363637</v>
      </c>
      <c r="J1722" s="41" t="s">
        <v>161</v>
      </c>
      <c r="K1722" s="73"/>
      <c r="L1722" s="73" t="s">
        <v>162</v>
      </c>
      <c r="M1722" s="73"/>
      <c r="N172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6</v>
      </c>
      <c r="O1722" s="41" t="str">
        <f>CONCATENATE("F","$",Таблица_основная[[#This Row],[Первая строка массива]])</f>
        <v>F$1707</v>
      </c>
      <c r="P1722" s="41" t="str">
        <f>CONCATENATE("F","$",Таблица_основная[[#This Row],[Первая строка массива]],":","F","$",Таблица_основная[[#This Row],[Последняя строка моссива]])</f>
        <v>F$1707:F$1761</v>
      </c>
      <c r="Q1722" s="70">
        <f t="shared" si="31"/>
        <v>1707</v>
      </c>
      <c r="R1722" s="70">
        <f>Таблица_основная[[#This Row],[Первая строка массива]]+54</f>
        <v>1761</v>
      </c>
      <c r="T1722" s="86"/>
    </row>
    <row r="1723" spans="1:20" ht="12.75" customHeight="1" x14ac:dyDescent="0.2">
      <c r="A1723" s="70"/>
      <c r="B1723" s="70"/>
      <c r="C1723" s="100" t="s">
        <v>143</v>
      </c>
      <c r="D1723" s="101" t="s">
        <v>153</v>
      </c>
      <c r="E1723" s="102">
        <v>45383</v>
      </c>
      <c r="F1723" s="71">
        <v>1584</v>
      </c>
      <c r="G1723" s="72">
        <f ca="1">Таблица_основная[[#This Row],[Рейтинг расчет]]</f>
        <v>11</v>
      </c>
      <c r="H1723" s="41" t="s">
        <v>160</v>
      </c>
      <c r="I1723" s="71">
        <v>2020.4363636363637</v>
      </c>
      <c r="J1723" s="41" t="s">
        <v>161</v>
      </c>
      <c r="K1723" s="73"/>
      <c r="L1723" s="73" t="s">
        <v>162</v>
      </c>
      <c r="M1723" s="73"/>
      <c r="N172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O1723" s="41" t="str">
        <f>CONCATENATE("F","$",Таблица_основная[[#This Row],[Первая строка массива]])</f>
        <v>F$1707</v>
      </c>
      <c r="P1723" s="41" t="str">
        <f>CONCATENATE("F","$",Таблица_основная[[#This Row],[Первая строка массива]],":","F","$",Таблица_основная[[#This Row],[Последняя строка моссива]])</f>
        <v>F$1707:F$1761</v>
      </c>
      <c r="Q1723" s="70">
        <f t="shared" si="31"/>
        <v>1707</v>
      </c>
      <c r="R1723" s="70">
        <f>Таблица_основная[[#This Row],[Первая строка массива]]+54</f>
        <v>1761</v>
      </c>
      <c r="T1723" s="86"/>
    </row>
    <row r="1724" spans="1:20" ht="12.75" customHeight="1" x14ac:dyDescent="0.2">
      <c r="A1724" s="70"/>
      <c r="B1724" s="70"/>
      <c r="C1724" s="100" t="s">
        <v>144</v>
      </c>
      <c r="D1724" s="101" t="s">
        <v>153</v>
      </c>
      <c r="E1724" s="102">
        <v>45383</v>
      </c>
      <c r="F1724" s="71">
        <v>50240</v>
      </c>
      <c r="G1724" s="72">
        <f ca="1">Таблица_основная[[#This Row],[Рейтинг расчет]]</f>
        <v>1</v>
      </c>
      <c r="H1724" s="41" t="s">
        <v>160</v>
      </c>
      <c r="I1724" s="71">
        <v>2020.4363636363637</v>
      </c>
      <c r="J1724" s="41" t="s">
        <v>161</v>
      </c>
      <c r="K1724" s="73"/>
      <c r="L1724" s="73" t="s">
        <v>162</v>
      </c>
      <c r="M1724" s="73"/>
      <c r="N172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</v>
      </c>
      <c r="O1724" s="41" t="str">
        <f>CONCATENATE("F","$",Таблица_основная[[#This Row],[Первая строка массива]])</f>
        <v>F$1707</v>
      </c>
      <c r="P1724" s="41" t="str">
        <f>CONCATENATE("F","$",Таблица_основная[[#This Row],[Первая строка массива]],":","F","$",Таблица_основная[[#This Row],[Последняя строка моссива]])</f>
        <v>F$1707:F$1761</v>
      </c>
      <c r="Q1724" s="70">
        <f t="shared" si="31"/>
        <v>1707</v>
      </c>
      <c r="R1724" s="70">
        <f>Таблица_основная[[#This Row],[Первая строка массива]]+54</f>
        <v>1761</v>
      </c>
      <c r="T1724" s="86"/>
    </row>
    <row r="1725" spans="1:20" ht="12.75" customHeight="1" x14ac:dyDescent="0.2">
      <c r="A1725" s="70"/>
      <c r="B1725" s="70"/>
      <c r="C1725" s="100" t="s">
        <v>145</v>
      </c>
      <c r="D1725" s="101" t="s">
        <v>153</v>
      </c>
      <c r="E1725" s="102">
        <v>45383</v>
      </c>
      <c r="F1725" s="71">
        <v>8461</v>
      </c>
      <c r="G1725" s="72">
        <f ca="1">Таблица_основная[[#This Row],[Рейтинг расчет]]</f>
        <v>2</v>
      </c>
      <c r="H1725" s="41" t="s">
        <v>160</v>
      </c>
      <c r="I1725" s="71">
        <v>2020.4363636363637</v>
      </c>
      <c r="J1725" s="41" t="s">
        <v>161</v>
      </c>
      <c r="K1725" s="73"/>
      <c r="L1725" s="73" t="s">
        <v>162</v>
      </c>
      <c r="M1725" s="73"/>
      <c r="N172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</v>
      </c>
      <c r="O1725" s="41" t="str">
        <f>CONCATENATE("F","$",Таблица_основная[[#This Row],[Первая строка массива]])</f>
        <v>F$1707</v>
      </c>
      <c r="P1725" s="41" t="str">
        <f>CONCATENATE("F","$",Таблица_основная[[#This Row],[Первая строка массива]],":","F","$",Таблица_основная[[#This Row],[Последняя строка моссива]])</f>
        <v>F$1707:F$1761</v>
      </c>
      <c r="Q1725" s="70">
        <f t="shared" si="31"/>
        <v>1707</v>
      </c>
      <c r="R1725" s="70">
        <f>Таблица_основная[[#This Row],[Первая строка массива]]+54</f>
        <v>1761</v>
      </c>
      <c r="T1725" s="86"/>
    </row>
    <row r="1726" spans="1:20" ht="12.75" customHeight="1" x14ac:dyDescent="0.2">
      <c r="A1726" s="70"/>
      <c r="B1726" s="70"/>
      <c r="C1726" s="100" t="s">
        <v>146</v>
      </c>
      <c r="D1726" s="101" t="s">
        <v>153</v>
      </c>
      <c r="E1726" s="102">
        <v>45383</v>
      </c>
      <c r="F1726" s="71">
        <v>4611</v>
      </c>
      <c r="G1726" s="72">
        <f ca="1">Таблица_основная[[#This Row],[Рейтинг расчет]]</f>
        <v>4</v>
      </c>
      <c r="H1726" s="41" t="s">
        <v>160</v>
      </c>
      <c r="I1726" s="71">
        <v>2020.4363636363637</v>
      </c>
      <c r="J1726" s="41" t="s">
        <v>161</v>
      </c>
      <c r="K1726" s="73"/>
      <c r="L1726" s="73" t="s">
        <v>162</v>
      </c>
      <c r="M1726" s="73"/>
      <c r="N172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</v>
      </c>
      <c r="O1726" s="41" t="str">
        <f>CONCATENATE("F","$",Таблица_основная[[#This Row],[Первая строка массива]])</f>
        <v>F$1707</v>
      </c>
      <c r="P1726" s="41" t="str">
        <f>CONCATENATE("F","$",Таблица_основная[[#This Row],[Первая строка массива]],":","F","$",Таблица_основная[[#This Row],[Последняя строка моссива]])</f>
        <v>F$1707:F$1761</v>
      </c>
      <c r="Q1726" s="70">
        <f t="shared" si="31"/>
        <v>1707</v>
      </c>
      <c r="R1726" s="70">
        <f>Таблица_основная[[#This Row],[Первая строка массива]]+54</f>
        <v>1761</v>
      </c>
      <c r="T1726" s="86"/>
    </row>
    <row r="1727" spans="1:20" ht="12.75" customHeight="1" x14ac:dyDescent="0.2">
      <c r="A1727" s="70"/>
      <c r="B1727" s="70"/>
      <c r="C1727" s="100" t="s">
        <v>93</v>
      </c>
      <c r="D1727" s="101" t="s">
        <v>153</v>
      </c>
      <c r="E1727" s="102">
        <v>45383</v>
      </c>
      <c r="F1727" s="71">
        <v>178</v>
      </c>
      <c r="G1727" s="72">
        <f ca="1">Таблица_основная[[#This Row],[Рейтинг расчет]]</f>
        <v>48</v>
      </c>
      <c r="H1727" s="41" t="s">
        <v>160</v>
      </c>
      <c r="I1727" s="71">
        <v>2020.4363636363637</v>
      </c>
      <c r="J1727" s="41" t="s">
        <v>161</v>
      </c>
      <c r="K1727" s="73"/>
      <c r="L1727" s="73" t="s">
        <v>162</v>
      </c>
      <c r="M1727" s="73"/>
      <c r="N172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48</v>
      </c>
      <c r="O1727" s="41" t="str">
        <f>CONCATENATE("F","$",Таблица_основная[[#This Row],[Первая строка массива]])</f>
        <v>F$1707</v>
      </c>
      <c r="P1727" s="41" t="str">
        <f>CONCATENATE("F","$",Таблица_основная[[#This Row],[Первая строка массива]],":","F","$",Таблица_основная[[#This Row],[Последняя строка моссива]])</f>
        <v>F$1707:F$1761</v>
      </c>
      <c r="Q1727" s="70">
        <f t="shared" si="31"/>
        <v>1707</v>
      </c>
      <c r="R1727" s="70">
        <f>Таблица_основная[[#This Row],[Первая строка массива]]+54</f>
        <v>1761</v>
      </c>
      <c r="T1727" s="86"/>
    </row>
    <row r="1728" spans="1:20" ht="12.75" customHeight="1" x14ac:dyDescent="0.2">
      <c r="A1728" s="70"/>
      <c r="B1728" s="70"/>
      <c r="C1728" s="100" t="s">
        <v>127</v>
      </c>
      <c r="D1728" s="101" t="s">
        <v>153</v>
      </c>
      <c r="E1728" s="102">
        <v>45383</v>
      </c>
      <c r="F1728" s="71">
        <v>510</v>
      </c>
      <c r="G1728" s="72">
        <f ca="1">Таблица_основная[[#This Row],[Рейтинг расчет]]</f>
        <v>28</v>
      </c>
      <c r="H1728" s="41" t="s">
        <v>160</v>
      </c>
      <c r="I1728" s="71">
        <v>2020.4363636363637</v>
      </c>
      <c r="J1728" s="41" t="s">
        <v>161</v>
      </c>
      <c r="K1728" s="73"/>
      <c r="L1728" s="73" t="s">
        <v>162</v>
      </c>
      <c r="M1728" s="73"/>
      <c r="N172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O1728" s="41" t="str">
        <f>CONCATENATE("F","$",Таблица_основная[[#This Row],[Первая строка массива]])</f>
        <v>F$1707</v>
      </c>
      <c r="P1728" s="41" t="str">
        <f>CONCATENATE("F","$",Таблица_основная[[#This Row],[Первая строка массива]],":","F","$",Таблица_основная[[#This Row],[Последняя строка моссива]])</f>
        <v>F$1707:F$1761</v>
      </c>
      <c r="Q1728" s="70">
        <f t="shared" si="31"/>
        <v>1707</v>
      </c>
      <c r="R1728" s="70">
        <f>Таблица_основная[[#This Row],[Первая строка массива]]+54</f>
        <v>1761</v>
      </c>
      <c r="T1728" s="86"/>
    </row>
    <row r="1729" spans="1:20" ht="12.75" customHeight="1" x14ac:dyDescent="0.2">
      <c r="A1729" s="70"/>
      <c r="B1729" s="70"/>
      <c r="C1729" s="100" t="s">
        <v>114</v>
      </c>
      <c r="D1729" s="101" t="s">
        <v>153</v>
      </c>
      <c r="E1729" s="102">
        <v>45383</v>
      </c>
      <c r="F1729" s="71">
        <v>118</v>
      </c>
      <c r="G1729" s="72">
        <f ca="1">Таблица_основная[[#This Row],[Рейтинг расчет]]</f>
        <v>52</v>
      </c>
      <c r="H1729" s="41" t="s">
        <v>160</v>
      </c>
      <c r="I1729" s="71">
        <v>2020.4363636363637</v>
      </c>
      <c r="J1729" s="41" t="s">
        <v>161</v>
      </c>
      <c r="K1729" s="73"/>
      <c r="L1729" s="73" t="s">
        <v>162</v>
      </c>
      <c r="M1729" s="73"/>
      <c r="N172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52</v>
      </c>
      <c r="O1729" s="41" t="str">
        <f>CONCATENATE("F","$",Таблица_основная[[#This Row],[Первая строка массива]])</f>
        <v>F$1707</v>
      </c>
      <c r="P1729" s="41" t="str">
        <f>CONCATENATE("F","$",Таблица_основная[[#This Row],[Первая строка массива]],":","F","$",Таблица_основная[[#This Row],[Последняя строка моссива]])</f>
        <v>F$1707:F$1761</v>
      </c>
      <c r="Q1729" s="70">
        <f t="shared" si="31"/>
        <v>1707</v>
      </c>
      <c r="R1729" s="70">
        <f>Таблица_основная[[#This Row],[Первая строка массива]]+54</f>
        <v>1761</v>
      </c>
      <c r="T1729" s="86"/>
    </row>
    <row r="1730" spans="1:20" ht="12.75" customHeight="1" x14ac:dyDescent="0.2">
      <c r="A1730" s="70"/>
      <c r="B1730" s="70"/>
      <c r="C1730" s="100" t="s">
        <v>94</v>
      </c>
      <c r="D1730" s="101" t="s">
        <v>153</v>
      </c>
      <c r="E1730" s="102">
        <v>45383</v>
      </c>
      <c r="F1730" s="71">
        <v>1030</v>
      </c>
      <c r="G1730" s="72">
        <f ca="1">Таблица_основная[[#This Row],[Рейтинг расчет]]</f>
        <v>17</v>
      </c>
      <c r="H1730" s="41" t="s">
        <v>160</v>
      </c>
      <c r="I1730" s="71">
        <v>2020.4363636363637</v>
      </c>
      <c r="J1730" s="41" t="s">
        <v>161</v>
      </c>
      <c r="K1730" s="73"/>
      <c r="L1730" s="73" t="s">
        <v>162</v>
      </c>
      <c r="M1730" s="73"/>
      <c r="N173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O1730" s="41" t="str">
        <f>CONCATENATE("F","$",Таблица_основная[[#This Row],[Первая строка массива]])</f>
        <v>F$1707</v>
      </c>
      <c r="P1730" s="41" t="str">
        <f>CONCATENATE("F","$",Таблица_основная[[#This Row],[Первая строка массива]],":","F","$",Таблица_основная[[#This Row],[Последняя строка моссива]])</f>
        <v>F$1707:F$1761</v>
      </c>
      <c r="Q1730" s="70">
        <f t="shared" si="31"/>
        <v>1707</v>
      </c>
      <c r="R1730" s="70">
        <f>Таблица_основная[[#This Row],[Первая строка массива]]+54</f>
        <v>1761</v>
      </c>
      <c r="T1730" s="86"/>
    </row>
    <row r="1731" spans="1:20" ht="12.75" customHeight="1" x14ac:dyDescent="0.2">
      <c r="A1731" s="70"/>
      <c r="B1731" s="70"/>
      <c r="C1731" s="100" t="s">
        <v>95</v>
      </c>
      <c r="D1731" s="101" t="s">
        <v>153</v>
      </c>
      <c r="E1731" s="102">
        <v>45383</v>
      </c>
      <c r="F1731" s="71">
        <v>438</v>
      </c>
      <c r="G1731" s="72">
        <f ca="1">Таблица_основная[[#This Row],[Рейтинг расчет]]</f>
        <v>32</v>
      </c>
      <c r="H1731" s="41" t="s">
        <v>160</v>
      </c>
      <c r="I1731" s="71">
        <v>2020.4363636363637</v>
      </c>
      <c r="J1731" s="41" t="s">
        <v>161</v>
      </c>
      <c r="K1731" s="73"/>
      <c r="L1731" s="73" t="s">
        <v>162</v>
      </c>
      <c r="M1731" s="73"/>
      <c r="N173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O1731" s="41" t="str">
        <f>CONCATENATE("F","$",Таблица_основная[[#This Row],[Первая строка массива]])</f>
        <v>F$1707</v>
      </c>
      <c r="P1731" s="41" t="str">
        <f>CONCATENATE("F","$",Таблица_основная[[#This Row],[Первая строка массива]],":","F","$",Таблица_основная[[#This Row],[Последняя строка моссива]])</f>
        <v>F$1707:F$1761</v>
      </c>
      <c r="Q1731" s="70">
        <f t="shared" si="31"/>
        <v>1707</v>
      </c>
      <c r="R1731" s="70">
        <f>Таблица_основная[[#This Row],[Первая строка массива]]+54</f>
        <v>1761</v>
      </c>
      <c r="T1731" s="86"/>
    </row>
    <row r="1732" spans="1:20" ht="12.75" customHeight="1" x14ac:dyDescent="0.2">
      <c r="A1732" s="70"/>
      <c r="B1732" s="70"/>
      <c r="C1732" s="100" t="s">
        <v>96</v>
      </c>
      <c r="D1732" s="101" t="s">
        <v>153</v>
      </c>
      <c r="E1732" s="102">
        <v>45383</v>
      </c>
      <c r="F1732" s="71">
        <v>523</v>
      </c>
      <c r="G1732" s="72">
        <f ca="1">Таблица_основная[[#This Row],[Рейтинг расчет]]</f>
        <v>26</v>
      </c>
      <c r="H1732" s="41" t="s">
        <v>160</v>
      </c>
      <c r="I1732" s="71">
        <v>2020.4363636363637</v>
      </c>
      <c r="J1732" s="41" t="s">
        <v>161</v>
      </c>
      <c r="K1732" s="73"/>
      <c r="L1732" s="73" t="s">
        <v>162</v>
      </c>
      <c r="M1732" s="73"/>
      <c r="N173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O1732" s="41" t="str">
        <f>CONCATENATE("F","$",Таблица_основная[[#This Row],[Первая строка массива]])</f>
        <v>F$1707</v>
      </c>
      <c r="P1732" s="41" t="str">
        <f>CONCATENATE("F","$",Таблица_основная[[#This Row],[Первая строка массива]],":","F","$",Таблица_основная[[#This Row],[Последняя строка моссива]])</f>
        <v>F$1707:F$1761</v>
      </c>
      <c r="Q1732" s="70">
        <f t="shared" si="31"/>
        <v>1707</v>
      </c>
      <c r="R1732" s="70">
        <f>Таблица_основная[[#This Row],[Первая строка массива]]+54</f>
        <v>1761</v>
      </c>
      <c r="T1732" s="86"/>
    </row>
    <row r="1733" spans="1:20" ht="12.75" customHeight="1" x14ac:dyDescent="0.2">
      <c r="A1733" s="70"/>
      <c r="B1733" s="70"/>
      <c r="C1733" s="100" t="s">
        <v>97</v>
      </c>
      <c r="D1733" s="101" t="s">
        <v>153</v>
      </c>
      <c r="E1733" s="102">
        <v>45383</v>
      </c>
      <c r="F1733" s="71">
        <v>539</v>
      </c>
      <c r="G1733" s="72">
        <f ca="1">Таблица_основная[[#This Row],[Рейтинг расчет]]</f>
        <v>25</v>
      </c>
      <c r="H1733" s="41" t="s">
        <v>160</v>
      </c>
      <c r="I1733" s="71">
        <v>2020.4363636363637</v>
      </c>
      <c r="J1733" s="41" t="s">
        <v>161</v>
      </c>
      <c r="K1733" s="73"/>
      <c r="L1733" s="73" t="s">
        <v>162</v>
      </c>
      <c r="M1733" s="73"/>
      <c r="N173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25</v>
      </c>
      <c r="O1733" s="41" t="str">
        <f>CONCATENATE("F","$",Таблица_основная[[#This Row],[Первая строка массива]])</f>
        <v>F$1707</v>
      </c>
      <c r="P1733" s="41" t="str">
        <f>CONCATENATE("F","$",Таблица_основная[[#This Row],[Первая строка массива]],":","F","$",Таблица_основная[[#This Row],[Последняя строка моссива]])</f>
        <v>F$1707:F$1761</v>
      </c>
      <c r="Q1733" s="70">
        <f t="shared" si="31"/>
        <v>1707</v>
      </c>
      <c r="R1733" s="70">
        <f>Таблица_основная[[#This Row],[Первая строка массива]]+54</f>
        <v>1761</v>
      </c>
      <c r="T1733" s="86"/>
    </row>
    <row r="1734" spans="1:20" ht="12.75" customHeight="1" x14ac:dyDescent="0.2">
      <c r="A1734" s="70"/>
      <c r="B1734" s="70"/>
      <c r="C1734" s="100" t="s">
        <v>98</v>
      </c>
      <c r="D1734" s="101" t="s">
        <v>153</v>
      </c>
      <c r="E1734" s="102">
        <v>45383</v>
      </c>
      <c r="F1734" s="71">
        <v>215</v>
      </c>
      <c r="G1734" s="72">
        <f ca="1">Таблица_основная[[#This Row],[Рейтинг расчет]]</f>
        <v>44</v>
      </c>
      <c r="H1734" s="41" t="s">
        <v>160</v>
      </c>
      <c r="I1734" s="71">
        <v>2020.4363636363637</v>
      </c>
      <c r="J1734" s="41" t="s">
        <v>161</v>
      </c>
      <c r="K1734" s="73"/>
      <c r="L1734" s="73" t="s">
        <v>162</v>
      </c>
      <c r="M1734" s="73"/>
      <c r="N173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44</v>
      </c>
      <c r="O1734" s="41" t="str">
        <f>CONCATENATE("F","$",Таблица_основная[[#This Row],[Первая строка массива]])</f>
        <v>F$1707</v>
      </c>
      <c r="P1734" s="41" t="str">
        <f>CONCATENATE("F","$",Таблица_основная[[#This Row],[Первая строка массива]],":","F","$",Таблица_основная[[#This Row],[Последняя строка моссива]])</f>
        <v>F$1707:F$1761</v>
      </c>
      <c r="Q1734" s="70">
        <f t="shared" si="31"/>
        <v>1707</v>
      </c>
      <c r="R1734" s="70">
        <f>Таблица_основная[[#This Row],[Первая строка массива]]+54</f>
        <v>1761</v>
      </c>
      <c r="T1734" s="86"/>
    </row>
    <row r="1735" spans="1:20" ht="12.75" customHeight="1" x14ac:dyDescent="0.2">
      <c r="A1735" s="70"/>
      <c r="B1735" s="70"/>
      <c r="C1735" s="100" t="s">
        <v>99</v>
      </c>
      <c r="D1735" s="101" t="s">
        <v>153</v>
      </c>
      <c r="E1735" s="102">
        <v>45383</v>
      </c>
      <c r="F1735" s="71">
        <v>492</v>
      </c>
      <c r="G1735" s="72">
        <f ca="1">Таблица_основная[[#This Row],[Рейтинг расчет]]</f>
        <v>29</v>
      </c>
      <c r="H1735" s="41" t="s">
        <v>160</v>
      </c>
      <c r="I1735" s="71">
        <v>2020.4363636363637</v>
      </c>
      <c r="J1735" s="41" t="s">
        <v>161</v>
      </c>
      <c r="K1735" s="73"/>
      <c r="L1735" s="73" t="s">
        <v>162</v>
      </c>
      <c r="M1735" s="73"/>
      <c r="N173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29</v>
      </c>
      <c r="O1735" s="41" t="str">
        <f>CONCATENATE("F","$",Таблица_основная[[#This Row],[Первая строка массива]])</f>
        <v>F$1707</v>
      </c>
      <c r="P1735" s="41" t="str">
        <f>CONCATENATE("F","$",Таблица_основная[[#This Row],[Первая строка массива]],":","F","$",Таблица_основная[[#This Row],[Последняя строка моссива]])</f>
        <v>F$1707:F$1761</v>
      </c>
      <c r="Q1735" s="70">
        <f t="shared" si="31"/>
        <v>1707</v>
      </c>
      <c r="R1735" s="70">
        <f>Таблица_основная[[#This Row],[Первая строка массива]]+54</f>
        <v>1761</v>
      </c>
      <c r="T1735" s="86"/>
    </row>
    <row r="1736" spans="1:20" ht="12.75" customHeight="1" x14ac:dyDescent="0.2">
      <c r="A1736" s="70"/>
      <c r="B1736" s="70"/>
      <c r="C1736" s="100" t="s">
        <v>100</v>
      </c>
      <c r="D1736" s="101" t="s">
        <v>153</v>
      </c>
      <c r="E1736" s="102">
        <v>45383</v>
      </c>
      <c r="F1736" s="71">
        <v>935</v>
      </c>
      <c r="G1736" s="72">
        <f ca="1">Таблица_основная[[#This Row],[Рейтинг расчет]]</f>
        <v>19</v>
      </c>
      <c r="H1736" s="41" t="s">
        <v>160</v>
      </c>
      <c r="I1736" s="71">
        <v>2020.4363636363637</v>
      </c>
      <c r="J1736" s="41" t="s">
        <v>161</v>
      </c>
      <c r="K1736" s="73"/>
      <c r="L1736" s="73" t="s">
        <v>162</v>
      </c>
      <c r="M1736" s="73"/>
      <c r="N173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O1736" s="41" t="str">
        <f>CONCATENATE("F","$",Таблица_основная[[#This Row],[Первая строка массива]])</f>
        <v>F$1707</v>
      </c>
      <c r="P1736" s="41" t="str">
        <f>CONCATENATE("F","$",Таблица_основная[[#This Row],[Первая строка массива]],":","F","$",Таблица_основная[[#This Row],[Последняя строка моссива]])</f>
        <v>F$1707:F$1761</v>
      </c>
      <c r="Q1736" s="70">
        <f t="shared" si="31"/>
        <v>1707</v>
      </c>
      <c r="R1736" s="70">
        <f>Таблица_основная[[#This Row],[Первая строка массива]]+54</f>
        <v>1761</v>
      </c>
      <c r="T1736" s="86"/>
    </row>
    <row r="1737" spans="1:20" ht="12.75" customHeight="1" x14ac:dyDescent="0.2">
      <c r="A1737" s="70"/>
      <c r="B1737" s="70"/>
      <c r="C1737" s="100" t="s">
        <v>115</v>
      </c>
      <c r="D1737" s="101" t="s">
        <v>153</v>
      </c>
      <c r="E1737" s="102">
        <v>45383</v>
      </c>
      <c r="F1737" s="71">
        <v>129</v>
      </c>
      <c r="G1737" s="72">
        <f ca="1">Таблица_основная[[#This Row],[Рейтинг расчет]]</f>
        <v>50</v>
      </c>
      <c r="H1737" s="41" t="s">
        <v>160</v>
      </c>
      <c r="I1737" s="71">
        <v>2020.4363636363637</v>
      </c>
      <c r="J1737" s="41" t="s">
        <v>161</v>
      </c>
      <c r="K1737" s="73"/>
      <c r="L1737" s="73" t="s">
        <v>162</v>
      </c>
      <c r="M1737" s="73"/>
      <c r="N173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50</v>
      </c>
      <c r="O1737" s="41" t="str">
        <f>CONCATENATE("F","$",Таблица_основная[[#This Row],[Первая строка массива]])</f>
        <v>F$1707</v>
      </c>
      <c r="P1737" s="41" t="str">
        <f>CONCATENATE("F","$",Таблица_основная[[#This Row],[Первая строка массива]],":","F","$",Таблица_основная[[#This Row],[Последняя строка моссива]])</f>
        <v>F$1707:F$1761</v>
      </c>
      <c r="Q1737" s="70">
        <f t="shared" si="31"/>
        <v>1707</v>
      </c>
      <c r="R1737" s="70">
        <f>Таблица_основная[[#This Row],[Первая строка массива]]+54</f>
        <v>1761</v>
      </c>
      <c r="T1737" s="86"/>
    </row>
    <row r="1738" spans="1:20" ht="12.75" customHeight="1" x14ac:dyDescent="0.2">
      <c r="A1738" s="70"/>
      <c r="B1738" s="70"/>
      <c r="C1738" s="100" t="s">
        <v>116</v>
      </c>
      <c r="D1738" s="101" t="s">
        <v>153</v>
      </c>
      <c r="E1738" s="102">
        <v>45383</v>
      </c>
      <c r="F1738" s="71">
        <v>372</v>
      </c>
      <c r="G1738" s="72">
        <f ca="1">Таблица_основная[[#This Row],[Рейтинг расчет]]</f>
        <v>37</v>
      </c>
      <c r="H1738" s="41" t="s">
        <v>160</v>
      </c>
      <c r="I1738" s="71">
        <v>2020.4363636363637</v>
      </c>
      <c r="J1738" s="41" t="s">
        <v>161</v>
      </c>
      <c r="K1738" s="73"/>
      <c r="L1738" s="73" t="s">
        <v>162</v>
      </c>
      <c r="M1738" s="73"/>
      <c r="N173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37</v>
      </c>
      <c r="O1738" s="41" t="str">
        <f>CONCATENATE("F","$",Таблица_основная[[#This Row],[Первая строка массива]])</f>
        <v>F$1707</v>
      </c>
      <c r="P1738" s="41" t="str">
        <f>CONCATENATE("F","$",Таблица_основная[[#This Row],[Первая строка массива]],":","F","$",Таблица_основная[[#This Row],[Последняя строка моссива]])</f>
        <v>F$1707:F$1761</v>
      </c>
      <c r="Q1738" s="70">
        <f t="shared" si="31"/>
        <v>1707</v>
      </c>
      <c r="R1738" s="70">
        <f>Таблица_основная[[#This Row],[Первая строка массива]]+54</f>
        <v>1761</v>
      </c>
      <c r="T1738" s="86"/>
    </row>
    <row r="1739" spans="1:20" ht="12.75" customHeight="1" x14ac:dyDescent="0.2">
      <c r="A1739" s="70"/>
      <c r="B1739" s="70"/>
      <c r="C1739" s="100" t="s">
        <v>101</v>
      </c>
      <c r="D1739" s="101" t="s">
        <v>153</v>
      </c>
      <c r="E1739" s="102">
        <v>45383</v>
      </c>
      <c r="F1739" s="71">
        <v>596</v>
      </c>
      <c r="G1739" s="72">
        <f ca="1">Таблица_основная[[#This Row],[Рейтинг расчет]]</f>
        <v>24</v>
      </c>
      <c r="H1739" s="41" t="s">
        <v>160</v>
      </c>
      <c r="I1739" s="71">
        <v>2020.4363636363637</v>
      </c>
      <c r="J1739" s="41" t="s">
        <v>161</v>
      </c>
      <c r="K1739" s="73"/>
      <c r="L1739" s="73" t="s">
        <v>162</v>
      </c>
      <c r="M1739" s="73"/>
      <c r="N173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24</v>
      </c>
      <c r="O1739" s="41" t="str">
        <f>CONCATENATE("F","$",Таблица_основная[[#This Row],[Первая строка массива]])</f>
        <v>F$1707</v>
      </c>
      <c r="P1739" s="41" t="str">
        <f>CONCATENATE("F","$",Таблица_основная[[#This Row],[Первая строка массива]],":","F","$",Таблица_основная[[#This Row],[Последняя строка моссива]])</f>
        <v>F$1707:F$1761</v>
      </c>
      <c r="Q1739" s="70">
        <f t="shared" si="31"/>
        <v>1707</v>
      </c>
      <c r="R1739" s="70">
        <f>Таблица_основная[[#This Row],[Первая строка массива]]+54</f>
        <v>1761</v>
      </c>
      <c r="T1739" s="86"/>
    </row>
    <row r="1740" spans="1:20" ht="12.75" customHeight="1" x14ac:dyDescent="0.2">
      <c r="A1740" s="70"/>
      <c r="B1740" s="70"/>
      <c r="C1740" s="100" t="s">
        <v>102</v>
      </c>
      <c r="D1740" s="101" t="s">
        <v>153</v>
      </c>
      <c r="E1740" s="102">
        <v>45383</v>
      </c>
      <c r="F1740" s="71">
        <v>1196</v>
      </c>
      <c r="G1740" s="72">
        <f ca="1">Таблица_основная[[#This Row],[Рейтинг расчет]]</f>
        <v>15</v>
      </c>
      <c r="H1740" s="41" t="s">
        <v>160</v>
      </c>
      <c r="I1740" s="71">
        <v>2020.4363636363637</v>
      </c>
      <c r="J1740" s="41" t="s">
        <v>161</v>
      </c>
      <c r="K1740" s="73"/>
      <c r="L1740" s="73" t="s">
        <v>162</v>
      </c>
      <c r="M1740" s="73"/>
      <c r="N174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O1740" s="41" t="str">
        <f>CONCATENATE("F","$",Таблица_основная[[#This Row],[Первая строка массива]])</f>
        <v>F$1707</v>
      </c>
      <c r="P1740" s="41" t="str">
        <f>CONCATENATE("F","$",Таблица_основная[[#This Row],[Первая строка массива]],":","F","$",Таблица_основная[[#This Row],[Последняя строка моссива]])</f>
        <v>F$1707:F$1761</v>
      </c>
      <c r="Q1740" s="70">
        <f t="shared" si="31"/>
        <v>1707</v>
      </c>
      <c r="R1740" s="70">
        <f>Таблица_основная[[#This Row],[Первая строка массива]]+54</f>
        <v>1761</v>
      </c>
      <c r="T1740" s="86"/>
    </row>
    <row r="1741" spans="1:20" ht="12.75" customHeight="1" x14ac:dyDescent="0.2">
      <c r="A1741" s="70"/>
      <c r="B1741" s="70"/>
      <c r="C1741" s="100" t="s">
        <v>103</v>
      </c>
      <c r="D1741" s="101" t="s">
        <v>153</v>
      </c>
      <c r="E1741" s="102">
        <v>45383</v>
      </c>
      <c r="F1741" s="71">
        <v>120</v>
      </c>
      <c r="G1741" s="72">
        <f ca="1">Таблица_основная[[#This Row],[Рейтинг расчет]]</f>
        <v>51</v>
      </c>
      <c r="H1741" s="41" t="s">
        <v>160</v>
      </c>
      <c r="I1741" s="71">
        <v>2020.4363636363637</v>
      </c>
      <c r="J1741" s="41" t="s">
        <v>161</v>
      </c>
      <c r="K1741" s="73"/>
      <c r="L1741" s="73" t="s">
        <v>162</v>
      </c>
      <c r="M1741" s="73"/>
      <c r="N174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51</v>
      </c>
      <c r="O1741" s="41" t="str">
        <f>CONCATENATE("F","$",Таблица_основная[[#This Row],[Первая строка массива]])</f>
        <v>F$1707</v>
      </c>
      <c r="P1741" s="41" t="str">
        <f>CONCATENATE("F","$",Таблица_основная[[#This Row],[Первая строка массива]],":","F","$",Таблица_основная[[#This Row],[Последняя строка моссива]])</f>
        <v>F$1707:F$1761</v>
      </c>
      <c r="Q1741" s="70">
        <f t="shared" si="31"/>
        <v>1707</v>
      </c>
      <c r="R1741" s="70">
        <f>Таблица_основная[[#This Row],[Первая строка массива]]+54</f>
        <v>1761</v>
      </c>
      <c r="T1741" s="86"/>
    </row>
    <row r="1742" spans="1:20" ht="12.75" customHeight="1" x14ac:dyDescent="0.2">
      <c r="A1742" s="70"/>
      <c r="B1742" s="70"/>
      <c r="C1742" s="100" t="s">
        <v>104</v>
      </c>
      <c r="D1742" s="101" t="s">
        <v>153</v>
      </c>
      <c r="E1742" s="102">
        <v>45383</v>
      </c>
      <c r="F1742" s="71">
        <v>683</v>
      </c>
      <c r="G1742" s="72">
        <f ca="1">Таблица_основная[[#This Row],[Рейтинг расчет]]</f>
        <v>22</v>
      </c>
      <c r="H1742" s="41" t="s">
        <v>160</v>
      </c>
      <c r="I1742" s="71">
        <v>2020.4363636363637</v>
      </c>
      <c r="J1742" s="41" t="s">
        <v>161</v>
      </c>
      <c r="K1742" s="73"/>
      <c r="L1742" s="73" t="s">
        <v>162</v>
      </c>
      <c r="M1742" s="73"/>
      <c r="N174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22</v>
      </c>
      <c r="O1742" s="41" t="str">
        <f>CONCATENATE("F","$",Таблица_основная[[#This Row],[Первая строка массива]])</f>
        <v>F$1707</v>
      </c>
      <c r="P1742" s="41" t="str">
        <f>CONCATENATE("F","$",Таблица_основная[[#This Row],[Первая строка массива]],":","F","$",Таблица_основная[[#This Row],[Последняя строка моссива]])</f>
        <v>F$1707:F$1761</v>
      </c>
      <c r="Q1742" s="70">
        <f t="shared" si="31"/>
        <v>1707</v>
      </c>
      <c r="R1742" s="70">
        <f>Таблица_основная[[#This Row],[Первая строка массива]]+54</f>
        <v>1761</v>
      </c>
      <c r="T1742" s="86"/>
    </row>
    <row r="1743" spans="1:20" ht="12.75" customHeight="1" x14ac:dyDescent="0.2">
      <c r="A1743" s="70"/>
      <c r="B1743" s="70"/>
      <c r="C1743" s="100" t="s">
        <v>128</v>
      </c>
      <c r="D1743" s="101" t="s">
        <v>153</v>
      </c>
      <c r="E1743" s="102">
        <v>45383</v>
      </c>
      <c r="F1743" s="71">
        <v>1294</v>
      </c>
      <c r="G1743" s="72">
        <f ca="1">Таблица_основная[[#This Row],[Рейтинг расчет]]</f>
        <v>14</v>
      </c>
      <c r="H1743" s="41" t="s">
        <v>160</v>
      </c>
      <c r="I1743" s="71">
        <v>2020.4363636363637</v>
      </c>
      <c r="J1743" s="41" t="s">
        <v>161</v>
      </c>
      <c r="K1743" s="73"/>
      <c r="L1743" s="73" t="s">
        <v>162</v>
      </c>
      <c r="M1743" s="73"/>
      <c r="N174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O1743" s="41" t="str">
        <f>CONCATENATE("F","$",Таблица_основная[[#This Row],[Первая строка массива]])</f>
        <v>F$1707</v>
      </c>
      <c r="P1743" s="41" t="str">
        <f>CONCATENATE("F","$",Таблица_основная[[#This Row],[Первая строка массива]],":","F","$",Таблица_основная[[#This Row],[Последняя строка моссива]])</f>
        <v>F$1707:F$1761</v>
      </c>
      <c r="Q1743" s="70">
        <f t="shared" si="31"/>
        <v>1707</v>
      </c>
      <c r="R1743" s="70">
        <f>Таблица_основная[[#This Row],[Первая строка массива]]+54</f>
        <v>1761</v>
      </c>
      <c r="T1743" s="86"/>
    </row>
    <row r="1744" spans="1:20" ht="12.75" customHeight="1" x14ac:dyDescent="0.2">
      <c r="A1744" s="70"/>
      <c r="B1744" s="70"/>
      <c r="C1744" s="100" t="s">
        <v>117</v>
      </c>
      <c r="D1744" s="101" t="s">
        <v>153</v>
      </c>
      <c r="E1744" s="102">
        <v>45383</v>
      </c>
      <c r="F1744" s="71">
        <v>1064</v>
      </c>
      <c r="G1744" s="72">
        <f ca="1">Таблица_основная[[#This Row],[Рейтинг расчет]]</f>
        <v>16</v>
      </c>
      <c r="H1744" s="41" t="s">
        <v>160</v>
      </c>
      <c r="I1744" s="71">
        <v>2020.4363636363637</v>
      </c>
      <c r="J1744" s="41" t="s">
        <v>161</v>
      </c>
      <c r="K1744" s="73"/>
      <c r="L1744" s="73" t="s">
        <v>162</v>
      </c>
      <c r="M1744" s="73"/>
      <c r="N174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O1744" s="41" t="str">
        <f>CONCATENATE("F","$",Таблица_основная[[#This Row],[Первая строка массива]])</f>
        <v>F$1707</v>
      </c>
      <c r="P1744" s="41" t="str">
        <f>CONCATENATE("F","$",Таблица_основная[[#This Row],[Первая строка массива]],":","F","$",Таблица_основная[[#This Row],[Последняя строка моссива]])</f>
        <v>F$1707:F$1761</v>
      </c>
      <c r="Q1744" s="70">
        <f t="shared" si="31"/>
        <v>1707</v>
      </c>
      <c r="R1744" s="70">
        <f>Таблица_основная[[#This Row],[Первая строка массива]]+54</f>
        <v>1761</v>
      </c>
      <c r="T1744" s="86"/>
    </row>
    <row r="1745" spans="1:20" ht="12.75" customHeight="1" x14ac:dyDescent="0.2">
      <c r="A1745" s="70"/>
      <c r="B1745" s="70"/>
      <c r="C1745" s="100" t="s">
        <v>118</v>
      </c>
      <c r="D1745" s="101" t="s">
        <v>153</v>
      </c>
      <c r="E1745" s="102">
        <v>45383</v>
      </c>
      <c r="F1745" s="71">
        <v>202</v>
      </c>
      <c r="G1745" s="72">
        <f ca="1">Таблица_основная[[#This Row],[Рейтинг расчет]]</f>
        <v>46</v>
      </c>
      <c r="H1745" s="41" t="s">
        <v>160</v>
      </c>
      <c r="I1745" s="71">
        <v>2020.4363636363637</v>
      </c>
      <c r="J1745" s="41" t="s">
        <v>161</v>
      </c>
      <c r="K1745" s="73"/>
      <c r="L1745" s="73" t="s">
        <v>162</v>
      </c>
      <c r="M1745" s="73"/>
      <c r="N174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46</v>
      </c>
      <c r="O1745" s="41" t="str">
        <f>CONCATENATE("F","$",Таблица_основная[[#This Row],[Первая строка массива]])</f>
        <v>F$1707</v>
      </c>
      <c r="P1745" s="41" t="str">
        <f>CONCATENATE("F","$",Таблица_основная[[#This Row],[Первая строка массива]],":","F","$",Таблица_основная[[#This Row],[Последняя строка моссива]])</f>
        <v>F$1707:F$1761</v>
      </c>
      <c r="Q1745" s="70">
        <f t="shared" si="31"/>
        <v>1707</v>
      </c>
      <c r="R1745" s="70">
        <f>Таблица_основная[[#This Row],[Первая строка массива]]+54</f>
        <v>1761</v>
      </c>
      <c r="T1745" s="86"/>
    </row>
    <row r="1746" spans="1:20" ht="12.75" customHeight="1" x14ac:dyDescent="0.2">
      <c r="A1746" s="70"/>
      <c r="B1746" s="70"/>
      <c r="C1746" s="100" t="s">
        <v>105</v>
      </c>
      <c r="D1746" s="101" t="s">
        <v>153</v>
      </c>
      <c r="E1746" s="102">
        <v>45383</v>
      </c>
      <c r="F1746" s="71">
        <v>783</v>
      </c>
      <c r="G1746" s="72">
        <f ca="1">Таблица_основная[[#This Row],[Рейтинг расчет]]</f>
        <v>21</v>
      </c>
      <c r="H1746" s="41" t="s">
        <v>160</v>
      </c>
      <c r="I1746" s="71">
        <v>2020.4363636363637</v>
      </c>
      <c r="J1746" s="41" t="s">
        <v>161</v>
      </c>
      <c r="K1746" s="73"/>
      <c r="L1746" s="73" t="s">
        <v>162</v>
      </c>
      <c r="M1746" s="73"/>
      <c r="N174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O1746" s="41" t="str">
        <f>CONCATENATE("F","$",Таблица_основная[[#This Row],[Первая строка массива]])</f>
        <v>F$1707</v>
      </c>
      <c r="P1746" s="41" t="str">
        <f>CONCATENATE("F","$",Таблица_основная[[#This Row],[Первая строка массива]],":","F","$",Таблица_основная[[#This Row],[Последняя строка моссива]])</f>
        <v>F$1707:F$1761</v>
      </c>
      <c r="Q1746" s="70">
        <f t="shared" si="31"/>
        <v>1707</v>
      </c>
      <c r="R1746" s="70">
        <f>Таблица_основная[[#This Row],[Первая строка массива]]+54</f>
        <v>1761</v>
      </c>
      <c r="T1746" s="86"/>
    </row>
    <row r="1747" spans="1:20" ht="12.75" customHeight="1" x14ac:dyDescent="0.2">
      <c r="A1747" s="70"/>
      <c r="B1747" s="70"/>
      <c r="C1747" s="100" t="s">
        <v>119</v>
      </c>
      <c r="D1747" s="101" t="s">
        <v>153</v>
      </c>
      <c r="E1747" s="102">
        <v>45383</v>
      </c>
      <c r="F1747" s="71">
        <v>436</v>
      </c>
      <c r="G1747" s="72">
        <f ca="1">Таблица_основная[[#This Row],[Рейтинг расчет]]</f>
        <v>33</v>
      </c>
      <c r="H1747" s="41" t="s">
        <v>160</v>
      </c>
      <c r="I1747" s="71">
        <v>2020.4363636363637</v>
      </c>
      <c r="J1747" s="41" t="s">
        <v>161</v>
      </c>
      <c r="K1747" s="73"/>
      <c r="L1747" s="73" t="s">
        <v>162</v>
      </c>
      <c r="M1747" s="73"/>
      <c r="N174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O1747" s="41" t="str">
        <f>CONCATENATE("F","$",Таблица_основная[[#This Row],[Первая строка массива]])</f>
        <v>F$1707</v>
      </c>
      <c r="P1747" s="41" t="str">
        <f>CONCATENATE("F","$",Таблица_основная[[#This Row],[Первая строка массива]],":","F","$",Таблица_основная[[#This Row],[Последняя строка моссива]])</f>
        <v>F$1707:F$1761</v>
      </c>
      <c r="Q1747" s="70">
        <f t="shared" si="31"/>
        <v>1707</v>
      </c>
      <c r="R1747" s="70">
        <f>Таблица_основная[[#This Row],[Первая строка массива]]+54</f>
        <v>1761</v>
      </c>
      <c r="T1747" s="86"/>
    </row>
    <row r="1748" spans="1:20" ht="12.75" customHeight="1" x14ac:dyDescent="0.2">
      <c r="A1748" s="70"/>
      <c r="B1748" s="70"/>
      <c r="C1748" s="100" t="s">
        <v>106</v>
      </c>
      <c r="D1748" s="101" t="s">
        <v>153</v>
      </c>
      <c r="E1748" s="102">
        <v>45383</v>
      </c>
      <c r="F1748" s="71">
        <v>322</v>
      </c>
      <c r="G1748" s="72">
        <f ca="1">Таблица_основная[[#This Row],[Рейтинг расчет]]</f>
        <v>41</v>
      </c>
      <c r="H1748" s="41" t="s">
        <v>160</v>
      </c>
      <c r="I1748" s="71">
        <v>2020.4363636363637</v>
      </c>
      <c r="J1748" s="41" t="s">
        <v>161</v>
      </c>
      <c r="K1748" s="73"/>
      <c r="L1748" s="73" t="s">
        <v>162</v>
      </c>
      <c r="M1748" s="73"/>
      <c r="N174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41</v>
      </c>
      <c r="O1748" s="41" t="str">
        <f>CONCATENATE("F","$",Таблица_основная[[#This Row],[Первая строка массива]])</f>
        <v>F$1707</v>
      </c>
      <c r="P1748" s="41" t="str">
        <f>CONCATENATE("F","$",Таблица_основная[[#This Row],[Первая строка массива]],":","F","$",Таблица_основная[[#This Row],[Последняя строка моссива]])</f>
        <v>F$1707:F$1761</v>
      </c>
      <c r="Q1748" s="70">
        <f t="shared" si="31"/>
        <v>1707</v>
      </c>
      <c r="R1748" s="70">
        <f>Таблица_основная[[#This Row],[Первая строка массива]]+54</f>
        <v>1761</v>
      </c>
      <c r="T1748" s="86"/>
    </row>
    <row r="1749" spans="1:20" ht="12.75" customHeight="1" x14ac:dyDescent="0.2">
      <c r="A1749" s="70"/>
      <c r="B1749" s="70"/>
      <c r="C1749" s="100" t="s">
        <v>107</v>
      </c>
      <c r="D1749" s="101" t="s">
        <v>153</v>
      </c>
      <c r="E1749" s="102">
        <v>45383</v>
      </c>
      <c r="F1749" s="71">
        <v>405</v>
      </c>
      <c r="G1749" s="72">
        <f ca="1">Таблица_основная[[#This Row],[Рейтинг расчет]]</f>
        <v>34</v>
      </c>
      <c r="H1749" s="41" t="s">
        <v>160</v>
      </c>
      <c r="I1749" s="71">
        <v>2020.4363636363637</v>
      </c>
      <c r="J1749" s="41" t="s">
        <v>161</v>
      </c>
      <c r="K1749" s="73"/>
      <c r="L1749" s="73" t="s">
        <v>162</v>
      </c>
      <c r="M1749" s="73"/>
      <c r="N174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O1749" s="41" t="str">
        <f>CONCATENATE("F","$",Таблица_основная[[#This Row],[Первая строка массива]])</f>
        <v>F$1707</v>
      </c>
      <c r="P1749" s="41" t="str">
        <f>CONCATENATE("F","$",Таблица_основная[[#This Row],[Первая строка массива]],":","F","$",Таблица_основная[[#This Row],[Последняя строка моссива]])</f>
        <v>F$1707:F$1761</v>
      </c>
      <c r="Q1749" s="70">
        <f t="shared" si="31"/>
        <v>1707</v>
      </c>
      <c r="R1749" s="70">
        <f>Таблица_основная[[#This Row],[Первая строка массива]]+54</f>
        <v>1761</v>
      </c>
      <c r="T1749" s="86"/>
    </row>
    <row r="1750" spans="1:20" ht="12.75" customHeight="1" x14ac:dyDescent="0.2">
      <c r="A1750" s="70"/>
      <c r="B1750" s="70"/>
      <c r="C1750" s="100" t="s">
        <v>120</v>
      </c>
      <c r="D1750" s="101" t="s">
        <v>153</v>
      </c>
      <c r="E1750" s="102">
        <v>45383</v>
      </c>
      <c r="F1750" s="71">
        <v>138</v>
      </c>
      <c r="G1750" s="72">
        <f ca="1">Таблица_основная[[#This Row],[Рейтинг расчет]]</f>
        <v>49</v>
      </c>
      <c r="H1750" s="41" t="s">
        <v>160</v>
      </c>
      <c r="I1750" s="71">
        <v>2020.4363636363637</v>
      </c>
      <c r="J1750" s="41" t="s">
        <v>161</v>
      </c>
      <c r="K1750" s="73"/>
      <c r="L1750" s="73" t="s">
        <v>162</v>
      </c>
      <c r="M1750" s="73"/>
      <c r="N175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49</v>
      </c>
      <c r="O1750" s="41" t="str">
        <f>CONCATENATE("F","$",Таблица_основная[[#This Row],[Первая строка массива]])</f>
        <v>F$1707</v>
      </c>
      <c r="P1750" s="41" t="str">
        <f>CONCATENATE("F","$",Таблица_основная[[#This Row],[Первая строка массива]],":","F","$",Таблица_основная[[#This Row],[Последняя строка моссива]])</f>
        <v>F$1707:F$1761</v>
      </c>
      <c r="Q1750" s="70">
        <f t="shared" si="31"/>
        <v>1707</v>
      </c>
      <c r="R1750" s="70">
        <f>Таблица_основная[[#This Row],[Первая строка массива]]+54</f>
        <v>1761</v>
      </c>
      <c r="T1750" s="86"/>
    </row>
    <row r="1751" spans="1:20" ht="12.75" customHeight="1" x14ac:dyDescent="0.2">
      <c r="A1751" s="70"/>
      <c r="B1751" s="70"/>
      <c r="C1751" s="100" t="s">
        <v>126</v>
      </c>
      <c r="D1751" s="101" t="s">
        <v>153</v>
      </c>
      <c r="E1751" s="102">
        <v>45383</v>
      </c>
      <c r="F1751" s="71">
        <v>279</v>
      </c>
      <c r="G1751" s="72">
        <f ca="1">Таблица_основная[[#This Row],[Рейтинг расчет]]</f>
        <v>42</v>
      </c>
      <c r="H1751" s="41" t="s">
        <v>160</v>
      </c>
      <c r="I1751" s="71">
        <v>2020.4363636363637</v>
      </c>
      <c r="J1751" s="41" t="s">
        <v>161</v>
      </c>
      <c r="K1751" s="73"/>
      <c r="L1751" s="73" t="s">
        <v>162</v>
      </c>
      <c r="M1751" s="73"/>
      <c r="N175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42</v>
      </c>
      <c r="O1751" s="41" t="str">
        <f>CONCATENATE("F","$",Таблица_основная[[#This Row],[Первая строка массива]])</f>
        <v>F$1707</v>
      </c>
      <c r="P1751" s="41" t="str">
        <f>CONCATENATE("F","$",Таблица_основная[[#This Row],[Первая строка массива]],":","F","$",Таблица_основная[[#This Row],[Последняя строка моссива]])</f>
        <v>F$1707:F$1761</v>
      </c>
      <c r="Q1751" s="70">
        <f t="shared" si="31"/>
        <v>1707</v>
      </c>
      <c r="R1751" s="70">
        <f>Таблица_основная[[#This Row],[Первая строка массива]]+54</f>
        <v>1761</v>
      </c>
      <c r="T1751" s="86"/>
    </row>
    <row r="1752" spans="1:20" ht="12.75" customHeight="1" x14ac:dyDescent="0.2">
      <c r="A1752" s="70"/>
      <c r="B1752" s="70"/>
      <c r="C1752" s="100" t="s">
        <v>108</v>
      </c>
      <c r="D1752" s="101" t="s">
        <v>153</v>
      </c>
      <c r="E1752" s="102">
        <v>45383</v>
      </c>
      <c r="F1752" s="71">
        <v>1653</v>
      </c>
      <c r="G1752" s="72">
        <f ca="1">Таблица_основная[[#This Row],[Рейтинг расчет]]</f>
        <v>10</v>
      </c>
      <c r="H1752" s="41" t="s">
        <v>160</v>
      </c>
      <c r="I1752" s="71">
        <v>2020.4363636363637</v>
      </c>
      <c r="J1752" s="41" t="s">
        <v>161</v>
      </c>
      <c r="K1752" s="73"/>
      <c r="L1752" s="73" t="s">
        <v>162</v>
      </c>
      <c r="M1752" s="73"/>
      <c r="N1752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10</v>
      </c>
      <c r="O1752" s="41" t="str">
        <f>CONCATENATE("F","$",Таблица_основная[[#This Row],[Первая строка массива]])</f>
        <v>F$1707</v>
      </c>
      <c r="P1752" s="41" t="str">
        <f>CONCATENATE("F","$",Таблица_основная[[#This Row],[Первая строка массива]],":","F","$",Таблица_основная[[#This Row],[Последняя строка моссива]])</f>
        <v>F$1707:F$1761</v>
      </c>
      <c r="Q1752" s="70">
        <f t="shared" si="31"/>
        <v>1707</v>
      </c>
      <c r="R1752" s="70">
        <f>Таблица_основная[[#This Row],[Первая строка массива]]+54</f>
        <v>1761</v>
      </c>
      <c r="T1752" s="86"/>
    </row>
    <row r="1753" spans="1:20" ht="12.75" customHeight="1" x14ac:dyDescent="0.2">
      <c r="A1753" s="70"/>
      <c r="B1753" s="70"/>
      <c r="C1753" s="100" t="s">
        <v>121</v>
      </c>
      <c r="D1753" s="101" t="s">
        <v>153</v>
      </c>
      <c r="E1753" s="102">
        <v>45383</v>
      </c>
      <c r="F1753" s="71">
        <v>818</v>
      </c>
      <c r="G1753" s="72">
        <f ca="1">Таблица_основная[[#This Row],[Рейтинг расчет]]</f>
        <v>20</v>
      </c>
      <c r="H1753" s="41" t="s">
        <v>160</v>
      </c>
      <c r="I1753" s="71">
        <v>2020.4363636363637</v>
      </c>
      <c r="J1753" s="41" t="s">
        <v>161</v>
      </c>
      <c r="K1753" s="73"/>
      <c r="L1753" s="73" t="s">
        <v>162</v>
      </c>
      <c r="M1753" s="73"/>
      <c r="N1753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O1753" s="41" t="str">
        <f>CONCATENATE("F","$",Таблица_основная[[#This Row],[Первая строка массива]])</f>
        <v>F$1707</v>
      </c>
      <c r="P1753" s="41" t="str">
        <f>CONCATENATE("F","$",Таблица_основная[[#This Row],[Первая строка массива]],":","F","$",Таблица_основная[[#This Row],[Последняя строка моссива]])</f>
        <v>F$1707:F$1761</v>
      </c>
      <c r="Q1753" s="70">
        <f t="shared" si="31"/>
        <v>1707</v>
      </c>
      <c r="R1753" s="70">
        <f>Таблица_основная[[#This Row],[Первая строка массива]]+54</f>
        <v>1761</v>
      </c>
      <c r="T1753" s="86"/>
    </row>
    <row r="1754" spans="1:20" ht="12.75" customHeight="1" x14ac:dyDescent="0.2">
      <c r="A1754" s="70"/>
      <c r="B1754" s="70"/>
      <c r="C1754" s="100" t="s">
        <v>129</v>
      </c>
      <c r="D1754" s="101" t="s">
        <v>153</v>
      </c>
      <c r="E1754" s="102">
        <v>45383</v>
      </c>
      <c r="F1754" s="71">
        <v>51</v>
      </c>
      <c r="G1754" s="72">
        <f ca="1">Таблица_основная[[#This Row],[Рейтинг расчет]]</f>
        <v>53</v>
      </c>
      <c r="H1754" s="41" t="s">
        <v>160</v>
      </c>
      <c r="I1754" s="71">
        <v>2020.4363636363637</v>
      </c>
      <c r="J1754" s="41" t="s">
        <v>161</v>
      </c>
      <c r="K1754" s="73"/>
      <c r="L1754" s="73" t="s">
        <v>162</v>
      </c>
      <c r="M1754" s="73"/>
      <c r="N1754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53</v>
      </c>
      <c r="O1754" s="41" t="str">
        <f>CONCATENATE("F","$",Таблица_основная[[#This Row],[Первая строка массива]])</f>
        <v>F$1707</v>
      </c>
      <c r="P1754" s="41" t="str">
        <f>CONCATENATE("F","$",Таблица_основная[[#This Row],[Первая строка массива]],":","F","$",Таблица_основная[[#This Row],[Последняя строка моссива]])</f>
        <v>F$1707:F$1761</v>
      </c>
      <c r="Q1754" s="70">
        <f t="shared" si="31"/>
        <v>1707</v>
      </c>
      <c r="R1754" s="70">
        <f>Таблица_основная[[#This Row],[Первая строка массива]]+54</f>
        <v>1761</v>
      </c>
      <c r="T1754" s="86"/>
    </row>
    <row r="1755" spans="1:20" ht="12.75" customHeight="1" x14ac:dyDescent="0.2">
      <c r="A1755" s="70"/>
      <c r="B1755" s="70"/>
      <c r="C1755" s="100" t="s">
        <v>122</v>
      </c>
      <c r="D1755" s="101" t="s">
        <v>153</v>
      </c>
      <c r="E1755" s="102">
        <v>45383</v>
      </c>
      <c r="F1755" s="71">
        <v>341</v>
      </c>
      <c r="G1755" s="72">
        <f ca="1">Таблица_основная[[#This Row],[Рейтинг расчет]]</f>
        <v>39</v>
      </c>
      <c r="H1755" s="41" t="s">
        <v>160</v>
      </c>
      <c r="I1755" s="71">
        <v>2020.4363636363637</v>
      </c>
      <c r="J1755" s="41" t="s">
        <v>161</v>
      </c>
      <c r="K1755" s="73"/>
      <c r="L1755" s="73" t="s">
        <v>162</v>
      </c>
      <c r="M1755" s="73"/>
      <c r="N1755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39</v>
      </c>
      <c r="O1755" s="41" t="str">
        <f>CONCATENATE("F","$",Таблица_основная[[#This Row],[Первая строка массива]])</f>
        <v>F$1707</v>
      </c>
      <c r="P1755" s="41" t="str">
        <f>CONCATENATE("F","$",Таблица_основная[[#This Row],[Первая строка массива]],":","F","$",Таблица_основная[[#This Row],[Последняя строка моссива]])</f>
        <v>F$1707:F$1761</v>
      </c>
      <c r="Q1755" s="70">
        <f t="shared" si="31"/>
        <v>1707</v>
      </c>
      <c r="R1755" s="70">
        <f>Таблица_основная[[#This Row],[Первая строка массива]]+54</f>
        <v>1761</v>
      </c>
      <c r="T1755" s="86"/>
    </row>
    <row r="1756" spans="1:20" ht="12.75" customHeight="1" x14ac:dyDescent="0.2">
      <c r="A1756" s="70"/>
      <c r="B1756" s="70"/>
      <c r="C1756" s="100" t="s">
        <v>123</v>
      </c>
      <c r="D1756" s="101" t="s">
        <v>153</v>
      </c>
      <c r="E1756" s="102">
        <v>45383</v>
      </c>
      <c r="F1756" s="71">
        <v>445</v>
      </c>
      <c r="G1756" s="72">
        <f ca="1">Таблица_основная[[#This Row],[Рейтинг расчет]]</f>
        <v>31</v>
      </c>
      <c r="H1756" s="41" t="s">
        <v>160</v>
      </c>
      <c r="I1756" s="71">
        <v>2020.4363636363637</v>
      </c>
      <c r="J1756" s="41" t="s">
        <v>161</v>
      </c>
      <c r="K1756" s="73"/>
      <c r="L1756" s="73" t="s">
        <v>162</v>
      </c>
      <c r="M1756" s="73"/>
      <c r="N1756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O1756" s="41" t="str">
        <f>CONCATENATE("F","$",Таблица_основная[[#This Row],[Первая строка массива]])</f>
        <v>F$1707</v>
      </c>
      <c r="P1756" s="41" t="str">
        <f>CONCATENATE("F","$",Таблица_основная[[#This Row],[Первая строка массива]],":","F","$",Таблица_основная[[#This Row],[Последняя строка моссива]])</f>
        <v>F$1707:F$1761</v>
      </c>
      <c r="Q1756" s="70">
        <f t="shared" si="31"/>
        <v>1707</v>
      </c>
      <c r="R1756" s="70">
        <f>Таблица_основная[[#This Row],[Первая строка массива]]+54</f>
        <v>1761</v>
      </c>
      <c r="T1756" s="86"/>
    </row>
    <row r="1757" spans="1:20" ht="12.75" customHeight="1" x14ac:dyDescent="0.2">
      <c r="A1757" s="70"/>
      <c r="B1757" s="70"/>
      <c r="C1757" s="100" t="s">
        <v>124</v>
      </c>
      <c r="D1757" s="101" t="s">
        <v>153</v>
      </c>
      <c r="E1757" s="102">
        <v>45383</v>
      </c>
      <c r="F1757" s="71">
        <v>374</v>
      </c>
      <c r="G1757" s="72">
        <f ca="1">Таблица_основная[[#This Row],[Рейтинг расчет]]</f>
        <v>36</v>
      </c>
      <c r="H1757" s="41" t="s">
        <v>160</v>
      </c>
      <c r="I1757" s="71">
        <v>2020.4363636363637</v>
      </c>
      <c r="J1757" s="41" t="s">
        <v>161</v>
      </c>
      <c r="K1757" s="73"/>
      <c r="L1757" s="73" t="s">
        <v>162</v>
      </c>
      <c r="M1757" s="73"/>
      <c r="N1757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O1757" s="41" t="str">
        <f>CONCATENATE("F","$",Таблица_основная[[#This Row],[Первая строка массива]])</f>
        <v>F$1707</v>
      </c>
      <c r="P1757" s="41" t="str">
        <f>CONCATENATE("F","$",Таблица_основная[[#This Row],[Первая строка массива]],":","F","$",Таблица_основная[[#This Row],[Последняя строка моссива]])</f>
        <v>F$1707:F$1761</v>
      </c>
      <c r="Q1757" s="70">
        <f t="shared" si="31"/>
        <v>1707</v>
      </c>
      <c r="R1757" s="70">
        <f>Таблица_основная[[#This Row],[Первая строка массива]]+54</f>
        <v>1761</v>
      </c>
      <c r="T1757" s="86"/>
    </row>
    <row r="1758" spans="1:20" ht="12.75" customHeight="1" x14ac:dyDescent="0.2">
      <c r="A1758" s="70"/>
      <c r="B1758" s="70"/>
      <c r="C1758" s="100" t="s">
        <v>109</v>
      </c>
      <c r="D1758" s="101" t="s">
        <v>153</v>
      </c>
      <c r="E1758" s="102">
        <v>45383</v>
      </c>
      <c r="F1758" s="71">
        <v>396</v>
      </c>
      <c r="G1758" s="72">
        <f ca="1">Таблица_основная[[#This Row],[Рейтинг расчет]]</f>
        <v>35</v>
      </c>
      <c r="H1758" s="41" t="s">
        <v>160</v>
      </c>
      <c r="I1758" s="71">
        <v>2020.4363636363637</v>
      </c>
      <c r="J1758" s="41" t="s">
        <v>161</v>
      </c>
      <c r="K1758" s="73"/>
      <c r="L1758" s="73" t="s">
        <v>162</v>
      </c>
      <c r="M1758" s="73"/>
      <c r="N1758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O1758" s="41" t="str">
        <f>CONCATENATE("F","$",Таблица_основная[[#This Row],[Первая строка массива]])</f>
        <v>F$1707</v>
      </c>
      <c r="P1758" s="41" t="str">
        <f>CONCATENATE("F","$",Таблица_основная[[#This Row],[Первая строка массива]],":","F","$",Таблица_основная[[#This Row],[Последняя строка моссива]])</f>
        <v>F$1707:F$1761</v>
      </c>
      <c r="Q1758" s="70">
        <f t="shared" si="31"/>
        <v>1707</v>
      </c>
      <c r="R1758" s="70">
        <f>Таблица_основная[[#This Row],[Первая строка массива]]+54</f>
        <v>1761</v>
      </c>
      <c r="T1758" s="86"/>
    </row>
    <row r="1759" spans="1:20" ht="12.75" customHeight="1" x14ac:dyDescent="0.2">
      <c r="A1759" s="70"/>
      <c r="B1759" s="70"/>
      <c r="C1759" s="100" t="s">
        <v>110</v>
      </c>
      <c r="D1759" s="101" t="s">
        <v>153</v>
      </c>
      <c r="E1759" s="102">
        <v>45383</v>
      </c>
      <c r="F1759" s="71">
        <v>596</v>
      </c>
      <c r="G1759" s="72">
        <f ca="1">Таблица_основная[[#This Row],[Рейтинг расчет]]</f>
        <v>24</v>
      </c>
      <c r="H1759" s="41" t="s">
        <v>160</v>
      </c>
      <c r="I1759" s="71">
        <v>2020.4363636363637</v>
      </c>
      <c r="J1759" s="41" t="s">
        <v>161</v>
      </c>
      <c r="K1759" s="73"/>
      <c r="L1759" s="73" t="s">
        <v>162</v>
      </c>
      <c r="M1759" s="73"/>
      <c r="N1759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24</v>
      </c>
      <c r="O1759" s="41" t="str">
        <f>CONCATENATE("F","$",Таблица_основная[[#This Row],[Первая строка массива]])</f>
        <v>F$1707</v>
      </c>
      <c r="P1759" s="41" t="str">
        <f>CONCATENATE("F","$",Таблица_основная[[#This Row],[Первая строка массива]],":","F","$",Таблица_основная[[#This Row],[Последняя строка моссива]])</f>
        <v>F$1707:F$1761</v>
      </c>
      <c r="Q1759" s="70">
        <f t="shared" si="31"/>
        <v>1707</v>
      </c>
      <c r="R1759" s="70">
        <f>Таблица_основная[[#This Row],[Первая строка массива]]+54</f>
        <v>1761</v>
      </c>
      <c r="T1759" s="86"/>
    </row>
    <row r="1760" spans="1:20" ht="12.75" customHeight="1" x14ac:dyDescent="0.2">
      <c r="A1760" s="70"/>
      <c r="B1760" s="70"/>
      <c r="C1760" s="100" t="s">
        <v>111</v>
      </c>
      <c r="D1760" s="101" t="s">
        <v>153</v>
      </c>
      <c r="E1760" s="102">
        <v>45383</v>
      </c>
      <c r="F1760" s="71">
        <v>345</v>
      </c>
      <c r="G1760" s="72">
        <f ca="1">Таблица_основная[[#This Row],[Рейтинг расчет]]</f>
        <v>38</v>
      </c>
      <c r="H1760" s="41" t="s">
        <v>160</v>
      </c>
      <c r="I1760" s="71">
        <v>2020.4363636363637</v>
      </c>
      <c r="J1760" s="41" t="s">
        <v>161</v>
      </c>
      <c r="K1760" s="73"/>
      <c r="L1760" s="73" t="s">
        <v>162</v>
      </c>
      <c r="M1760" s="73"/>
      <c r="N1760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38</v>
      </c>
      <c r="O1760" s="41" t="str">
        <f>CONCATENATE("F","$",Таблица_основная[[#This Row],[Первая строка массива]])</f>
        <v>F$1707</v>
      </c>
      <c r="P1760" s="41" t="str">
        <f>CONCATENATE("F","$",Таблица_основная[[#This Row],[Первая строка массива]],":","F","$",Таблица_основная[[#This Row],[Последняя строка моссива]])</f>
        <v>F$1707:F$1761</v>
      </c>
      <c r="Q1760" s="70">
        <f t="shared" si="31"/>
        <v>1707</v>
      </c>
      <c r="R1760" s="70">
        <f>Таблица_основная[[#This Row],[Первая строка массива]]+54</f>
        <v>1761</v>
      </c>
      <c r="T1760" s="86"/>
    </row>
    <row r="1761" spans="1:20" ht="12.75" customHeight="1" x14ac:dyDescent="0.2">
      <c r="A1761" s="70"/>
      <c r="B1761" s="70"/>
      <c r="C1761" s="100" t="s">
        <v>125</v>
      </c>
      <c r="D1761" s="101" t="s">
        <v>153</v>
      </c>
      <c r="E1761" s="102">
        <v>45383</v>
      </c>
      <c r="F1761" s="71">
        <v>519</v>
      </c>
      <c r="G1761" s="72">
        <f ca="1">Таблица_основная[[#This Row],[Рейтинг расчет]]</f>
        <v>27</v>
      </c>
      <c r="H1761" s="41" t="s">
        <v>160</v>
      </c>
      <c r="I1761" s="71">
        <v>2020.4363636363637</v>
      </c>
      <c r="J1761" s="41" t="s">
        <v>161</v>
      </c>
      <c r="K1761" s="73"/>
      <c r="L1761" s="73" t="s">
        <v>162</v>
      </c>
      <c r="M1761" s="73"/>
      <c r="N1761" s="7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O1761" s="41" t="str">
        <f>CONCATENATE("F","$",Таблица_основная[[#This Row],[Первая строка массива]])</f>
        <v>F$1707</v>
      </c>
      <c r="P1761" s="41" t="str">
        <f>CONCATENATE("F","$",Таблица_основная[[#This Row],[Первая строка массива]],":","F","$",Таблица_основная[[#This Row],[Последняя строка моссива]])</f>
        <v>F$1707:F$1761</v>
      </c>
      <c r="Q1761" s="70">
        <f t="shared" si="31"/>
        <v>1707</v>
      </c>
      <c r="R1761" s="70">
        <f>Таблица_основная[[#This Row],[Первая строка массива]]+54</f>
        <v>1761</v>
      </c>
      <c r="T1761" s="86"/>
    </row>
    <row r="1762" spans="1:20" ht="12.75" customHeight="1" x14ac:dyDescent="0.2">
      <c r="T1762" s="86"/>
    </row>
    <row r="1763" spans="1:20" ht="12.75" customHeight="1" x14ac:dyDescent="0.2">
      <c r="T1763" s="86"/>
    </row>
    <row r="1764" spans="1:20" ht="12.75" customHeight="1" x14ac:dyDescent="0.2">
      <c r="T1764" s="86"/>
    </row>
    <row r="1765" spans="1:20" ht="12.75" customHeight="1" x14ac:dyDescent="0.2">
      <c r="T1765" s="86"/>
    </row>
    <row r="1766" spans="1:20" ht="12.75" customHeight="1" x14ac:dyDescent="0.2">
      <c r="T1766" s="86"/>
    </row>
    <row r="1767" spans="1:20" ht="12.75" customHeight="1" x14ac:dyDescent="0.2">
      <c r="T1767" s="86"/>
    </row>
    <row r="1768" spans="1:20" ht="12.75" customHeight="1" x14ac:dyDescent="0.2">
      <c r="T1768" s="86"/>
    </row>
    <row r="1769" spans="1:20" ht="12.75" customHeight="1" x14ac:dyDescent="0.2">
      <c r="T1769" s="86"/>
    </row>
    <row r="1770" spans="1:20" ht="12.75" customHeight="1" x14ac:dyDescent="0.2">
      <c r="T1770" s="86"/>
    </row>
    <row r="1771" spans="1:20" ht="12.75" customHeight="1" x14ac:dyDescent="0.2">
      <c r="T1771" s="86"/>
    </row>
    <row r="1772" spans="1:20" ht="12.75" customHeight="1" x14ac:dyDescent="0.2">
      <c r="T1772" s="86"/>
    </row>
    <row r="1773" spans="1:20" ht="12.75" customHeight="1" x14ac:dyDescent="0.2">
      <c r="T1773" s="86"/>
    </row>
    <row r="1774" spans="1:20" ht="12.75" customHeight="1" x14ac:dyDescent="0.2">
      <c r="T1774" s="86"/>
    </row>
    <row r="1775" spans="1:20" ht="12.75" customHeight="1" x14ac:dyDescent="0.2">
      <c r="T1775" s="86"/>
    </row>
    <row r="1776" spans="1:20" ht="12.75" customHeight="1" x14ac:dyDescent="0.2">
      <c r="T1776" s="86"/>
    </row>
    <row r="1777" spans="20:20" ht="12.75" customHeight="1" x14ac:dyDescent="0.2">
      <c r="T1777" s="86"/>
    </row>
    <row r="1778" spans="20:20" ht="12.75" customHeight="1" x14ac:dyDescent="0.2">
      <c r="T1778" s="86"/>
    </row>
    <row r="1779" spans="20:20" ht="12.75" customHeight="1" x14ac:dyDescent="0.2">
      <c r="T1779" s="86"/>
    </row>
    <row r="1780" spans="20:20" ht="12.75" customHeight="1" x14ac:dyDescent="0.2">
      <c r="T1780" s="86"/>
    </row>
    <row r="1781" spans="20:20" ht="12.75" customHeight="1" x14ac:dyDescent="0.2">
      <c r="T1781" s="86"/>
    </row>
    <row r="1782" spans="20:20" ht="12.75" customHeight="1" x14ac:dyDescent="0.2">
      <c r="T1782" s="86"/>
    </row>
    <row r="1783" spans="20:20" ht="12.75" customHeight="1" x14ac:dyDescent="0.2">
      <c r="T1783" s="86"/>
    </row>
    <row r="1784" spans="20:20" ht="12.75" customHeight="1" x14ac:dyDescent="0.2">
      <c r="T1784" s="86"/>
    </row>
    <row r="1785" spans="20:20" ht="12.75" customHeight="1" x14ac:dyDescent="0.2">
      <c r="T1785" s="86"/>
    </row>
    <row r="1786" spans="20:20" ht="12.75" customHeight="1" x14ac:dyDescent="0.2">
      <c r="T1786" s="86"/>
    </row>
    <row r="1787" spans="20:20" ht="12.75" customHeight="1" x14ac:dyDescent="0.2">
      <c r="T1787" s="86"/>
    </row>
    <row r="1788" spans="20:20" ht="12.75" customHeight="1" x14ac:dyDescent="0.2">
      <c r="T1788" s="86"/>
    </row>
    <row r="1789" spans="20:20" ht="12.75" customHeight="1" x14ac:dyDescent="0.2">
      <c r="T1789" s="86"/>
    </row>
    <row r="1790" spans="20:20" ht="12.75" customHeight="1" x14ac:dyDescent="0.2">
      <c r="T1790" s="86"/>
    </row>
    <row r="1791" spans="20:20" ht="12.75" customHeight="1" x14ac:dyDescent="0.2">
      <c r="T1791" s="86"/>
    </row>
    <row r="1792" spans="20:20" ht="12.75" customHeight="1" x14ac:dyDescent="0.2">
      <c r="T1792" s="86"/>
    </row>
    <row r="1793" spans="20:20" ht="12.75" customHeight="1" x14ac:dyDescent="0.2">
      <c r="T1793" s="86"/>
    </row>
    <row r="1794" spans="20:20" ht="12.75" customHeight="1" x14ac:dyDescent="0.2">
      <c r="T1794" s="86"/>
    </row>
    <row r="1795" spans="20:20" ht="12.75" customHeight="1" x14ac:dyDescent="0.2">
      <c r="T1795" s="86"/>
    </row>
    <row r="1796" spans="20:20" ht="12.75" customHeight="1" x14ac:dyDescent="0.2">
      <c r="T1796" s="86"/>
    </row>
    <row r="1797" spans="20:20" ht="12.75" customHeight="1" x14ac:dyDescent="0.2">
      <c r="T1797" s="86"/>
    </row>
    <row r="1798" spans="20:20" ht="12.75" customHeight="1" x14ac:dyDescent="0.2">
      <c r="T1798" s="86"/>
    </row>
    <row r="1799" spans="20:20" ht="12.75" customHeight="1" x14ac:dyDescent="0.2">
      <c r="T1799" s="86"/>
    </row>
    <row r="1800" spans="20:20" ht="12.75" customHeight="1" x14ac:dyDescent="0.2">
      <c r="T1800" s="86"/>
    </row>
    <row r="1801" spans="20:20" ht="12.75" customHeight="1" x14ac:dyDescent="0.2">
      <c r="T1801" s="86"/>
    </row>
    <row r="1802" spans="20:20" ht="12.75" customHeight="1" x14ac:dyDescent="0.2">
      <c r="T1802" s="86"/>
    </row>
    <row r="1803" spans="20:20" ht="12.75" customHeight="1" x14ac:dyDescent="0.2">
      <c r="T1803" s="86"/>
    </row>
    <row r="1804" spans="20:20" ht="12.75" customHeight="1" x14ac:dyDescent="0.2">
      <c r="T1804" s="86"/>
    </row>
    <row r="1805" spans="20:20" ht="12.75" customHeight="1" x14ac:dyDescent="0.2">
      <c r="T1805" s="86"/>
    </row>
    <row r="1806" spans="20:20" ht="12.75" customHeight="1" x14ac:dyDescent="0.2">
      <c r="T1806" s="86"/>
    </row>
    <row r="1807" spans="20:20" ht="12.75" customHeight="1" x14ac:dyDescent="0.2">
      <c r="T1807" s="86"/>
    </row>
    <row r="1808" spans="20:20" ht="12.75" customHeight="1" x14ac:dyDescent="0.2">
      <c r="T1808" s="86"/>
    </row>
    <row r="1809" spans="20:20" ht="12.75" customHeight="1" x14ac:dyDescent="0.2">
      <c r="T1809" s="86"/>
    </row>
    <row r="1810" spans="20:20" ht="12.75" customHeight="1" x14ac:dyDescent="0.2">
      <c r="T1810" s="86"/>
    </row>
    <row r="1811" spans="20:20" ht="12.75" customHeight="1" x14ac:dyDescent="0.2">
      <c r="T1811" s="86"/>
    </row>
    <row r="1812" spans="20:20" ht="12.75" customHeight="1" x14ac:dyDescent="0.2">
      <c r="T1812" s="86"/>
    </row>
    <row r="1813" spans="20:20" ht="12.75" customHeight="1" x14ac:dyDescent="0.2">
      <c r="T1813" s="86"/>
    </row>
    <row r="1814" spans="20:20" ht="12.75" customHeight="1" x14ac:dyDescent="0.2">
      <c r="T1814" s="86"/>
    </row>
    <row r="1815" spans="20:20" ht="12.75" customHeight="1" x14ac:dyDescent="0.2">
      <c r="T1815" s="86"/>
    </row>
    <row r="1816" spans="20:20" ht="12.75" customHeight="1" x14ac:dyDescent="0.2">
      <c r="T1816" s="86"/>
    </row>
    <row r="1817" spans="20:20" ht="12.75" customHeight="1" x14ac:dyDescent="0.2">
      <c r="T1817" s="86"/>
    </row>
    <row r="1818" spans="20:20" ht="12.75" customHeight="1" x14ac:dyDescent="0.2">
      <c r="T1818" s="86"/>
    </row>
    <row r="1819" spans="20:20" ht="12.75" customHeight="1" x14ac:dyDescent="0.2">
      <c r="T1819" s="86"/>
    </row>
    <row r="1820" spans="20:20" ht="12.75" customHeight="1" x14ac:dyDescent="0.2">
      <c r="T1820" s="86"/>
    </row>
    <row r="1821" spans="20:20" ht="12.75" customHeight="1" x14ac:dyDescent="0.2">
      <c r="T1821" s="86"/>
    </row>
    <row r="1822" spans="20:20" ht="12.75" customHeight="1" x14ac:dyDescent="0.2">
      <c r="T1822" s="86"/>
    </row>
    <row r="1823" spans="20:20" ht="12.75" customHeight="1" x14ac:dyDescent="0.2">
      <c r="T1823" s="86"/>
    </row>
    <row r="1824" spans="20:20" ht="12.75" customHeight="1" x14ac:dyDescent="0.2">
      <c r="T1824" s="86"/>
    </row>
    <row r="1825" spans="20:20" ht="12.75" customHeight="1" x14ac:dyDescent="0.2">
      <c r="T1825" s="86"/>
    </row>
    <row r="1826" spans="20:20" ht="12.75" customHeight="1" x14ac:dyDescent="0.2">
      <c r="T1826" s="86"/>
    </row>
    <row r="1827" spans="20:20" ht="12.75" customHeight="1" x14ac:dyDescent="0.2">
      <c r="T1827" s="86"/>
    </row>
    <row r="1828" spans="20:20" ht="12.75" customHeight="1" x14ac:dyDescent="0.2">
      <c r="T1828" s="86"/>
    </row>
    <row r="1829" spans="20:20" ht="12.75" customHeight="1" x14ac:dyDescent="0.2">
      <c r="T1829" s="86"/>
    </row>
    <row r="1830" spans="20:20" ht="12.75" customHeight="1" x14ac:dyDescent="0.2">
      <c r="T1830" s="86"/>
    </row>
    <row r="1831" spans="20:20" ht="12.75" customHeight="1" x14ac:dyDescent="0.2">
      <c r="T1831" s="86"/>
    </row>
    <row r="1832" spans="20:20" ht="12.75" customHeight="1" x14ac:dyDescent="0.2">
      <c r="T1832" s="86"/>
    </row>
    <row r="1833" spans="20:20" ht="12.75" customHeight="1" x14ac:dyDescent="0.2">
      <c r="T1833" s="86"/>
    </row>
    <row r="1834" spans="20:20" ht="12.75" customHeight="1" x14ac:dyDescent="0.2">
      <c r="T1834" s="86"/>
    </row>
    <row r="1835" spans="20:20" ht="12.75" customHeight="1" x14ac:dyDescent="0.2">
      <c r="T1835" s="86"/>
    </row>
    <row r="1836" spans="20:20" ht="12.75" customHeight="1" x14ac:dyDescent="0.2">
      <c r="T1836" s="86"/>
    </row>
    <row r="1837" spans="20:20" ht="12.75" customHeight="1" x14ac:dyDescent="0.2">
      <c r="T1837" s="86"/>
    </row>
    <row r="1838" spans="20:20" ht="12.75" customHeight="1" x14ac:dyDescent="0.2">
      <c r="T1838" s="86"/>
    </row>
    <row r="1839" spans="20:20" ht="12.75" customHeight="1" x14ac:dyDescent="0.2">
      <c r="T1839" s="86"/>
    </row>
    <row r="1840" spans="20:20" ht="12.75" customHeight="1" x14ac:dyDescent="0.2">
      <c r="T1840" s="86"/>
    </row>
    <row r="1841" spans="20:20" ht="12.75" customHeight="1" x14ac:dyDescent="0.2">
      <c r="T1841" s="86"/>
    </row>
    <row r="1842" spans="20:20" ht="12.75" customHeight="1" x14ac:dyDescent="0.2">
      <c r="T1842" s="86"/>
    </row>
    <row r="1843" spans="20:20" ht="12.75" customHeight="1" x14ac:dyDescent="0.2">
      <c r="T1843" s="86"/>
    </row>
    <row r="1844" spans="20:20" ht="12.75" customHeight="1" x14ac:dyDescent="0.2">
      <c r="T1844" s="86"/>
    </row>
    <row r="1845" spans="20:20" ht="12.75" customHeight="1" x14ac:dyDescent="0.2">
      <c r="T1845" s="86"/>
    </row>
    <row r="1846" spans="20:20" ht="12.75" customHeight="1" x14ac:dyDescent="0.2">
      <c r="T1846" s="86"/>
    </row>
    <row r="1847" spans="20:20" ht="12.75" customHeight="1" x14ac:dyDescent="0.2">
      <c r="T1847" s="86"/>
    </row>
    <row r="1848" spans="20:20" ht="12.75" customHeight="1" x14ac:dyDescent="0.2">
      <c r="T1848" s="86"/>
    </row>
    <row r="1849" spans="20:20" ht="12.75" customHeight="1" x14ac:dyDescent="0.2">
      <c r="T1849" s="86"/>
    </row>
    <row r="1850" spans="20:20" ht="12.75" customHeight="1" x14ac:dyDescent="0.2">
      <c r="T1850" s="86"/>
    </row>
    <row r="1851" spans="20:20" ht="12.75" customHeight="1" x14ac:dyDescent="0.2">
      <c r="T1851" s="86"/>
    </row>
    <row r="1852" spans="20:20" ht="12.75" customHeight="1" x14ac:dyDescent="0.2">
      <c r="T1852" s="86"/>
    </row>
    <row r="1853" spans="20:20" ht="12.75" customHeight="1" x14ac:dyDescent="0.2">
      <c r="T1853" s="86"/>
    </row>
    <row r="1854" spans="20:20" ht="12.75" customHeight="1" x14ac:dyDescent="0.2">
      <c r="T1854" s="86"/>
    </row>
    <row r="1855" spans="20:20" ht="12.75" customHeight="1" x14ac:dyDescent="0.2">
      <c r="T1855" s="86"/>
    </row>
    <row r="1856" spans="20:20" ht="12.75" customHeight="1" x14ac:dyDescent="0.2">
      <c r="T1856" s="86"/>
    </row>
    <row r="1857" spans="20:20" ht="12.75" customHeight="1" x14ac:dyDescent="0.2">
      <c r="T1857" s="86"/>
    </row>
    <row r="1858" spans="20:20" ht="12.75" customHeight="1" x14ac:dyDescent="0.2">
      <c r="T1858" s="86"/>
    </row>
    <row r="1859" spans="20:20" ht="12.75" customHeight="1" x14ac:dyDescent="0.2">
      <c r="T1859" s="86"/>
    </row>
    <row r="1860" spans="20:20" ht="12.75" customHeight="1" x14ac:dyDescent="0.2">
      <c r="T1860" s="86"/>
    </row>
    <row r="1861" spans="20:20" ht="12.75" customHeight="1" x14ac:dyDescent="0.2">
      <c r="T1861" s="86"/>
    </row>
    <row r="1862" spans="20:20" ht="12.75" customHeight="1" x14ac:dyDescent="0.2">
      <c r="T1862" s="86"/>
    </row>
    <row r="1863" spans="20:20" ht="12.75" customHeight="1" x14ac:dyDescent="0.2">
      <c r="T1863" s="86"/>
    </row>
    <row r="1864" spans="20:20" ht="12.75" customHeight="1" x14ac:dyDescent="0.2">
      <c r="T1864" s="86"/>
    </row>
    <row r="1865" spans="20:20" ht="12.75" customHeight="1" x14ac:dyDescent="0.2">
      <c r="T1865" s="86"/>
    </row>
    <row r="1866" spans="20:20" ht="12.75" customHeight="1" x14ac:dyDescent="0.2">
      <c r="T1866" s="86"/>
    </row>
    <row r="1867" spans="20:20" ht="12.75" customHeight="1" x14ac:dyDescent="0.2">
      <c r="T1867" s="86"/>
    </row>
    <row r="1868" spans="20:20" ht="12.75" customHeight="1" x14ac:dyDescent="0.2">
      <c r="T1868" s="86"/>
    </row>
    <row r="1869" spans="20:20" ht="12.75" customHeight="1" x14ac:dyDescent="0.2">
      <c r="T1869" s="86"/>
    </row>
    <row r="1870" spans="20:20" ht="12.75" customHeight="1" x14ac:dyDescent="0.2">
      <c r="T1870" s="86"/>
    </row>
    <row r="1871" spans="20:20" ht="12.75" customHeight="1" x14ac:dyDescent="0.2">
      <c r="T1871" s="86"/>
    </row>
    <row r="1872" spans="20:20" ht="12.75" customHeight="1" x14ac:dyDescent="0.2">
      <c r="T1872" s="86"/>
    </row>
    <row r="1873" spans="20:20" ht="12.75" customHeight="1" x14ac:dyDescent="0.2">
      <c r="T1873" s="86"/>
    </row>
    <row r="1874" spans="20:20" ht="12.75" customHeight="1" x14ac:dyDescent="0.2">
      <c r="T1874" s="86"/>
    </row>
    <row r="1875" spans="20:20" ht="12.75" customHeight="1" x14ac:dyDescent="0.2">
      <c r="T1875" s="86"/>
    </row>
    <row r="1876" spans="20:20" ht="12.75" customHeight="1" x14ac:dyDescent="0.2">
      <c r="T1876" s="86"/>
    </row>
    <row r="1877" spans="20:20" ht="12.75" customHeight="1" x14ac:dyDescent="0.2">
      <c r="T1877" s="86"/>
    </row>
    <row r="1878" spans="20:20" ht="12.75" customHeight="1" x14ac:dyDescent="0.2">
      <c r="T1878" s="86"/>
    </row>
    <row r="1879" spans="20:20" ht="12.75" customHeight="1" x14ac:dyDescent="0.2">
      <c r="T1879" s="86"/>
    </row>
    <row r="1880" spans="20:20" ht="12.75" customHeight="1" x14ac:dyDescent="0.2">
      <c r="T1880" s="86"/>
    </row>
    <row r="1881" spans="20:20" ht="12.75" customHeight="1" x14ac:dyDescent="0.2">
      <c r="T1881" s="86"/>
    </row>
    <row r="1882" spans="20:20" ht="12.75" customHeight="1" x14ac:dyDescent="0.2">
      <c r="T1882" s="86"/>
    </row>
    <row r="1883" spans="20:20" ht="12.75" customHeight="1" x14ac:dyDescent="0.2">
      <c r="T1883" s="86"/>
    </row>
    <row r="1884" spans="20:20" ht="12.75" customHeight="1" x14ac:dyDescent="0.2">
      <c r="T1884" s="86"/>
    </row>
    <row r="1885" spans="20:20" ht="12.75" customHeight="1" x14ac:dyDescent="0.2">
      <c r="T1885" s="86"/>
    </row>
    <row r="1886" spans="20:20" ht="12.75" customHeight="1" x14ac:dyDescent="0.2">
      <c r="T1886" s="86"/>
    </row>
    <row r="1887" spans="20:20" ht="12.75" customHeight="1" x14ac:dyDescent="0.2">
      <c r="T1887" s="86"/>
    </row>
    <row r="1888" spans="20:20" ht="12.75" customHeight="1" x14ac:dyDescent="0.2">
      <c r="T1888" s="86"/>
    </row>
    <row r="1889" spans="20:20" ht="12.75" customHeight="1" x14ac:dyDescent="0.2">
      <c r="T1889" s="86"/>
    </row>
    <row r="1890" spans="20:20" ht="12.75" customHeight="1" x14ac:dyDescent="0.2">
      <c r="T1890" s="86"/>
    </row>
    <row r="1891" spans="20:20" ht="12.75" customHeight="1" x14ac:dyDescent="0.2">
      <c r="T1891" s="86"/>
    </row>
    <row r="1892" spans="20:20" ht="12.75" customHeight="1" x14ac:dyDescent="0.2">
      <c r="T1892" s="86"/>
    </row>
    <row r="1893" spans="20:20" ht="12.75" customHeight="1" x14ac:dyDescent="0.2">
      <c r="T1893" s="86"/>
    </row>
    <row r="1894" spans="20:20" ht="12.75" customHeight="1" x14ac:dyDescent="0.2">
      <c r="T1894" s="86"/>
    </row>
    <row r="1895" spans="20:20" ht="12.75" customHeight="1" x14ac:dyDescent="0.2">
      <c r="T1895" s="86"/>
    </row>
    <row r="1896" spans="20:20" ht="12.75" customHeight="1" x14ac:dyDescent="0.2">
      <c r="T1896" s="86"/>
    </row>
    <row r="1897" spans="20:20" ht="12.75" customHeight="1" x14ac:dyDescent="0.2">
      <c r="T1897" s="86"/>
    </row>
    <row r="1898" spans="20:20" ht="12.75" customHeight="1" x14ac:dyDescent="0.2">
      <c r="T1898" s="86"/>
    </row>
    <row r="1899" spans="20:20" ht="12.75" customHeight="1" x14ac:dyDescent="0.2">
      <c r="T1899" s="86"/>
    </row>
    <row r="1900" spans="20:20" ht="12.75" customHeight="1" x14ac:dyDescent="0.2">
      <c r="T1900" s="86"/>
    </row>
    <row r="1901" spans="20:20" ht="12.75" customHeight="1" x14ac:dyDescent="0.2">
      <c r="T1901" s="86"/>
    </row>
    <row r="1902" spans="20:20" ht="12.75" customHeight="1" x14ac:dyDescent="0.2">
      <c r="T1902" s="86"/>
    </row>
    <row r="1903" spans="20:20" ht="12.75" customHeight="1" x14ac:dyDescent="0.2">
      <c r="T1903" s="86"/>
    </row>
    <row r="1904" spans="20:20" ht="12.75" customHeight="1" x14ac:dyDescent="0.2">
      <c r="T1904" s="86"/>
    </row>
    <row r="1905" spans="20:20" ht="12.75" customHeight="1" x14ac:dyDescent="0.2">
      <c r="T1905" s="86"/>
    </row>
    <row r="1906" spans="20:20" ht="12.75" customHeight="1" x14ac:dyDescent="0.2">
      <c r="T1906" s="86"/>
    </row>
    <row r="1907" spans="20:20" ht="12.75" customHeight="1" x14ac:dyDescent="0.2">
      <c r="T1907" s="86"/>
    </row>
    <row r="1908" spans="20:20" ht="12.75" customHeight="1" x14ac:dyDescent="0.2">
      <c r="T1908" s="86"/>
    </row>
    <row r="1909" spans="20:20" ht="12.75" customHeight="1" x14ac:dyDescent="0.2">
      <c r="T1909" s="86"/>
    </row>
    <row r="1910" spans="20:20" ht="12.75" customHeight="1" x14ac:dyDescent="0.2">
      <c r="T1910" s="86"/>
    </row>
    <row r="1911" spans="20:20" ht="12.75" customHeight="1" x14ac:dyDescent="0.2">
      <c r="T1911" s="86"/>
    </row>
    <row r="1912" spans="20:20" ht="12.75" customHeight="1" x14ac:dyDescent="0.2">
      <c r="T1912" s="86"/>
    </row>
    <row r="1913" spans="20:20" ht="12.75" customHeight="1" x14ac:dyDescent="0.2">
      <c r="T1913" s="86"/>
    </row>
    <row r="1914" spans="20:20" ht="12.75" customHeight="1" x14ac:dyDescent="0.2">
      <c r="T1914" s="86"/>
    </row>
    <row r="1915" spans="20:20" ht="12.75" customHeight="1" x14ac:dyDescent="0.2">
      <c r="T1915" s="86"/>
    </row>
    <row r="1916" spans="20:20" ht="12.75" customHeight="1" x14ac:dyDescent="0.2">
      <c r="T1916" s="86"/>
    </row>
    <row r="1917" spans="20:20" ht="12.75" customHeight="1" x14ac:dyDescent="0.2">
      <c r="T1917" s="86"/>
    </row>
    <row r="1918" spans="20:20" ht="12.75" customHeight="1" x14ac:dyDescent="0.2">
      <c r="T1918" s="86"/>
    </row>
    <row r="1919" spans="20:20" ht="12.75" customHeight="1" x14ac:dyDescent="0.2">
      <c r="T1919" s="86"/>
    </row>
    <row r="1920" spans="20:20" ht="12.75" customHeight="1" x14ac:dyDescent="0.2">
      <c r="T1920" s="86"/>
    </row>
    <row r="1921" spans="20:20" ht="12.75" customHeight="1" x14ac:dyDescent="0.2">
      <c r="T1921" s="86"/>
    </row>
    <row r="1922" spans="20:20" ht="12.75" customHeight="1" x14ac:dyDescent="0.2">
      <c r="T1922" s="86"/>
    </row>
    <row r="1923" spans="20:20" ht="12.75" customHeight="1" x14ac:dyDescent="0.2">
      <c r="T1923" s="86"/>
    </row>
    <row r="1924" spans="20:20" ht="12.75" customHeight="1" x14ac:dyDescent="0.2">
      <c r="T1924" s="86"/>
    </row>
    <row r="1925" spans="20:20" ht="12.75" customHeight="1" x14ac:dyDescent="0.2">
      <c r="T1925" s="86"/>
    </row>
    <row r="1926" spans="20:20" ht="12.75" customHeight="1" x14ac:dyDescent="0.2">
      <c r="T1926" s="86"/>
    </row>
    <row r="1927" spans="20:20" ht="12.75" customHeight="1" x14ac:dyDescent="0.2">
      <c r="T1927" s="86"/>
    </row>
    <row r="1928" spans="20:20" ht="12.75" customHeight="1" x14ac:dyDescent="0.2">
      <c r="T1928" s="86"/>
    </row>
    <row r="1929" spans="20:20" ht="12.75" customHeight="1" x14ac:dyDescent="0.2">
      <c r="T1929" s="86"/>
    </row>
    <row r="1930" spans="20:20" ht="12.75" customHeight="1" x14ac:dyDescent="0.2">
      <c r="T1930" s="86"/>
    </row>
    <row r="1931" spans="20:20" ht="12.75" customHeight="1" x14ac:dyDescent="0.2">
      <c r="T1931" s="86"/>
    </row>
    <row r="1932" spans="20:20" ht="12.75" customHeight="1" x14ac:dyDescent="0.2">
      <c r="T1932" s="86"/>
    </row>
    <row r="1933" spans="20:20" ht="12.75" customHeight="1" x14ac:dyDescent="0.2">
      <c r="T1933" s="86"/>
    </row>
    <row r="1934" spans="20:20" ht="12.75" customHeight="1" x14ac:dyDescent="0.2">
      <c r="T1934" s="86"/>
    </row>
    <row r="1935" spans="20:20" ht="12.75" customHeight="1" x14ac:dyDescent="0.2">
      <c r="T1935" s="86"/>
    </row>
    <row r="1936" spans="20:20" ht="12.75" customHeight="1" x14ac:dyDescent="0.2">
      <c r="T1936" s="86"/>
    </row>
    <row r="1937" spans="20:20" ht="12.75" customHeight="1" x14ac:dyDescent="0.2">
      <c r="T1937" s="86"/>
    </row>
    <row r="1938" spans="20:20" ht="12.75" customHeight="1" x14ac:dyDescent="0.2">
      <c r="T1938" s="86"/>
    </row>
    <row r="1939" spans="20:20" ht="12.75" customHeight="1" x14ac:dyDescent="0.2">
      <c r="T1939" s="86"/>
    </row>
    <row r="1940" spans="20:20" ht="12.75" customHeight="1" x14ac:dyDescent="0.2">
      <c r="T1940" s="86"/>
    </row>
    <row r="1941" spans="20:20" ht="12.75" customHeight="1" x14ac:dyDescent="0.2">
      <c r="T1941" s="86"/>
    </row>
    <row r="1942" spans="20:20" ht="12.75" customHeight="1" x14ac:dyDescent="0.2">
      <c r="T1942" s="86"/>
    </row>
    <row r="1943" spans="20:20" ht="12.75" customHeight="1" x14ac:dyDescent="0.2">
      <c r="T1943" s="86"/>
    </row>
    <row r="1944" spans="20:20" ht="12.75" customHeight="1" x14ac:dyDescent="0.2">
      <c r="T1944" s="86"/>
    </row>
    <row r="1945" spans="20:20" ht="12.75" customHeight="1" x14ac:dyDescent="0.2">
      <c r="T1945" s="86"/>
    </row>
    <row r="1946" spans="20:20" ht="12.75" customHeight="1" x14ac:dyDescent="0.2">
      <c r="T1946" s="86"/>
    </row>
    <row r="1947" spans="20:20" ht="12.75" customHeight="1" x14ac:dyDescent="0.2">
      <c r="T1947" s="86"/>
    </row>
    <row r="1948" spans="20:20" ht="12.75" customHeight="1" x14ac:dyDescent="0.2">
      <c r="T1948" s="86"/>
    </row>
    <row r="1949" spans="20:20" ht="12.75" customHeight="1" x14ac:dyDescent="0.2">
      <c r="T1949" s="86"/>
    </row>
    <row r="1950" spans="20:20" ht="12.75" customHeight="1" x14ac:dyDescent="0.2">
      <c r="T1950" s="86"/>
    </row>
    <row r="1951" spans="20:20" ht="12.75" customHeight="1" x14ac:dyDescent="0.2">
      <c r="T1951" s="86"/>
    </row>
    <row r="1952" spans="20:20" ht="12.75" customHeight="1" x14ac:dyDescent="0.2">
      <c r="T1952" s="86"/>
    </row>
    <row r="1953" spans="20:20" ht="12.75" customHeight="1" x14ac:dyDescent="0.2">
      <c r="T1953" s="86"/>
    </row>
    <row r="1954" spans="20:20" ht="12.75" customHeight="1" x14ac:dyDescent="0.2">
      <c r="T1954" s="86"/>
    </row>
    <row r="1955" spans="20:20" ht="12.75" customHeight="1" x14ac:dyDescent="0.2">
      <c r="T1955" s="86"/>
    </row>
    <row r="1956" spans="20:20" ht="12.75" customHeight="1" x14ac:dyDescent="0.2">
      <c r="T1956" s="86"/>
    </row>
    <row r="1957" spans="20:20" ht="12.75" customHeight="1" x14ac:dyDescent="0.2">
      <c r="T1957" s="86"/>
    </row>
    <row r="1958" spans="20:20" ht="12.75" customHeight="1" x14ac:dyDescent="0.2">
      <c r="T1958" s="86"/>
    </row>
    <row r="1959" spans="20:20" ht="12.75" customHeight="1" x14ac:dyDescent="0.2">
      <c r="T1959" s="86"/>
    </row>
    <row r="1960" spans="20:20" ht="12.75" customHeight="1" x14ac:dyDescent="0.2">
      <c r="T1960" s="86"/>
    </row>
    <row r="1961" spans="20:20" ht="12.75" customHeight="1" x14ac:dyDescent="0.2">
      <c r="T1961" s="86"/>
    </row>
    <row r="1962" spans="20:20" ht="12.75" customHeight="1" x14ac:dyDescent="0.2">
      <c r="T1962" s="86"/>
    </row>
    <row r="1963" spans="20:20" ht="12.75" customHeight="1" x14ac:dyDescent="0.2">
      <c r="T1963" s="86"/>
    </row>
    <row r="1964" spans="20:20" ht="12.75" customHeight="1" x14ac:dyDescent="0.2">
      <c r="T1964" s="86"/>
    </row>
    <row r="1965" spans="20:20" ht="12.75" customHeight="1" x14ac:dyDescent="0.2">
      <c r="T1965" s="86"/>
    </row>
    <row r="1966" spans="20:20" ht="12.75" customHeight="1" x14ac:dyDescent="0.2">
      <c r="T1966" s="86"/>
    </row>
    <row r="1967" spans="20:20" ht="12.75" customHeight="1" x14ac:dyDescent="0.2">
      <c r="T1967" s="86"/>
    </row>
    <row r="1968" spans="20:20" ht="12.75" customHeight="1" x14ac:dyDescent="0.2">
      <c r="T1968" s="86"/>
    </row>
    <row r="1969" spans="20:20" ht="12.75" customHeight="1" x14ac:dyDescent="0.2">
      <c r="T1969" s="86"/>
    </row>
    <row r="1970" spans="20:20" ht="12.75" customHeight="1" x14ac:dyDescent="0.2">
      <c r="T1970" s="86"/>
    </row>
    <row r="1971" spans="20:20" ht="12.75" customHeight="1" x14ac:dyDescent="0.2">
      <c r="T1971" s="86"/>
    </row>
    <row r="1972" spans="20:20" ht="12.75" customHeight="1" x14ac:dyDescent="0.2">
      <c r="T1972" s="86"/>
    </row>
    <row r="1973" spans="20:20" ht="12.75" customHeight="1" x14ac:dyDescent="0.2">
      <c r="T1973" s="86"/>
    </row>
    <row r="1974" spans="20:20" ht="12.75" customHeight="1" x14ac:dyDescent="0.2">
      <c r="T1974" s="86"/>
    </row>
    <row r="1975" spans="20:20" ht="12.75" customHeight="1" x14ac:dyDescent="0.2">
      <c r="T1975" s="86"/>
    </row>
    <row r="1976" spans="20:20" ht="12.75" customHeight="1" x14ac:dyDescent="0.2">
      <c r="T1976" s="86"/>
    </row>
    <row r="1977" spans="20:20" ht="12.75" customHeight="1" x14ac:dyDescent="0.2">
      <c r="T1977" s="86"/>
    </row>
    <row r="1978" spans="20:20" ht="12.75" customHeight="1" x14ac:dyDescent="0.2">
      <c r="T1978" s="86"/>
    </row>
    <row r="1979" spans="20:20" ht="12.75" customHeight="1" x14ac:dyDescent="0.2">
      <c r="T1979" s="86"/>
    </row>
    <row r="1980" spans="20:20" ht="12.75" customHeight="1" x14ac:dyDescent="0.2">
      <c r="T1980" s="86"/>
    </row>
    <row r="1981" spans="20:20" ht="12.75" customHeight="1" x14ac:dyDescent="0.2">
      <c r="T1981" s="86"/>
    </row>
    <row r="1982" spans="20:20" x14ac:dyDescent="0.2">
      <c r="T1982" s="86"/>
    </row>
    <row r="1983" spans="20:20" x14ac:dyDescent="0.2">
      <c r="T1983" s="86"/>
    </row>
    <row r="1984" spans="20:20" x14ac:dyDescent="0.2">
      <c r="T1984" s="86"/>
    </row>
    <row r="1985" spans="20:20" x14ac:dyDescent="0.2">
      <c r="T1985" s="86"/>
    </row>
    <row r="1986" spans="20:20" x14ac:dyDescent="0.2">
      <c r="T1986" s="86"/>
    </row>
    <row r="1987" spans="20:20" x14ac:dyDescent="0.2">
      <c r="T1987" s="86"/>
    </row>
    <row r="1988" spans="20:20" x14ac:dyDescent="0.2">
      <c r="T1988" s="86"/>
    </row>
    <row r="1989" spans="20:20" x14ac:dyDescent="0.2">
      <c r="T1989" s="86"/>
    </row>
    <row r="1990" spans="20:20" x14ac:dyDescent="0.2">
      <c r="T1990" s="86"/>
    </row>
    <row r="1991" spans="20:20" x14ac:dyDescent="0.2">
      <c r="T1991" s="86"/>
    </row>
    <row r="1992" spans="20:20" x14ac:dyDescent="0.2">
      <c r="T1992" s="86"/>
    </row>
    <row r="1993" spans="20:20" x14ac:dyDescent="0.2">
      <c r="T1993" s="86"/>
    </row>
    <row r="1994" spans="20:20" x14ac:dyDescent="0.2">
      <c r="T1994" s="86"/>
    </row>
    <row r="1995" spans="20:20" x14ac:dyDescent="0.2">
      <c r="T1995" s="86"/>
    </row>
    <row r="1996" spans="20:20" x14ac:dyDescent="0.2">
      <c r="T1996" s="86"/>
    </row>
    <row r="1997" spans="20:20" x14ac:dyDescent="0.2">
      <c r="T1997" s="86"/>
    </row>
    <row r="1998" spans="20:20" x14ac:dyDescent="0.2">
      <c r="T1998" s="86"/>
    </row>
    <row r="1999" spans="20:20" x14ac:dyDescent="0.2">
      <c r="T1999" s="86"/>
    </row>
    <row r="2000" spans="20:20" x14ac:dyDescent="0.2">
      <c r="T2000" s="86"/>
    </row>
    <row r="2001" spans="20:20" x14ac:dyDescent="0.2">
      <c r="T2001" s="86"/>
    </row>
    <row r="2002" spans="20:20" x14ac:dyDescent="0.2">
      <c r="T2002" s="86"/>
    </row>
    <row r="2003" spans="20:20" x14ac:dyDescent="0.2">
      <c r="T2003" s="86"/>
    </row>
    <row r="2004" spans="20:20" x14ac:dyDescent="0.2">
      <c r="T2004" s="86"/>
    </row>
    <row r="2005" spans="20:20" x14ac:dyDescent="0.2">
      <c r="T2005" s="86"/>
    </row>
    <row r="2006" spans="20:20" x14ac:dyDescent="0.2">
      <c r="T2006" s="86"/>
    </row>
    <row r="2007" spans="20:20" x14ac:dyDescent="0.2">
      <c r="T2007" s="86"/>
    </row>
    <row r="2008" spans="20:20" x14ac:dyDescent="0.2">
      <c r="T2008" s="86"/>
    </row>
    <row r="2009" spans="20:20" x14ac:dyDescent="0.2">
      <c r="T2009" s="86"/>
    </row>
    <row r="2010" spans="20:20" x14ac:dyDescent="0.2">
      <c r="T2010" s="86"/>
    </row>
    <row r="2011" spans="20:20" x14ac:dyDescent="0.2">
      <c r="T2011" s="86"/>
    </row>
    <row r="2012" spans="20:20" x14ac:dyDescent="0.2">
      <c r="T2012" s="86"/>
    </row>
    <row r="2013" spans="20:20" x14ac:dyDescent="0.2">
      <c r="T2013" s="86"/>
    </row>
    <row r="2014" spans="20:20" x14ac:dyDescent="0.2">
      <c r="T2014" s="86"/>
    </row>
    <row r="2015" spans="20:20" x14ac:dyDescent="0.2">
      <c r="T2015" s="86"/>
    </row>
    <row r="2016" spans="20:20" x14ac:dyDescent="0.2">
      <c r="T2016" s="86"/>
    </row>
    <row r="2017" spans="20:20" x14ac:dyDescent="0.2">
      <c r="T2017" s="86"/>
    </row>
    <row r="2018" spans="20:20" x14ac:dyDescent="0.2">
      <c r="T2018" s="86"/>
    </row>
    <row r="2019" spans="20:20" x14ac:dyDescent="0.2">
      <c r="T2019" s="86"/>
    </row>
    <row r="2020" spans="20:20" x14ac:dyDescent="0.2">
      <c r="T2020" s="86"/>
    </row>
    <row r="2021" spans="20:20" x14ac:dyDescent="0.2">
      <c r="T2021" s="86"/>
    </row>
    <row r="2022" spans="20:20" x14ac:dyDescent="0.2">
      <c r="T2022" s="86"/>
    </row>
    <row r="2023" spans="20:20" x14ac:dyDescent="0.2">
      <c r="T2023" s="86"/>
    </row>
    <row r="2024" spans="20:20" x14ac:dyDescent="0.2">
      <c r="T2024" s="86"/>
    </row>
    <row r="2025" spans="20:20" x14ac:dyDescent="0.2">
      <c r="T2025" s="86"/>
    </row>
    <row r="2026" spans="20:20" ht="12.75" customHeight="1" x14ac:dyDescent="0.2">
      <c r="T2026" s="86"/>
    </row>
    <row r="2027" spans="20:20" ht="12.75" customHeight="1" x14ac:dyDescent="0.2">
      <c r="T2027" s="86"/>
    </row>
    <row r="2028" spans="20:20" ht="12.75" customHeight="1" x14ac:dyDescent="0.2">
      <c r="T2028" s="86"/>
    </row>
    <row r="2029" spans="20:20" ht="12.75" customHeight="1" x14ac:dyDescent="0.2">
      <c r="T2029" s="86"/>
    </row>
    <row r="2030" spans="20:20" ht="12.75" customHeight="1" x14ac:dyDescent="0.2">
      <c r="T2030" s="86"/>
    </row>
    <row r="2031" spans="20:20" ht="12.75" customHeight="1" x14ac:dyDescent="0.2">
      <c r="T2031" s="86"/>
    </row>
    <row r="2032" spans="20:20" ht="12.75" customHeight="1" x14ac:dyDescent="0.2">
      <c r="T2032" s="86"/>
    </row>
    <row r="2033" spans="20:20" ht="12.75" customHeight="1" x14ac:dyDescent="0.2">
      <c r="T2033" s="86"/>
    </row>
    <row r="2034" spans="20:20" ht="12.75" customHeight="1" x14ac:dyDescent="0.2">
      <c r="T2034" s="86"/>
    </row>
    <row r="2035" spans="20:20" ht="12.75" customHeight="1" x14ac:dyDescent="0.2">
      <c r="T2035" s="86"/>
    </row>
    <row r="2036" spans="20:20" ht="12.75" customHeight="1" x14ac:dyDescent="0.2">
      <c r="T2036" s="86"/>
    </row>
    <row r="2037" spans="20:20" ht="12.75" customHeight="1" x14ac:dyDescent="0.2">
      <c r="T2037" s="86"/>
    </row>
    <row r="2038" spans="20:20" ht="12.75" customHeight="1" x14ac:dyDescent="0.2">
      <c r="T2038" s="86"/>
    </row>
    <row r="2039" spans="20:20" ht="12.75" customHeight="1" x14ac:dyDescent="0.2">
      <c r="T2039" s="86"/>
    </row>
    <row r="2040" spans="20:20" ht="12.75" customHeight="1" x14ac:dyDescent="0.2">
      <c r="T2040" s="86"/>
    </row>
    <row r="2041" spans="20:20" ht="12.75" customHeight="1" x14ac:dyDescent="0.2">
      <c r="T2041" s="86"/>
    </row>
    <row r="2042" spans="20:20" ht="12.75" customHeight="1" x14ac:dyDescent="0.2">
      <c r="T2042" s="86"/>
    </row>
    <row r="2043" spans="20:20" ht="12.75" customHeight="1" x14ac:dyDescent="0.2">
      <c r="T2043" s="86"/>
    </row>
    <row r="2044" spans="20:20" ht="12.75" customHeight="1" x14ac:dyDescent="0.2">
      <c r="T2044" s="86"/>
    </row>
    <row r="2045" spans="20:20" ht="12.75" customHeight="1" x14ac:dyDescent="0.2">
      <c r="T2045" s="86"/>
    </row>
    <row r="2046" spans="20:20" ht="12.75" customHeight="1" x14ac:dyDescent="0.2">
      <c r="T2046" s="86"/>
    </row>
    <row r="2047" spans="20:20" ht="12.75" customHeight="1" x14ac:dyDescent="0.2">
      <c r="T2047" s="86"/>
    </row>
    <row r="2048" spans="20:20" ht="12.75" customHeight="1" x14ac:dyDescent="0.2">
      <c r="T2048" s="86"/>
    </row>
    <row r="2049" spans="20:20" ht="12.75" customHeight="1" x14ac:dyDescent="0.2">
      <c r="T2049" s="86"/>
    </row>
    <row r="2050" spans="20:20" ht="12.75" customHeight="1" x14ac:dyDescent="0.2">
      <c r="T2050" s="86"/>
    </row>
    <row r="2051" spans="20:20" ht="12.75" customHeight="1" x14ac:dyDescent="0.2">
      <c r="T2051" s="86"/>
    </row>
    <row r="2052" spans="20:20" ht="12.75" customHeight="1" x14ac:dyDescent="0.2">
      <c r="T2052" s="86"/>
    </row>
    <row r="2053" spans="20:20" ht="12.75" customHeight="1" x14ac:dyDescent="0.2">
      <c r="T2053" s="86"/>
    </row>
    <row r="2054" spans="20:20" ht="12.75" customHeight="1" x14ac:dyDescent="0.2">
      <c r="T2054" s="86"/>
    </row>
    <row r="2055" spans="20:20" ht="12.75" customHeight="1" x14ac:dyDescent="0.2">
      <c r="T2055" s="86"/>
    </row>
    <row r="2056" spans="20:20" ht="12.75" customHeight="1" x14ac:dyDescent="0.2">
      <c r="T2056" s="86"/>
    </row>
    <row r="2057" spans="20:20" ht="12.75" customHeight="1" x14ac:dyDescent="0.2">
      <c r="T2057" s="86"/>
    </row>
    <row r="2058" spans="20:20" ht="12.75" customHeight="1" x14ac:dyDescent="0.2">
      <c r="T2058" s="86"/>
    </row>
    <row r="2059" spans="20:20" ht="12.75" customHeight="1" x14ac:dyDescent="0.2">
      <c r="T2059" s="86"/>
    </row>
    <row r="2060" spans="20:20" ht="12.75" customHeight="1" x14ac:dyDescent="0.2">
      <c r="T2060" s="86"/>
    </row>
    <row r="2061" spans="20:20" ht="12.75" customHeight="1" x14ac:dyDescent="0.2">
      <c r="T2061" s="86"/>
    </row>
    <row r="2062" spans="20:20" ht="12.75" customHeight="1" x14ac:dyDescent="0.2">
      <c r="T2062" s="86"/>
    </row>
    <row r="2063" spans="20:20" ht="12.75" customHeight="1" x14ac:dyDescent="0.2">
      <c r="T2063" s="86"/>
    </row>
    <row r="2064" spans="20:20" ht="12.75" customHeight="1" x14ac:dyDescent="0.2">
      <c r="T2064" s="86"/>
    </row>
    <row r="2065" spans="20:20" ht="12.75" customHeight="1" x14ac:dyDescent="0.2">
      <c r="T2065" s="86"/>
    </row>
    <row r="2066" spans="20:20" ht="12.75" customHeight="1" x14ac:dyDescent="0.2">
      <c r="T2066" s="86"/>
    </row>
    <row r="2067" spans="20:20" ht="12.75" customHeight="1" x14ac:dyDescent="0.2">
      <c r="T2067" s="86"/>
    </row>
    <row r="2068" spans="20:20" ht="12.75" customHeight="1" x14ac:dyDescent="0.2">
      <c r="T2068" s="86"/>
    </row>
    <row r="2069" spans="20:20" ht="12.75" customHeight="1" x14ac:dyDescent="0.2">
      <c r="T2069" s="86"/>
    </row>
    <row r="2070" spans="20:20" ht="12.75" customHeight="1" x14ac:dyDescent="0.2">
      <c r="T2070" s="86"/>
    </row>
    <row r="2071" spans="20:20" ht="12.75" customHeight="1" x14ac:dyDescent="0.2">
      <c r="T2071" s="86"/>
    </row>
    <row r="2072" spans="20:20" ht="12.75" customHeight="1" x14ac:dyDescent="0.2">
      <c r="T2072" s="86"/>
    </row>
    <row r="2073" spans="20:20" ht="12.75" customHeight="1" x14ac:dyDescent="0.2">
      <c r="T2073" s="86"/>
    </row>
    <row r="2074" spans="20:20" ht="12.75" customHeight="1" x14ac:dyDescent="0.2">
      <c r="T2074" s="86"/>
    </row>
    <row r="2075" spans="20:20" ht="12.75" customHeight="1" x14ac:dyDescent="0.2">
      <c r="T2075" s="86"/>
    </row>
    <row r="2076" spans="20:20" ht="12.75" customHeight="1" x14ac:dyDescent="0.2">
      <c r="T2076" s="86"/>
    </row>
    <row r="2077" spans="20:20" ht="12.75" customHeight="1" x14ac:dyDescent="0.2">
      <c r="T2077" s="86"/>
    </row>
    <row r="2078" spans="20:20" ht="12.75" customHeight="1" x14ac:dyDescent="0.2">
      <c r="T2078" s="86"/>
    </row>
    <row r="2079" spans="20:20" ht="12.75" customHeight="1" x14ac:dyDescent="0.2">
      <c r="T2079" s="86"/>
    </row>
    <row r="2080" spans="20:20" ht="12.75" customHeight="1" x14ac:dyDescent="0.2">
      <c r="T2080" s="86"/>
    </row>
    <row r="2081" spans="20:20" ht="12.75" customHeight="1" x14ac:dyDescent="0.2">
      <c r="T2081" s="86"/>
    </row>
    <row r="2082" spans="20:20" ht="12.75" customHeight="1" x14ac:dyDescent="0.2">
      <c r="T2082" s="86"/>
    </row>
    <row r="2083" spans="20:20" ht="12.75" customHeight="1" x14ac:dyDescent="0.2">
      <c r="T2083" s="86"/>
    </row>
    <row r="2084" spans="20:20" ht="12.75" customHeight="1" x14ac:dyDescent="0.2">
      <c r="T2084" s="86"/>
    </row>
    <row r="2085" spans="20:20" ht="12.75" customHeight="1" x14ac:dyDescent="0.2">
      <c r="T2085" s="86"/>
    </row>
    <row r="2086" spans="20:20" ht="12.75" customHeight="1" x14ac:dyDescent="0.2">
      <c r="T2086" s="86"/>
    </row>
    <row r="2087" spans="20:20" ht="12.75" customHeight="1" x14ac:dyDescent="0.2">
      <c r="T2087" s="86"/>
    </row>
    <row r="2088" spans="20:20" ht="12.75" customHeight="1" x14ac:dyDescent="0.2">
      <c r="T2088" s="86"/>
    </row>
    <row r="2089" spans="20:20" ht="12.75" customHeight="1" x14ac:dyDescent="0.2">
      <c r="T2089" s="86"/>
    </row>
    <row r="2090" spans="20:20" ht="12.75" customHeight="1" x14ac:dyDescent="0.2">
      <c r="T2090" s="86"/>
    </row>
    <row r="2091" spans="20:20" ht="12.75" customHeight="1" x14ac:dyDescent="0.2">
      <c r="T2091" s="86"/>
    </row>
    <row r="2092" spans="20:20" ht="12.75" customHeight="1" x14ac:dyDescent="0.2">
      <c r="T2092" s="86"/>
    </row>
    <row r="2093" spans="20:20" ht="12.75" customHeight="1" x14ac:dyDescent="0.2">
      <c r="T2093" s="86"/>
    </row>
    <row r="2094" spans="20:20" ht="12.75" customHeight="1" x14ac:dyDescent="0.2">
      <c r="T2094" s="86"/>
    </row>
    <row r="2095" spans="20:20" ht="12.75" customHeight="1" x14ac:dyDescent="0.2">
      <c r="T2095" s="86"/>
    </row>
    <row r="2096" spans="20:20" ht="12.75" customHeight="1" x14ac:dyDescent="0.2">
      <c r="T2096" s="86"/>
    </row>
    <row r="2097" spans="20:20" ht="12.75" customHeight="1" x14ac:dyDescent="0.2">
      <c r="T2097" s="86"/>
    </row>
    <row r="2098" spans="20:20" ht="12.75" customHeight="1" x14ac:dyDescent="0.2">
      <c r="T2098" s="86"/>
    </row>
    <row r="2099" spans="20:20" ht="12.75" customHeight="1" x14ac:dyDescent="0.2">
      <c r="T2099" s="86"/>
    </row>
    <row r="2100" spans="20:20" ht="12.75" customHeight="1" x14ac:dyDescent="0.2">
      <c r="T2100" s="86"/>
    </row>
    <row r="2101" spans="20:20" ht="12.75" customHeight="1" x14ac:dyDescent="0.2">
      <c r="T2101" s="86"/>
    </row>
    <row r="2102" spans="20:20" ht="12.75" customHeight="1" x14ac:dyDescent="0.2">
      <c r="T2102" s="86"/>
    </row>
    <row r="2103" spans="20:20" ht="12.75" customHeight="1" x14ac:dyDescent="0.2">
      <c r="T2103" s="86"/>
    </row>
    <row r="2104" spans="20:20" ht="12.75" customHeight="1" x14ac:dyDescent="0.2">
      <c r="T2104" s="86"/>
    </row>
    <row r="2105" spans="20:20" ht="12.75" customHeight="1" x14ac:dyDescent="0.2">
      <c r="T2105" s="86"/>
    </row>
    <row r="2106" spans="20:20" ht="12.75" customHeight="1" x14ac:dyDescent="0.2">
      <c r="T2106" s="86"/>
    </row>
    <row r="2107" spans="20:20" ht="12.75" customHeight="1" x14ac:dyDescent="0.2">
      <c r="T2107" s="86"/>
    </row>
    <row r="2108" spans="20:20" ht="12.75" customHeight="1" x14ac:dyDescent="0.2">
      <c r="T2108" s="86"/>
    </row>
    <row r="2109" spans="20:20" ht="12.75" customHeight="1" x14ac:dyDescent="0.2">
      <c r="T2109" s="86"/>
    </row>
    <row r="2110" spans="20:20" ht="12.75" customHeight="1" x14ac:dyDescent="0.2">
      <c r="T2110" s="86"/>
    </row>
    <row r="2111" spans="20:20" ht="12.75" customHeight="1" x14ac:dyDescent="0.2">
      <c r="T2111" s="86"/>
    </row>
    <row r="2112" spans="20:20" ht="12.75" customHeight="1" x14ac:dyDescent="0.2">
      <c r="T2112" s="86"/>
    </row>
    <row r="2113" spans="20:20" ht="12.75" customHeight="1" x14ac:dyDescent="0.2">
      <c r="T2113" s="86"/>
    </row>
    <row r="2114" spans="20:20" ht="12.75" customHeight="1" x14ac:dyDescent="0.2">
      <c r="T2114" s="86"/>
    </row>
    <row r="2115" spans="20:20" ht="12.75" customHeight="1" x14ac:dyDescent="0.2">
      <c r="T2115" s="86"/>
    </row>
    <row r="2116" spans="20:20" ht="12.75" customHeight="1" x14ac:dyDescent="0.2">
      <c r="T2116" s="86"/>
    </row>
    <row r="2117" spans="20:20" ht="12.75" customHeight="1" x14ac:dyDescent="0.2">
      <c r="T2117" s="86"/>
    </row>
    <row r="2118" spans="20:20" ht="12.75" customHeight="1" x14ac:dyDescent="0.2">
      <c r="T2118" s="86"/>
    </row>
    <row r="2119" spans="20:20" ht="12.75" customHeight="1" x14ac:dyDescent="0.2">
      <c r="T2119" s="86"/>
    </row>
    <row r="2120" spans="20:20" ht="12.75" customHeight="1" x14ac:dyDescent="0.2">
      <c r="T2120" s="86"/>
    </row>
    <row r="2121" spans="20:20" ht="12.75" customHeight="1" x14ac:dyDescent="0.2">
      <c r="T2121" s="86"/>
    </row>
    <row r="2122" spans="20:20" ht="12.75" customHeight="1" x14ac:dyDescent="0.2">
      <c r="T2122" s="86"/>
    </row>
    <row r="2123" spans="20:20" ht="12.75" customHeight="1" x14ac:dyDescent="0.2">
      <c r="T2123" s="86"/>
    </row>
    <row r="2124" spans="20:20" ht="12.75" customHeight="1" x14ac:dyDescent="0.2">
      <c r="T2124" s="86"/>
    </row>
    <row r="2125" spans="20:20" ht="12.75" customHeight="1" x14ac:dyDescent="0.2">
      <c r="T2125" s="86"/>
    </row>
    <row r="2126" spans="20:20" ht="12.75" customHeight="1" x14ac:dyDescent="0.2">
      <c r="T2126" s="86"/>
    </row>
    <row r="2127" spans="20:20" ht="12.75" customHeight="1" x14ac:dyDescent="0.2">
      <c r="T2127" s="86"/>
    </row>
    <row r="2128" spans="20:20" ht="12.75" customHeight="1" x14ac:dyDescent="0.2">
      <c r="T2128" s="86"/>
    </row>
    <row r="2129" spans="20:20" ht="12.75" customHeight="1" x14ac:dyDescent="0.2">
      <c r="T2129" s="86"/>
    </row>
    <row r="2130" spans="20:20" ht="12.75" customHeight="1" x14ac:dyDescent="0.2">
      <c r="T2130" s="86"/>
    </row>
    <row r="2131" spans="20:20" ht="12.75" customHeight="1" x14ac:dyDescent="0.2">
      <c r="T2131" s="86"/>
    </row>
    <row r="2132" spans="20:20" ht="12.75" customHeight="1" x14ac:dyDescent="0.2">
      <c r="T2132" s="86"/>
    </row>
    <row r="2133" spans="20:20" ht="12.75" customHeight="1" x14ac:dyDescent="0.2">
      <c r="T2133" s="86"/>
    </row>
    <row r="2134" spans="20:20" ht="12.75" customHeight="1" x14ac:dyDescent="0.2">
      <c r="T2134" s="86"/>
    </row>
    <row r="2135" spans="20:20" ht="12.75" customHeight="1" x14ac:dyDescent="0.2">
      <c r="T2135" s="86"/>
    </row>
    <row r="2136" spans="20:20" ht="12.75" customHeight="1" x14ac:dyDescent="0.2">
      <c r="T2136" s="86"/>
    </row>
    <row r="2137" spans="20:20" ht="12.75" customHeight="1" x14ac:dyDescent="0.2">
      <c r="T2137" s="86"/>
    </row>
    <row r="2138" spans="20:20" ht="12.75" customHeight="1" x14ac:dyDescent="0.2">
      <c r="T2138" s="86"/>
    </row>
    <row r="2139" spans="20:20" ht="12.75" customHeight="1" x14ac:dyDescent="0.2">
      <c r="T2139" s="86"/>
    </row>
    <row r="2140" spans="20:20" ht="12.75" customHeight="1" x14ac:dyDescent="0.2">
      <c r="T2140" s="86"/>
    </row>
    <row r="2141" spans="20:20" ht="12.75" customHeight="1" x14ac:dyDescent="0.2">
      <c r="T2141" s="86"/>
    </row>
    <row r="2142" spans="20:20" ht="12.75" customHeight="1" x14ac:dyDescent="0.2">
      <c r="T2142" s="86"/>
    </row>
    <row r="2143" spans="20:20" ht="12.75" customHeight="1" x14ac:dyDescent="0.2">
      <c r="T2143" s="86"/>
    </row>
    <row r="2144" spans="20:20" ht="12.75" customHeight="1" x14ac:dyDescent="0.2">
      <c r="T2144" s="86"/>
    </row>
    <row r="2145" spans="20:20" ht="12.75" customHeight="1" x14ac:dyDescent="0.2">
      <c r="T2145" s="86"/>
    </row>
    <row r="2146" spans="20:20" ht="12.75" customHeight="1" x14ac:dyDescent="0.2">
      <c r="T2146" s="86"/>
    </row>
    <row r="2147" spans="20:20" ht="12.75" customHeight="1" x14ac:dyDescent="0.2">
      <c r="T2147" s="86"/>
    </row>
    <row r="2148" spans="20:20" ht="12.75" customHeight="1" x14ac:dyDescent="0.2">
      <c r="T2148" s="86"/>
    </row>
    <row r="2149" spans="20:20" ht="12.75" customHeight="1" x14ac:dyDescent="0.2">
      <c r="T2149" s="86"/>
    </row>
    <row r="2150" spans="20:20" ht="12.75" customHeight="1" x14ac:dyDescent="0.2">
      <c r="T2150" s="86"/>
    </row>
    <row r="2151" spans="20:20" ht="12.75" customHeight="1" x14ac:dyDescent="0.2">
      <c r="T2151" s="86"/>
    </row>
    <row r="2152" spans="20:20" ht="12.75" customHeight="1" x14ac:dyDescent="0.2">
      <c r="T2152" s="86"/>
    </row>
    <row r="2153" spans="20:20" ht="12.75" customHeight="1" x14ac:dyDescent="0.2">
      <c r="T2153" s="86"/>
    </row>
    <row r="2154" spans="20:20" ht="12.75" customHeight="1" x14ac:dyDescent="0.2">
      <c r="T2154" s="86"/>
    </row>
    <row r="2155" spans="20:20" ht="12.75" customHeight="1" x14ac:dyDescent="0.2">
      <c r="T2155" s="86"/>
    </row>
    <row r="2156" spans="20:20" ht="12.75" customHeight="1" x14ac:dyDescent="0.2">
      <c r="T2156" s="86"/>
    </row>
    <row r="2157" spans="20:20" ht="12.75" customHeight="1" x14ac:dyDescent="0.2">
      <c r="T2157" s="86"/>
    </row>
    <row r="2158" spans="20:20" ht="12.75" customHeight="1" x14ac:dyDescent="0.2">
      <c r="T2158" s="86"/>
    </row>
    <row r="2159" spans="20:20" ht="12.75" customHeight="1" x14ac:dyDescent="0.2">
      <c r="T2159" s="86"/>
    </row>
    <row r="2160" spans="20:20" ht="12.75" customHeight="1" x14ac:dyDescent="0.2">
      <c r="T2160" s="86"/>
    </row>
    <row r="2161" spans="20:20" ht="12.75" customHeight="1" x14ac:dyDescent="0.2">
      <c r="T2161" s="86"/>
    </row>
    <row r="2162" spans="20:20" ht="12.75" customHeight="1" x14ac:dyDescent="0.2">
      <c r="T2162" s="86"/>
    </row>
    <row r="2163" spans="20:20" ht="12.75" customHeight="1" x14ac:dyDescent="0.2">
      <c r="T2163" s="86"/>
    </row>
    <row r="2164" spans="20:20" ht="12.75" customHeight="1" x14ac:dyDescent="0.2">
      <c r="T2164" s="86"/>
    </row>
    <row r="2165" spans="20:20" ht="12.75" customHeight="1" x14ac:dyDescent="0.2">
      <c r="T2165" s="86"/>
    </row>
    <row r="2166" spans="20:20" ht="12.75" customHeight="1" x14ac:dyDescent="0.2">
      <c r="T2166" s="86"/>
    </row>
    <row r="2167" spans="20:20" ht="12.75" customHeight="1" x14ac:dyDescent="0.2">
      <c r="T2167" s="86"/>
    </row>
    <row r="2168" spans="20:20" ht="12.75" customHeight="1" x14ac:dyDescent="0.2">
      <c r="T2168" s="86"/>
    </row>
    <row r="2169" spans="20:20" ht="12.75" customHeight="1" x14ac:dyDescent="0.2">
      <c r="T2169" s="86"/>
    </row>
    <row r="2170" spans="20:20" ht="12.75" customHeight="1" x14ac:dyDescent="0.2">
      <c r="T2170" s="86"/>
    </row>
    <row r="2171" spans="20:20" ht="12.75" customHeight="1" x14ac:dyDescent="0.2">
      <c r="T2171" s="86"/>
    </row>
    <row r="2172" spans="20:20" ht="12.75" customHeight="1" x14ac:dyDescent="0.2">
      <c r="T2172" s="86"/>
    </row>
    <row r="2173" spans="20:20" ht="12.75" customHeight="1" x14ac:dyDescent="0.2">
      <c r="T2173" s="86"/>
    </row>
    <row r="2174" spans="20:20" ht="12.75" customHeight="1" x14ac:dyDescent="0.2">
      <c r="T2174" s="86"/>
    </row>
    <row r="2175" spans="20:20" ht="12.75" customHeight="1" x14ac:dyDescent="0.2">
      <c r="T2175" s="86"/>
    </row>
    <row r="2176" spans="20:20" ht="12.75" customHeight="1" x14ac:dyDescent="0.2">
      <c r="T2176" s="86"/>
    </row>
    <row r="2177" spans="20:20" ht="12.75" customHeight="1" x14ac:dyDescent="0.2">
      <c r="T2177" s="86"/>
    </row>
    <row r="2178" spans="20:20" ht="12.75" customHeight="1" x14ac:dyDescent="0.2">
      <c r="T2178" s="86"/>
    </row>
    <row r="2179" spans="20:20" ht="12.75" customHeight="1" x14ac:dyDescent="0.2">
      <c r="T2179" s="86"/>
    </row>
    <row r="2180" spans="20:20" ht="12.75" customHeight="1" x14ac:dyDescent="0.2">
      <c r="T2180" s="86"/>
    </row>
    <row r="2181" spans="20:20" ht="12.75" customHeight="1" x14ac:dyDescent="0.2">
      <c r="T2181" s="86"/>
    </row>
    <row r="2182" spans="20:20" ht="12.75" customHeight="1" x14ac:dyDescent="0.2">
      <c r="T2182" s="86"/>
    </row>
    <row r="2183" spans="20:20" ht="12.75" customHeight="1" x14ac:dyDescent="0.2">
      <c r="T2183" s="86"/>
    </row>
    <row r="2184" spans="20:20" ht="12.75" customHeight="1" x14ac:dyDescent="0.2">
      <c r="T2184" s="86"/>
    </row>
    <row r="2185" spans="20:20" ht="12.75" customHeight="1" x14ac:dyDescent="0.2">
      <c r="T2185" s="86"/>
    </row>
    <row r="2186" spans="20:20" ht="12.75" customHeight="1" x14ac:dyDescent="0.2">
      <c r="T2186" s="86"/>
    </row>
    <row r="2187" spans="20:20" ht="12.75" customHeight="1" x14ac:dyDescent="0.2">
      <c r="T2187" s="86"/>
    </row>
    <row r="2188" spans="20:20" ht="12.75" customHeight="1" x14ac:dyDescent="0.2">
      <c r="T2188" s="86"/>
    </row>
    <row r="2189" spans="20:20" ht="12.75" customHeight="1" x14ac:dyDescent="0.2">
      <c r="T2189" s="86"/>
    </row>
    <row r="2190" spans="20:20" ht="12.75" customHeight="1" x14ac:dyDescent="0.2">
      <c r="T2190" s="86"/>
    </row>
    <row r="2191" spans="20:20" ht="12.75" customHeight="1" x14ac:dyDescent="0.2">
      <c r="T2191" s="86"/>
    </row>
    <row r="2192" spans="20:20" ht="12.75" customHeight="1" x14ac:dyDescent="0.2">
      <c r="T2192" s="86"/>
    </row>
    <row r="2193" spans="20:20" ht="12.75" customHeight="1" x14ac:dyDescent="0.2">
      <c r="T2193" s="86"/>
    </row>
    <row r="2194" spans="20:20" ht="12.75" customHeight="1" x14ac:dyDescent="0.2">
      <c r="T2194" s="86"/>
    </row>
    <row r="2195" spans="20:20" ht="12.75" customHeight="1" x14ac:dyDescent="0.2">
      <c r="T2195" s="86"/>
    </row>
    <row r="2196" spans="20:20" ht="12.75" customHeight="1" x14ac:dyDescent="0.2">
      <c r="T2196" s="86"/>
    </row>
    <row r="2197" spans="20:20" ht="12.75" customHeight="1" x14ac:dyDescent="0.2">
      <c r="T2197" s="86"/>
    </row>
    <row r="2198" spans="20:20" ht="12.75" customHeight="1" x14ac:dyDescent="0.2">
      <c r="T2198" s="86"/>
    </row>
    <row r="2199" spans="20:20" ht="12.75" customHeight="1" x14ac:dyDescent="0.2">
      <c r="T2199" s="86"/>
    </row>
    <row r="2200" spans="20:20" ht="12.75" customHeight="1" x14ac:dyDescent="0.2">
      <c r="T2200" s="86"/>
    </row>
    <row r="2201" spans="20:20" ht="12.75" customHeight="1" x14ac:dyDescent="0.2">
      <c r="T2201" s="86"/>
    </row>
    <row r="2202" spans="20:20" ht="12.75" customHeight="1" x14ac:dyDescent="0.2">
      <c r="T2202" s="86"/>
    </row>
    <row r="2203" spans="20:20" ht="12.75" customHeight="1" x14ac:dyDescent="0.2">
      <c r="T2203" s="86"/>
    </row>
    <row r="2204" spans="20:20" ht="12.75" customHeight="1" x14ac:dyDescent="0.2">
      <c r="T2204" s="86"/>
    </row>
    <row r="2205" spans="20:20" ht="12.75" customHeight="1" x14ac:dyDescent="0.2">
      <c r="T2205" s="86"/>
    </row>
    <row r="2206" spans="20:20" ht="12.75" customHeight="1" x14ac:dyDescent="0.2">
      <c r="T2206" s="86"/>
    </row>
    <row r="2207" spans="20:20" ht="12.75" customHeight="1" x14ac:dyDescent="0.2">
      <c r="T2207" s="86"/>
    </row>
    <row r="2208" spans="20:20" ht="12.75" customHeight="1" x14ac:dyDescent="0.2">
      <c r="T2208" s="86"/>
    </row>
    <row r="2209" spans="20:20" ht="12.75" customHeight="1" x14ac:dyDescent="0.2">
      <c r="T2209" s="86"/>
    </row>
    <row r="2210" spans="20:20" ht="12.75" customHeight="1" x14ac:dyDescent="0.2">
      <c r="T2210" s="86"/>
    </row>
    <row r="2211" spans="20:20" ht="12.75" customHeight="1" x14ac:dyDescent="0.2">
      <c r="T2211" s="86"/>
    </row>
    <row r="2212" spans="20:20" ht="12.75" customHeight="1" x14ac:dyDescent="0.2">
      <c r="T2212" s="86"/>
    </row>
    <row r="2213" spans="20:20" ht="12.75" customHeight="1" x14ac:dyDescent="0.2">
      <c r="T2213" s="86"/>
    </row>
    <row r="2214" spans="20:20" ht="12.75" customHeight="1" x14ac:dyDescent="0.2">
      <c r="T2214" s="86"/>
    </row>
    <row r="2215" spans="20:20" ht="12.75" customHeight="1" x14ac:dyDescent="0.2">
      <c r="T2215" s="86"/>
    </row>
    <row r="2216" spans="20:20" ht="12.75" customHeight="1" x14ac:dyDescent="0.2">
      <c r="T2216" s="86"/>
    </row>
    <row r="2217" spans="20:20" ht="12.75" customHeight="1" x14ac:dyDescent="0.2">
      <c r="T2217" s="86"/>
    </row>
    <row r="2218" spans="20:20" ht="12.75" customHeight="1" x14ac:dyDescent="0.2">
      <c r="T2218" s="86"/>
    </row>
    <row r="2219" spans="20:20" ht="12.75" customHeight="1" x14ac:dyDescent="0.2">
      <c r="T2219" s="86"/>
    </row>
    <row r="2220" spans="20:20" ht="12.75" customHeight="1" x14ac:dyDescent="0.2">
      <c r="T2220" s="86"/>
    </row>
    <row r="2221" spans="20:20" ht="12.75" customHeight="1" x14ac:dyDescent="0.2">
      <c r="T2221" s="86"/>
    </row>
    <row r="2222" spans="20:20" ht="12.75" customHeight="1" x14ac:dyDescent="0.2">
      <c r="T2222" s="86"/>
    </row>
    <row r="2223" spans="20:20" ht="12.75" customHeight="1" x14ac:dyDescent="0.2">
      <c r="T2223" s="86"/>
    </row>
    <row r="2224" spans="20:20" ht="12.75" customHeight="1" x14ac:dyDescent="0.2">
      <c r="T2224" s="86"/>
    </row>
    <row r="2225" spans="20:20" ht="12.75" customHeight="1" x14ac:dyDescent="0.2">
      <c r="T2225" s="86"/>
    </row>
    <row r="2226" spans="20:20" ht="12.75" customHeight="1" x14ac:dyDescent="0.2">
      <c r="T2226" s="86"/>
    </row>
    <row r="2227" spans="20:20" ht="12.75" customHeight="1" x14ac:dyDescent="0.2">
      <c r="T2227" s="86"/>
    </row>
    <row r="2228" spans="20:20" ht="12.75" customHeight="1" x14ac:dyDescent="0.2">
      <c r="T2228" s="86"/>
    </row>
    <row r="2229" spans="20:20" ht="12.75" customHeight="1" x14ac:dyDescent="0.2">
      <c r="T2229" s="86"/>
    </row>
    <row r="2230" spans="20:20" ht="12.75" customHeight="1" x14ac:dyDescent="0.2">
      <c r="T2230" s="86"/>
    </row>
    <row r="2231" spans="20:20" ht="12.75" customHeight="1" x14ac:dyDescent="0.2">
      <c r="T2231" s="86"/>
    </row>
    <row r="2232" spans="20:20" ht="12.75" customHeight="1" x14ac:dyDescent="0.2">
      <c r="T2232" s="86"/>
    </row>
    <row r="2233" spans="20:20" ht="12.75" customHeight="1" x14ac:dyDescent="0.2">
      <c r="T2233" s="86"/>
    </row>
    <row r="2234" spans="20:20" ht="12.75" customHeight="1" x14ac:dyDescent="0.2">
      <c r="T2234" s="86"/>
    </row>
    <row r="2235" spans="20:20" ht="12.75" customHeight="1" x14ac:dyDescent="0.2">
      <c r="T2235" s="86"/>
    </row>
    <row r="2236" spans="20:20" ht="12.75" customHeight="1" x14ac:dyDescent="0.2">
      <c r="T2236" s="86"/>
    </row>
    <row r="2237" spans="20:20" ht="12.75" customHeight="1" x14ac:dyDescent="0.2">
      <c r="T2237" s="86"/>
    </row>
    <row r="2238" spans="20:20" ht="12.75" customHeight="1" x14ac:dyDescent="0.2">
      <c r="T2238" s="86"/>
    </row>
    <row r="2239" spans="20:20" ht="12.75" customHeight="1" x14ac:dyDescent="0.2">
      <c r="T2239" s="86"/>
    </row>
    <row r="2240" spans="20:20" ht="12.75" customHeight="1" x14ac:dyDescent="0.2">
      <c r="T2240" s="86"/>
    </row>
    <row r="2241" spans="20:33" ht="12.75" customHeight="1" x14ac:dyDescent="0.2">
      <c r="T2241" s="86"/>
    </row>
    <row r="2242" spans="20:33" ht="12.75" customHeight="1" x14ac:dyDescent="0.2">
      <c r="T2242" s="86"/>
    </row>
    <row r="2243" spans="20:33" ht="12.75" customHeight="1" x14ac:dyDescent="0.2">
      <c r="T2243" s="86"/>
    </row>
    <row r="2244" spans="20:33" ht="12.75" customHeight="1" x14ac:dyDescent="0.2">
      <c r="T2244" s="86"/>
    </row>
    <row r="2245" spans="20:33" ht="12.75" customHeight="1" x14ac:dyDescent="0.2">
      <c r="T2245" s="86"/>
    </row>
    <row r="2246" spans="20:33" ht="12.75" customHeight="1" x14ac:dyDescent="0.2">
      <c r="T2246" s="86"/>
    </row>
    <row r="2247" spans="20:33" ht="12.75" customHeight="1" x14ac:dyDescent="0.2">
      <c r="T2247" s="86"/>
    </row>
    <row r="2248" spans="20:33" ht="12.75" customHeight="1" x14ac:dyDescent="0.2">
      <c r="T2248" s="86"/>
    </row>
    <row r="2249" spans="20:33" ht="12.75" customHeight="1" x14ac:dyDescent="0.2">
      <c r="T2249" s="86"/>
    </row>
    <row r="2250" spans="20:33" ht="12.75" customHeight="1" x14ac:dyDescent="0.2">
      <c r="T2250" s="86"/>
    </row>
    <row r="2251" spans="20:33" ht="12.75" customHeight="1" x14ac:dyDescent="0.2">
      <c r="T2251" s="86"/>
    </row>
    <row r="2252" spans="20:33" ht="12.75" customHeight="1" x14ac:dyDescent="0.2">
      <c r="T2252" s="86"/>
    </row>
    <row r="2253" spans="20:33" ht="12.75" customHeight="1" x14ac:dyDescent="0.2">
      <c r="T2253" s="86"/>
    </row>
    <row r="2254" spans="20:33" ht="12.75" customHeight="1" x14ac:dyDescent="0.2">
      <c r="T2254" s="86"/>
      <c r="AF2254" s="44"/>
      <c r="AG2254" s="44"/>
    </row>
    <row r="2255" spans="20:33" ht="12.75" customHeight="1" x14ac:dyDescent="0.2">
      <c r="T2255" s="86"/>
    </row>
    <row r="2256" spans="20:33" ht="12.75" customHeight="1" x14ac:dyDescent="0.2">
      <c r="T2256" s="86"/>
    </row>
    <row r="2257" spans="20:20" ht="12.75" customHeight="1" x14ac:dyDescent="0.2">
      <c r="T2257" s="86"/>
    </row>
    <row r="2258" spans="20:20" ht="12.75" customHeight="1" x14ac:dyDescent="0.2">
      <c r="T2258" s="86"/>
    </row>
    <row r="2259" spans="20:20" ht="12.75" customHeight="1" x14ac:dyDescent="0.2">
      <c r="T2259" s="86"/>
    </row>
    <row r="2260" spans="20:20" ht="12.75" customHeight="1" x14ac:dyDescent="0.2">
      <c r="T2260" s="86"/>
    </row>
    <row r="2261" spans="20:20" ht="12.75" customHeight="1" x14ac:dyDescent="0.2">
      <c r="T2261" s="86"/>
    </row>
    <row r="2262" spans="20:20" ht="12.75" customHeight="1" x14ac:dyDescent="0.2">
      <c r="T2262" s="86"/>
    </row>
    <row r="2263" spans="20:20" ht="12.75" customHeight="1" x14ac:dyDescent="0.2">
      <c r="T2263" s="86"/>
    </row>
    <row r="2264" spans="20:20" ht="12.75" customHeight="1" x14ac:dyDescent="0.2">
      <c r="T2264" s="86"/>
    </row>
    <row r="2265" spans="20:20" ht="12.75" customHeight="1" x14ac:dyDescent="0.2">
      <c r="T2265" s="86"/>
    </row>
    <row r="2266" spans="20:20" ht="12.75" customHeight="1" x14ac:dyDescent="0.2">
      <c r="T2266" s="86"/>
    </row>
    <row r="2267" spans="20:20" ht="12.75" customHeight="1" x14ac:dyDescent="0.2">
      <c r="T2267" s="86"/>
    </row>
    <row r="2268" spans="20:20" ht="12.75" customHeight="1" x14ac:dyDescent="0.2">
      <c r="T2268" s="86"/>
    </row>
    <row r="2269" spans="20:20" ht="12.75" customHeight="1" x14ac:dyDescent="0.2">
      <c r="T2269" s="86"/>
    </row>
    <row r="2270" spans="20:20" ht="12.75" customHeight="1" x14ac:dyDescent="0.2">
      <c r="T2270" s="86"/>
    </row>
    <row r="2271" spans="20:20" ht="12.75" customHeight="1" x14ac:dyDescent="0.2">
      <c r="T2271" s="86"/>
    </row>
    <row r="2272" spans="20:20" ht="12.75" customHeight="1" x14ac:dyDescent="0.2">
      <c r="T2272" s="86"/>
    </row>
    <row r="2273" spans="20:20" ht="12.75" customHeight="1" x14ac:dyDescent="0.2">
      <c r="T2273" s="86"/>
    </row>
    <row r="2274" spans="20:20" ht="12.75" customHeight="1" x14ac:dyDescent="0.2">
      <c r="T2274" s="86"/>
    </row>
    <row r="2275" spans="20:20" ht="12.75" customHeight="1" x14ac:dyDescent="0.2">
      <c r="T2275" s="86"/>
    </row>
    <row r="2276" spans="20:20" ht="12.75" customHeight="1" x14ac:dyDescent="0.2">
      <c r="T2276" s="86"/>
    </row>
    <row r="2277" spans="20:20" ht="12.75" customHeight="1" x14ac:dyDescent="0.2">
      <c r="T2277" s="86"/>
    </row>
    <row r="2278" spans="20:20" ht="12.75" customHeight="1" x14ac:dyDescent="0.2">
      <c r="T2278" s="86"/>
    </row>
    <row r="2279" spans="20:20" ht="12.75" customHeight="1" x14ac:dyDescent="0.2">
      <c r="T2279" s="86"/>
    </row>
    <row r="2280" spans="20:20" ht="12.75" customHeight="1" x14ac:dyDescent="0.2">
      <c r="T2280" s="86"/>
    </row>
    <row r="2281" spans="20:20" ht="12.75" customHeight="1" x14ac:dyDescent="0.2">
      <c r="T2281" s="86"/>
    </row>
    <row r="2282" spans="20:20" ht="12.75" customHeight="1" x14ac:dyDescent="0.2">
      <c r="T2282" s="86"/>
    </row>
    <row r="2283" spans="20:20" ht="12.75" customHeight="1" x14ac:dyDescent="0.2">
      <c r="T2283" s="86"/>
    </row>
    <row r="2284" spans="20:20" ht="12.75" customHeight="1" x14ac:dyDescent="0.2">
      <c r="T2284" s="86"/>
    </row>
    <row r="2285" spans="20:20" ht="12.75" customHeight="1" x14ac:dyDescent="0.2">
      <c r="T2285" s="86"/>
    </row>
    <row r="2286" spans="20:20" ht="12.75" customHeight="1" x14ac:dyDescent="0.2">
      <c r="T2286" s="86"/>
    </row>
    <row r="2287" spans="20:20" ht="12.75" customHeight="1" x14ac:dyDescent="0.2">
      <c r="T2287" s="86"/>
    </row>
    <row r="2288" spans="20:20" ht="12.75" customHeight="1" x14ac:dyDescent="0.2">
      <c r="T2288" s="86"/>
    </row>
    <row r="2289" spans="20:20" ht="12.75" customHeight="1" x14ac:dyDescent="0.2">
      <c r="T2289" s="86"/>
    </row>
    <row r="2290" spans="20:20" ht="12.75" customHeight="1" x14ac:dyDescent="0.2">
      <c r="T2290" s="86"/>
    </row>
    <row r="2291" spans="20:20" ht="12.75" customHeight="1" x14ac:dyDescent="0.2">
      <c r="T2291" s="86"/>
    </row>
    <row r="2292" spans="20:20" ht="12.75" customHeight="1" x14ac:dyDescent="0.2">
      <c r="T2292" s="86"/>
    </row>
    <row r="2293" spans="20:20" ht="12.75" customHeight="1" x14ac:dyDescent="0.2">
      <c r="T2293" s="86"/>
    </row>
    <row r="2294" spans="20:20" ht="12.75" customHeight="1" x14ac:dyDescent="0.2">
      <c r="T2294" s="86"/>
    </row>
    <row r="2295" spans="20:20" ht="12.75" customHeight="1" x14ac:dyDescent="0.2">
      <c r="T2295" s="86"/>
    </row>
    <row r="2296" spans="20:20" ht="12.75" customHeight="1" x14ac:dyDescent="0.2">
      <c r="T2296" s="86"/>
    </row>
    <row r="2297" spans="20:20" ht="12.75" customHeight="1" x14ac:dyDescent="0.2">
      <c r="T2297" s="86"/>
    </row>
    <row r="2298" spans="20:20" ht="12.75" customHeight="1" x14ac:dyDescent="0.2">
      <c r="T2298" s="86"/>
    </row>
    <row r="2299" spans="20:20" ht="12.75" customHeight="1" x14ac:dyDescent="0.2">
      <c r="T2299" s="86"/>
    </row>
    <row r="2300" spans="20:20" ht="12.75" customHeight="1" x14ac:dyDescent="0.2">
      <c r="T2300" s="86"/>
    </row>
    <row r="2301" spans="20:20" ht="12.75" customHeight="1" x14ac:dyDescent="0.2">
      <c r="T2301" s="86"/>
    </row>
    <row r="2302" spans="20:20" ht="12.75" customHeight="1" x14ac:dyDescent="0.2">
      <c r="T2302" s="86"/>
    </row>
    <row r="2303" spans="20:20" ht="12.75" customHeight="1" x14ac:dyDescent="0.2">
      <c r="T2303" s="86"/>
    </row>
    <row r="2304" spans="20:20" ht="12.75" customHeight="1" x14ac:dyDescent="0.2">
      <c r="T2304" s="86"/>
    </row>
    <row r="2305" spans="20:20" ht="12.75" customHeight="1" x14ac:dyDescent="0.2">
      <c r="T2305" s="86"/>
    </row>
    <row r="2306" spans="20:20" ht="12.75" customHeight="1" x14ac:dyDescent="0.2">
      <c r="T2306" s="86"/>
    </row>
    <row r="2307" spans="20:20" ht="12.75" customHeight="1" x14ac:dyDescent="0.2">
      <c r="T2307" s="86"/>
    </row>
    <row r="2308" spans="20:20" ht="12.75" customHeight="1" x14ac:dyDescent="0.2">
      <c r="T2308" s="86"/>
    </row>
    <row r="2309" spans="20:20" ht="12.75" customHeight="1" x14ac:dyDescent="0.2">
      <c r="T2309" s="86"/>
    </row>
    <row r="2310" spans="20:20" ht="12.75" customHeight="1" x14ac:dyDescent="0.2">
      <c r="T2310" s="86"/>
    </row>
    <row r="2311" spans="20:20" ht="12.75" customHeight="1" x14ac:dyDescent="0.2">
      <c r="T2311" s="86"/>
    </row>
    <row r="2312" spans="20:20" ht="12.75" customHeight="1" x14ac:dyDescent="0.2">
      <c r="T2312" s="86"/>
    </row>
    <row r="2313" spans="20:20" ht="12.75" customHeight="1" x14ac:dyDescent="0.2">
      <c r="T2313" s="86"/>
    </row>
    <row r="2314" spans="20:20" ht="12.75" customHeight="1" x14ac:dyDescent="0.2">
      <c r="T2314" s="86"/>
    </row>
    <row r="2315" spans="20:20" ht="12.75" customHeight="1" x14ac:dyDescent="0.2">
      <c r="T2315" s="86"/>
    </row>
    <row r="2316" spans="20:20" ht="12.75" customHeight="1" x14ac:dyDescent="0.2">
      <c r="T2316" s="86"/>
    </row>
    <row r="2317" spans="20:20" ht="12.75" customHeight="1" x14ac:dyDescent="0.2">
      <c r="T2317" s="86"/>
    </row>
    <row r="2318" spans="20:20" ht="12.75" customHeight="1" x14ac:dyDescent="0.2">
      <c r="T2318" s="86"/>
    </row>
    <row r="2319" spans="20:20" ht="12.75" customHeight="1" x14ac:dyDescent="0.2">
      <c r="T2319" s="86"/>
    </row>
    <row r="2320" spans="20:20" ht="12.75" customHeight="1" x14ac:dyDescent="0.2">
      <c r="T2320" s="86"/>
    </row>
    <row r="2321" spans="1:33" ht="12.75" customHeight="1" x14ac:dyDescent="0.2">
      <c r="T2321" s="86"/>
    </row>
    <row r="2322" spans="1:33" ht="12.75" customHeight="1" x14ac:dyDescent="0.2">
      <c r="T2322" s="86"/>
    </row>
    <row r="2323" spans="1:33" ht="12.75" customHeight="1" x14ac:dyDescent="0.2">
      <c r="T2323" s="86"/>
    </row>
    <row r="2324" spans="1:33" ht="12.75" customHeight="1" x14ac:dyDescent="0.2">
      <c r="T2324" s="86"/>
    </row>
    <row r="2325" spans="1:33" ht="12.75" customHeight="1" x14ac:dyDescent="0.2">
      <c r="T2325" s="86"/>
    </row>
    <row r="2326" spans="1:33" ht="12.75" customHeight="1" x14ac:dyDescent="0.2">
      <c r="T2326" s="86"/>
    </row>
    <row r="2327" spans="1:33" ht="12.75" customHeight="1" x14ac:dyDescent="0.2">
      <c r="T2327" s="86"/>
    </row>
    <row r="2328" spans="1:33" ht="12.75" customHeight="1" x14ac:dyDescent="0.2">
      <c r="T2328" s="86"/>
    </row>
    <row r="2329" spans="1:33" ht="12.75" customHeight="1" x14ac:dyDescent="0.2">
      <c r="T2329" s="86"/>
    </row>
    <row r="2330" spans="1:33" ht="12.75" customHeight="1" x14ac:dyDescent="0.2">
      <c r="T2330" s="86"/>
    </row>
    <row r="2331" spans="1:33" ht="12.75" customHeight="1" x14ac:dyDescent="0.2">
      <c r="T2331" s="86"/>
    </row>
    <row r="2332" spans="1:33" ht="12.75" customHeight="1" x14ac:dyDescent="0.2">
      <c r="T2332" s="86"/>
    </row>
    <row r="2333" spans="1:33" ht="12.75" customHeight="1" x14ac:dyDescent="0.2">
      <c r="T2333" s="86"/>
    </row>
    <row r="2334" spans="1:33" s="44" customFormat="1" ht="12.75" customHeight="1" x14ac:dyDescent="0.2">
      <c r="A2334" s="19"/>
      <c r="B2334" s="19"/>
      <c r="C2334" s="19"/>
      <c r="D2334" s="19"/>
      <c r="E2334" s="19"/>
      <c r="F2334" s="59"/>
      <c r="G2334" s="19"/>
      <c r="H2334" s="19"/>
      <c r="I2334" s="19"/>
      <c r="J2334" s="19"/>
      <c r="K2334" s="19"/>
      <c r="L2334" s="19"/>
      <c r="M2334" s="19"/>
      <c r="N2334" s="19"/>
      <c r="O2334" s="19"/>
      <c r="P2334" s="19"/>
      <c r="Q2334" s="19"/>
      <c r="R2334" s="19"/>
      <c r="S2334" s="4"/>
      <c r="T2334" s="86"/>
      <c r="Y2334" s="92"/>
      <c r="AA2334"/>
      <c r="AB2334"/>
      <c r="AC2334"/>
      <c r="AD2334"/>
      <c r="AF2334"/>
      <c r="AG2334"/>
    </row>
    <row r="2335" spans="1:33" ht="12.75" customHeight="1" x14ac:dyDescent="0.2">
      <c r="T2335" s="86"/>
    </row>
    <row r="2336" spans="1:33" ht="12.75" customHeight="1" x14ac:dyDescent="0.2">
      <c r="T2336" s="86"/>
    </row>
    <row r="2337" spans="20:20" ht="12.75" customHeight="1" x14ac:dyDescent="0.2">
      <c r="T2337" s="86"/>
    </row>
    <row r="2338" spans="20:20" ht="12.75" customHeight="1" x14ac:dyDescent="0.2">
      <c r="T2338" s="86"/>
    </row>
    <row r="2339" spans="20:20" ht="12.75" customHeight="1" x14ac:dyDescent="0.2">
      <c r="T2339" s="86"/>
    </row>
    <row r="2340" spans="20:20" ht="12.75" customHeight="1" x14ac:dyDescent="0.2">
      <c r="T2340" s="86"/>
    </row>
    <row r="2341" spans="20:20" ht="12.75" customHeight="1" x14ac:dyDescent="0.2">
      <c r="T2341" s="86"/>
    </row>
    <row r="2342" spans="20:20" ht="12.75" customHeight="1" x14ac:dyDescent="0.2">
      <c r="T2342" s="86"/>
    </row>
    <row r="2343" spans="20:20" ht="12.75" customHeight="1" x14ac:dyDescent="0.2">
      <c r="T2343" s="86"/>
    </row>
    <row r="2344" spans="20:20" ht="12.75" customHeight="1" x14ac:dyDescent="0.2">
      <c r="T2344" s="86"/>
    </row>
    <row r="2345" spans="20:20" ht="12.75" customHeight="1" x14ac:dyDescent="0.2">
      <c r="T2345" s="86"/>
    </row>
    <row r="2346" spans="20:20" ht="12.75" customHeight="1" x14ac:dyDescent="0.2">
      <c r="T2346" s="86"/>
    </row>
    <row r="2347" spans="20:20" ht="12.75" customHeight="1" x14ac:dyDescent="0.2">
      <c r="T2347" s="86"/>
    </row>
    <row r="2348" spans="20:20" ht="12.75" customHeight="1" x14ac:dyDescent="0.2">
      <c r="T2348" s="86"/>
    </row>
    <row r="2349" spans="20:20" ht="12.75" customHeight="1" x14ac:dyDescent="0.2">
      <c r="T2349" s="86"/>
    </row>
    <row r="2350" spans="20:20" ht="12.75" customHeight="1" x14ac:dyDescent="0.2">
      <c r="T2350" s="86"/>
    </row>
    <row r="2351" spans="20:20" ht="12.75" customHeight="1" x14ac:dyDescent="0.2">
      <c r="T2351" s="86"/>
    </row>
    <row r="2352" spans="20:20" ht="12.75" customHeight="1" x14ac:dyDescent="0.2">
      <c r="T2352" s="86"/>
    </row>
    <row r="2353" spans="20:20" ht="12.75" customHeight="1" x14ac:dyDescent="0.2">
      <c r="T2353" s="86"/>
    </row>
    <row r="2354" spans="20:20" ht="12.75" customHeight="1" x14ac:dyDescent="0.2">
      <c r="T2354" s="86"/>
    </row>
    <row r="2355" spans="20:20" ht="12.75" customHeight="1" x14ac:dyDescent="0.2">
      <c r="T2355" s="86"/>
    </row>
    <row r="2356" spans="20:20" ht="12.75" customHeight="1" x14ac:dyDescent="0.2">
      <c r="T2356" s="86"/>
    </row>
    <row r="2357" spans="20:20" ht="12.75" customHeight="1" x14ac:dyDescent="0.2">
      <c r="T2357" s="86"/>
    </row>
    <row r="2358" spans="20:20" ht="12.75" customHeight="1" x14ac:dyDescent="0.2">
      <c r="T2358" s="86"/>
    </row>
    <row r="2359" spans="20:20" ht="12.75" customHeight="1" x14ac:dyDescent="0.2">
      <c r="T2359" s="86"/>
    </row>
    <row r="2360" spans="20:20" ht="12.75" customHeight="1" x14ac:dyDescent="0.2">
      <c r="T2360" s="86"/>
    </row>
    <row r="2361" spans="20:20" ht="12.75" customHeight="1" x14ac:dyDescent="0.2">
      <c r="T2361" s="86"/>
    </row>
    <row r="2362" spans="20:20" ht="12.75" customHeight="1" x14ac:dyDescent="0.2">
      <c r="T2362" s="86"/>
    </row>
    <row r="2363" spans="20:20" ht="12.75" customHeight="1" x14ac:dyDescent="0.2">
      <c r="T2363" s="86"/>
    </row>
    <row r="2364" spans="20:20" ht="12.75" customHeight="1" x14ac:dyDescent="0.2">
      <c r="T2364" s="86"/>
    </row>
    <row r="2365" spans="20:20" ht="12.75" customHeight="1" x14ac:dyDescent="0.2">
      <c r="T2365" s="86"/>
    </row>
    <row r="2366" spans="20:20" ht="12.75" customHeight="1" x14ac:dyDescent="0.2">
      <c r="T2366" s="86"/>
    </row>
    <row r="2367" spans="20:20" ht="12.75" customHeight="1" x14ac:dyDescent="0.2">
      <c r="T2367" s="86"/>
    </row>
    <row r="2368" spans="20:20" ht="12.75" customHeight="1" x14ac:dyDescent="0.2">
      <c r="T2368" s="86"/>
    </row>
    <row r="2369" spans="20:20" ht="12.75" customHeight="1" x14ac:dyDescent="0.2">
      <c r="T2369" s="86"/>
    </row>
    <row r="2370" spans="20:20" ht="12.75" customHeight="1" x14ac:dyDescent="0.2">
      <c r="T2370" s="86"/>
    </row>
    <row r="2371" spans="20:20" ht="12.75" customHeight="1" x14ac:dyDescent="0.2">
      <c r="T2371" s="86"/>
    </row>
    <row r="2372" spans="20:20" ht="12.75" customHeight="1" x14ac:dyDescent="0.2">
      <c r="T2372" s="86"/>
    </row>
    <row r="2373" spans="20:20" ht="12.75" customHeight="1" x14ac:dyDescent="0.2">
      <c r="T2373" s="86"/>
    </row>
    <row r="2374" spans="20:20" ht="12.75" customHeight="1" x14ac:dyDescent="0.2">
      <c r="T2374" s="86"/>
    </row>
    <row r="2375" spans="20:20" ht="12.75" customHeight="1" x14ac:dyDescent="0.2">
      <c r="T2375" s="86"/>
    </row>
    <row r="2376" spans="20:20" ht="12.75" customHeight="1" x14ac:dyDescent="0.2">
      <c r="T2376" s="86"/>
    </row>
    <row r="2377" spans="20:20" ht="12.75" customHeight="1" x14ac:dyDescent="0.2">
      <c r="T2377" s="86"/>
    </row>
    <row r="2378" spans="20:20" ht="12.75" customHeight="1" x14ac:dyDescent="0.2">
      <c r="T2378" s="86"/>
    </row>
    <row r="2379" spans="20:20" ht="12.75" customHeight="1" x14ac:dyDescent="0.2">
      <c r="T2379" s="86"/>
    </row>
    <row r="2380" spans="20:20" ht="12.75" customHeight="1" x14ac:dyDescent="0.2">
      <c r="T2380" s="86"/>
    </row>
    <row r="2381" spans="20:20" ht="12.75" customHeight="1" x14ac:dyDescent="0.2">
      <c r="T2381" s="86"/>
    </row>
    <row r="2382" spans="20:20" ht="12.75" customHeight="1" x14ac:dyDescent="0.2">
      <c r="T2382" s="86"/>
    </row>
    <row r="2383" spans="20:20" ht="12.75" customHeight="1" x14ac:dyDescent="0.2">
      <c r="T2383" s="86"/>
    </row>
    <row r="2384" spans="20:20" ht="12.75" customHeight="1" x14ac:dyDescent="0.2">
      <c r="T2384" s="86"/>
    </row>
    <row r="2385" spans="20:20" ht="12.75" customHeight="1" x14ac:dyDescent="0.2">
      <c r="T2385" s="86"/>
    </row>
    <row r="2386" spans="20:20" ht="12.75" customHeight="1" x14ac:dyDescent="0.2">
      <c r="T2386" s="86"/>
    </row>
    <row r="2387" spans="20:20" ht="12.75" customHeight="1" x14ac:dyDescent="0.2">
      <c r="T2387" s="86"/>
    </row>
    <row r="2388" spans="20:20" ht="12.75" customHeight="1" x14ac:dyDescent="0.2">
      <c r="T2388" s="86"/>
    </row>
    <row r="2389" spans="20:20" ht="12.75" customHeight="1" x14ac:dyDescent="0.2">
      <c r="T2389" s="86"/>
    </row>
    <row r="2390" spans="20:20" ht="12.75" customHeight="1" x14ac:dyDescent="0.2">
      <c r="T2390" s="86"/>
    </row>
    <row r="2391" spans="20:20" ht="12.75" customHeight="1" x14ac:dyDescent="0.2">
      <c r="T2391" s="86"/>
    </row>
    <row r="2392" spans="20:20" ht="12.75" customHeight="1" x14ac:dyDescent="0.2">
      <c r="T2392" s="86"/>
    </row>
    <row r="2393" spans="20:20" ht="12.75" customHeight="1" x14ac:dyDescent="0.2">
      <c r="T2393" s="86"/>
    </row>
    <row r="2394" spans="20:20" ht="12.75" customHeight="1" x14ac:dyDescent="0.2">
      <c r="T2394" s="86"/>
    </row>
    <row r="2395" spans="20:20" ht="12.75" customHeight="1" x14ac:dyDescent="0.2">
      <c r="T2395" s="86"/>
    </row>
    <row r="2396" spans="20:20" ht="12.75" customHeight="1" x14ac:dyDescent="0.2">
      <c r="T2396" s="86"/>
    </row>
    <row r="2397" spans="20:20" ht="12.75" customHeight="1" x14ac:dyDescent="0.2">
      <c r="T2397" s="86"/>
    </row>
    <row r="2398" spans="20:20" ht="12.75" customHeight="1" x14ac:dyDescent="0.2">
      <c r="T2398" s="86"/>
    </row>
    <row r="2399" spans="20:20" ht="12.75" customHeight="1" x14ac:dyDescent="0.2">
      <c r="T2399" s="86"/>
    </row>
    <row r="2400" spans="20:20" ht="12.75" customHeight="1" x14ac:dyDescent="0.2">
      <c r="T2400" s="86"/>
    </row>
    <row r="2401" spans="20:20" ht="12.75" customHeight="1" x14ac:dyDescent="0.2">
      <c r="T2401" s="86"/>
    </row>
    <row r="2402" spans="20:20" ht="12.75" customHeight="1" x14ac:dyDescent="0.2">
      <c r="T2402" s="86"/>
    </row>
    <row r="2403" spans="20:20" ht="12.75" customHeight="1" x14ac:dyDescent="0.2">
      <c r="T2403" s="86"/>
    </row>
    <row r="2404" spans="20:20" ht="12.75" customHeight="1" x14ac:dyDescent="0.2">
      <c r="T2404" s="86"/>
    </row>
    <row r="2405" spans="20:20" ht="12.75" customHeight="1" x14ac:dyDescent="0.2">
      <c r="T2405" s="86"/>
    </row>
    <row r="2406" spans="20:20" ht="12.75" customHeight="1" x14ac:dyDescent="0.2">
      <c r="T2406" s="86"/>
    </row>
    <row r="2407" spans="20:20" ht="12.75" customHeight="1" x14ac:dyDescent="0.2">
      <c r="T2407" s="86"/>
    </row>
    <row r="2408" spans="20:20" ht="12.75" customHeight="1" x14ac:dyDescent="0.2">
      <c r="T2408" s="86"/>
    </row>
    <row r="2409" spans="20:20" ht="12.75" customHeight="1" x14ac:dyDescent="0.2">
      <c r="T2409" s="86"/>
    </row>
    <row r="2410" spans="20:20" ht="12.75" customHeight="1" x14ac:dyDescent="0.2">
      <c r="T2410" s="86"/>
    </row>
    <row r="2411" spans="20:20" ht="12.75" customHeight="1" x14ac:dyDescent="0.2">
      <c r="T2411" s="86"/>
    </row>
    <row r="2412" spans="20:20" ht="12.75" customHeight="1" x14ac:dyDescent="0.2">
      <c r="T2412" s="86"/>
    </row>
    <row r="2413" spans="20:20" ht="12.75" customHeight="1" x14ac:dyDescent="0.2">
      <c r="T2413" s="86"/>
    </row>
    <row r="2414" spans="20:20" ht="12.75" customHeight="1" x14ac:dyDescent="0.2">
      <c r="T2414" s="86"/>
    </row>
    <row r="2415" spans="20:20" ht="12.75" customHeight="1" x14ac:dyDescent="0.2">
      <c r="T2415" s="86"/>
    </row>
    <row r="2416" spans="20:20" ht="12.75" customHeight="1" x14ac:dyDescent="0.2">
      <c r="T2416" s="86"/>
    </row>
    <row r="2417" spans="20:20" ht="12.75" customHeight="1" x14ac:dyDescent="0.2">
      <c r="T2417" s="86"/>
    </row>
    <row r="2418" spans="20:20" ht="12.75" customHeight="1" x14ac:dyDescent="0.2">
      <c r="T2418" s="86"/>
    </row>
    <row r="2419" spans="20:20" ht="12.75" customHeight="1" x14ac:dyDescent="0.2">
      <c r="T2419" s="86"/>
    </row>
    <row r="2420" spans="20:20" ht="12.75" customHeight="1" x14ac:dyDescent="0.2">
      <c r="T2420" s="86"/>
    </row>
    <row r="2421" spans="20:20" ht="12.75" customHeight="1" x14ac:dyDescent="0.2">
      <c r="T2421" s="86"/>
    </row>
    <row r="2422" spans="20:20" ht="12.75" customHeight="1" x14ac:dyDescent="0.2">
      <c r="T2422" s="86"/>
    </row>
    <row r="2423" spans="20:20" ht="12.75" customHeight="1" x14ac:dyDescent="0.2">
      <c r="T2423" s="86"/>
    </row>
    <row r="2424" spans="20:20" ht="12.75" customHeight="1" x14ac:dyDescent="0.2">
      <c r="T2424" s="86"/>
    </row>
    <row r="2425" spans="20:20" ht="12.75" customHeight="1" x14ac:dyDescent="0.2">
      <c r="T2425" s="86"/>
    </row>
    <row r="2426" spans="20:20" ht="12.75" customHeight="1" x14ac:dyDescent="0.2">
      <c r="T2426" s="86"/>
    </row>
    <row r="2427" spans="20:20" ht="12.75" customHeight="1" x14ac:dyDescent="0.2">
      <c r="T2427" s="86"/>
    </row>
    <row r="2428" spans="20:20" ht="12.75" customHeight="1" x14ac:dyDescent="0.2">
      <c r="T2428" s="86"/>
    </row>
    <row r="2429" spans="20:20" ht="12.75" customHeight="1" x14ac:dyDescent="0.2">
      <c r="T2429" s="86"/>
    </row>
    <row r="2430" spans="20:20" ht="12.75" customHeight="1" x14ac:dyDescent="0.2">
      <c r="T2430" s="86"/>
    </row>
    <row r="2431" spans="20:20" ht="12.75" customHeight="1" x14ac:dyDescent="0.2">
      <c r="T2431" s="86"/>
    </row>
    <row r="2432" spans="20:20" ht="12.75" customHeight="1" x14ac:dyDescent="0.2">
      <c r="T2432" s="86"/>
    </row>
    <row r="2433" spans="20:20" ht="12.75" customHeight="1" x14ac:dyDescent="0.2">
      <c r="T2433" s="86"/>
    </row>
    <row r="2434" spans="20:20" ht="12.75" customHeight="1" x14ac:dyDescent="0.2">
      <c r="T2434" s="86"/>
    </row>
    <row r="2435" spans="20:20" ht="12.75" customHeight="1" x14ac:dyDescent="0.2">
      <c r="T2435" s="86"/>
    </row>
    <row r="2436" spans="20:20" ht="12.75" customHeight="1" x14ac:dyDescent="0.2">
      <c r="T2436" s="86"/>
    </row>
    <row r="2437" spans="20:20" ht="12.75" customHeight="1" x14ac:dyDescent="0.2">
      <c r="T2437" s="86"/>
    </row>
    <row r="2438" spans="20:20" ht="12.75" customHeight="1" x14ac:dyDescent="0.2">
      <c r="T2438" s="86"/>
    </row>
    <row r="2439" spans="20:20" ht="12.75" customHeight="1" x14ac:dyDescent="0.2">
      <c r="T2439" s="86"/>
    </row>
    <row r="2440" spans="20:20" ht="12.75" customHeight="1" x14ac:dyDescent="0.2">
      <c r="T2440" s="86"/>
    </row>
    <row r="2441" spans="20:20" ht="12.75" customHeight="1" x14ac:dyDescent="0.2">
      <c r="T2441" s="86"/>
    </row>
    <row r="2442" spans="20:20" ht="12.75" customHeight="1" x14ac:dyDescent="0.2">
      <c r="T2442" s="86"/>
    </row>
    <row r="2443" spans="20:20" ht="12.75" customHeight="1" x14ac:dyDescent="0.2">
      <c r="T2443" s="86"/>
    </row>
    <row r="2444" spans="20:20" ht="12.75" customHeight="1" x14ac:dyDescent="0.2">
      <c r="T2444" s="86"/>
    </row>
    <row r="2445" spans="20:20" ht="12.75" customHeight="1" x14ac:dyDescent="0.2">
      <c r="T2445" s="86"/>
    </row>
    <row r="2446" spans="20:20" ht="12.75" customHeight="1" x14ac:dyDescent="0.2">
      <c r="T2446" s="86"/>
    </row>
    <row r="2447" spans="20:20" ht="12.75" customHeight="1" x14ac:dyDescent="0.2">
      <c r="T2447" s="86"/>
    </row>
    <row r="2448" spans="20:20" ht="12.75" customHeight="1" x14ac:dyDescent="0.2">
      <c r="T2448" s="86"/>
    </row>
    <row r="2449" spans="20:20" ht="12.75" customHeight="1" x14ac:dyDescent="0.2">
      <c r="T2449" s="86"/>
    </row>
    <row r="2450" spans="20:20" ht="12.75" customHeight="1" x14ac:dyDescent="0.2">
      <c r="T2450" s="86"/>
    </row>
    <row r="2451" spans="20:20" ht="12.75" customHeight="1" x14ac:dyDescent="0.2">
      <c r="T2451" s="86"/>
    </row>
    <row r="2452" spans="20:20" ht="12.75" customHeight="1" x14ac:dyDescent="0.2">
      <c r="T2452" s="86"/>
    </row>
    <row r="2453" spans="20:20" ht="12.75" customHeight="1" x14ac:dyDescent="0.2">
      <c r="T2453" s="86"/>
    </row>
    <row r="2454" spans="20:20" ht="12.75" customHeight="1" x14ac:dyDescent="0.2">
      <c r="T2454" s="86"/>
    </row>
    <row r="2455" spans="20:20" ht="12.75" customHeight="1" x14ac:dyDescent="0.2">
      <c r="T2455" s="86"/>
    </row>
    <row r="2456" spans="20:20" ht="12.75" customHeight="1" x14ac:dyDescent="0.2">
      <c r="T2456" s="86"/>
    </row>
    <row r="2457" spans="20:20" ht="12.75" customHeight="1" x14ac:dyDescent="0.2">
      <c r="T2457" s="86"/>
    </row>
    <row r="2458" spans="20:20" ht="12.75" customHeight="1" x14ac:dyDescent="0.2">
      <c r="T2458" s="86"/>
    </row>
    <row r="2459" spans="20:20" ht="12.75" customHeight="1" x14ac:dyDescent="0.2">
      <c r="T2459" s="86"/>
    </row>
    <row r="2460" spans="20:20" ht="12.75" customHeight="1" x14ac:dyDescent="0.2">
      <c r="T2460" s="86"/>
    </row>
    <row r="2461" spans="20:20" ht="12.75" customHeight="1" x14ac:dyDescent="0.2">
      <c r="T2461" s="86"/>
    </row>
    <row r="2462" spans="20:20" ht="12.75" customHeight="1" x14ac:dyDescent="0.2">
      <c r="T2462" s="86"/>
    </row>
    <row r="2463" spans="20:20" ht="12.75" customHeight="1" x14ac:dyDescent="0.2">
      <c r="T2463" s="86"/>
    </row>
    <row r="2464" spans="20:20" ht="12.75" customHeight="1" x14ac:dyDescent="0.2">
      <c r="T2464" s="86"/>
    </row>
    <row r="2465" spans="20:20" ht="12.75" customHeight="1" x14ac:dyDescent="0.2">
      <c r="T2465" s="86"/>
    </row>
    <row r="2466" spans="20:20" ht="12.75" customHeight="1" x14ac:dyDescent="0.2">
      <c r="T2466" s="86"/>
    </row>
    <row r="2467" spans="20:20" ht="12.75" customHeight="1" x14ac:dyDescent="0.2">
      <c r="T2467" s="86"/>
    </row>
    <row r="2468" spans="20:20" ht="12.75" customHeight="1" x14ac:dyDescent="0.2">
      <c r="T2468" s="86"/>
    </row>
    <row r="2469" spans="20:20" ht="12.75" customHeight="1" x14ac:dyDescent="0.2">
      <c r="T2469" s="86"/>
    </row>
    <row r="2470" spans="20:20" ht="12.75" customHeight="1" x14ac:dyDescent="0.2">
      <c r="T2470" s="86"/>
    </row>
    <row r="2471" spans="20:20" ht="12.75" customHeight="1" x14ac:dyDescent="0.2">
      <c r="T2471" s="86"/>
    </row>
    <row r="2472" spans="20:20" ht="12.75" customHeight="1" x14ac:dyDescent="0.2">
      <c r="T2472" s="86"/>
    </row>
    <row r="2473" spans="20:20" ht="12.75" customHeight="1" x14ac:dyDescent="0.2">
      <c r="T2473" s="86"/>
    </row>
    <row r="2474" spans="20:20" ht="12.75" customHeight="1" x14ac:dyDescent="0.2">
      <c r="T2474" s="86"/>
    </row>
    <row r="2475" spans="20:20" ht="12.75" customHeight="1" x14ac:dyDescent="0.2">
      <c r="T2475" s="86"/>
    </row>
    <row r="2476" spans="20:20" ht="12.75" customHeight="1" x14ac:dyDescent="0.2">
      <c r="T2476" s="86"/>
    </row>
    <row r="2477" spans="20:20" ht="12.75" customHeight="1" x14ac:dyDescent="0.2">
      <c r="T2477" s="86"/>
    </row>
    <row r="2478" spans="20:20" ht="12.75" customHeight="1" x14ac:dyDescent="0.2">
      <c r="T2478" s="86"/>
    </row>
    <row r="2479" spans="20:20" ht="12.75" customHeight="1" x14ac:dyDescent="0.2">
      <c r="T2479" s="86"/>
    </row>
    <row r="2480" spans="20:20" ht="12.75" customHeight="1" x14ac:dyDescent="0.2">
      <c r="T2480" s="86"/>
    </row>
    <row r="2481" spans="20:20" ht="12.75" customHeight="1" x14ac:dyDescent="0.2">
      <c r="T2481" s="86"/>
    </row>
    <row r="2482" spans="20:20" ht="12.75" customHeight="1" x14ac:dyDescent="0.2">
      <c r="T2482" s="86"/>
    </row>
    <row r="2483" spans="20:20" ht="12.75" customHeight="1" x14ac:dyDescent="0.2">
      <c r="T2483" s="86"/>
    </row>
    <row r="2484" spans="20:20" ht="12.75" customHeight="1" x14ac:dyDescent="0.2">
      <c r="T2484" s="86"/>
    </row>
    <row r="2485" spans="20:20" ht="12.75" customHeight="1" x14ac:dyDescent="0.2">
      <c r="T2485" s="86"/>
    </row>
    <row r="2486" spans="20:20" ht="12.75" customHeight="1" x14ac:dyDescent="0.2">
      <c r="T2486" s="86"/>
    </row>
    <row r="2487" spans="20:20" ht="12.75" customHeight="1" x14ac:dyDescent="0.2">
      <c r="T2487" s="86"/>
    </row>
    <row r="2488" spans="20:20" ht="12.75" customHeight="1" x14ac:dyDescent="0.2">
      <c r="T2488" s="86"/>
    </row>
    <row r="2489" spans="20:20" ht="12.75" customHeight="1" x14ac:dyDescent="0.2">
      <c r="T2489" s="86"/>
    </row>
    <row r="2490" spans="20:20" ht="12.75" customHeight="1" x14ac:dyDescent="0.2">
      <c r="T2490" s="86"/>
    </row>
    <row r="2491" spans="20:20" ht="12.75" customHeight="1" x14ac:dyDescent="0.2">
      <c r="T2491" s="86"/>
    </row>
    <row r="2492" spans="20:20" ht="12.75" customHeight="1" x14ac:dyDescent="0.2">
      <c r="T2492" s="86"/>
    </row>
    <row r="2493" spans="20:20" ht="12.75" customHeight="1" x14ac:dyDescent="0.2">
      <c r="T2493" s="86"/>
    </row>
    <row r="2494" spans="20:20" ht="12.75" customHeight="1" x14ac:dyDescent="0.2">
      <c r="T2494" s="86"/>
    </row>
    <row r="2495" spans="20:20" ht="12.75" customHeight="1" x14ac:dyDescent="0.2">
      <c r="T2495" s="86"/>
    </row>
    <row r="2496" spans="20:20" ht="12.75" customHeight="1" x14ac:dyDescent="0.2">
      <c r="T2496" s="86"/>
    </row>
    <row r="2497" spans="20:20" ht="12.75" customHeight="1" x14ac:dyDescent="0.2">
      <c r="T2497" s="86"/>
    </row>
    <row r="2498" spans="20:20" ht="12.75" customHeight="1" x14ac:dyDescent="0.2">
      <c r="T2498" s="86"/>
    </row>
    <row r="2499" spans="20:20" ht="12.75" customHeight="1" x14ac:dyDescent="0.2">
      <c r="T2499" s="86"/>
    </row>
    <row r="2500" spans="20:20" ht="12.75" customHeight="1" x14ac:dyDescent="0.2">
      <c r="T2500" s="86"/>
    </row>
    <row r="2501" spans="20:20" ht="12.75" customHeight="1" x14ac:dyDescent="0.2">
      <c r="T2501" s="86"/>
    </row>
    <row r="2502" spans="20:20" ht="12.75" customHeight="1" x14ac:dyDescent="0.2">
      <c r="T2502" s="86"/>
    </row>
    <row r="2503" spans="20:20" ht="12.75" customHeight="1" x14ac:dyDescent="0.2">
      <c r="T2503" s="86"/>
    </row>
    <row r="2504" spans="20:20" ht="12.75" customHeight="1" x14ac:dyDescent="0.2">
      <c r="T2504" s="86"/>
    </row>
    <row r="2505" spans="20:20" ht="12.75" customHeight="1" x14ac:dyDescent="0.2">
      <c r="T2505" s="86"/>
    </row>
    <row r="2506" spans="20:20" ht="12.75" customHeight="1" x14ac:dyDescent="0.2">
      <c r="T2506" s="86"/>
    </row>
    <row r="2507" spans="20:20" ht="12.75" customHeight="1" x14ac:dyDescent="0.2">
      <c r="T2507" s="86"/>
    </row>
    <row r="2508" spans="20:20" ht="12.75" customHeight="1" x14ac:dyDescent="0.2">
      <c r="T2508" s="86"/>
    </row>
    <row r="2509" spans="20:20" ht="12.75" customHeight="1" x14ac:dyDescent="0.2">
      <c r="T2509" s="86"/>
    </row>
    <row r="2510" spans="20:20" ht="12.75" customHeight="1" x14ac:dyDescent="0.2">
      <c r="T2510" s="86"/>
    </row>
    <row r="2511" spans="20:20" ht="12.75" customHeight="1" x14ac:dyDescent="0.2">
      <c r="T2511" s="86"/>
    </row>
    <row r="2512" spans="20:20" ht="12.75" customHeight="1" x14ac:dyDescent="0.2">
      <c r="T2512" s="86"/>
    </row>
    <row r="2513" spans="20:20" ht="12.75" customHeight="1" x14ac:dyDescent="0.2">
      <c r="T2513" s="86"/>
    </row>
    <row r="2514" spans="20:20" ht="12.75" customHeight="1" x14ac:dyDescent="0.2">
      <c r="T2514" s="86"/>
    </row>
    <row r="2515" spans="20:20" ht="12.75" customHeight="1" x14ac:dyDescent="0.2">
      <c r="T2515" s="86"/>
    </row>
    <row r="2516" spans="20:20" ht="12.75" customHeight="1" x14ac:dyDescent="0.2">
      <c r="T2516" s="86"/>
    </row>
    <row r="2517" spans="20:20" ht="12.75" customHeight="1" x14ac:dyDescent="0.2">
      <c r="T2517" s="86"/>
    </row>
    <row r="2518" spans="20:20" ht="12.75" customHeight="1" x14ac:dyDescent="0.2">
      <c r="T2518" s="86"/>
    </row>
    <row r="2519" spans="20:20" ht="12.75" customHeight="1" x14ac:dyDescent="0.2">
      <c r="T2519" s="86"/>
    </row>
    <row r="2520" spans="20:20" ht="12.75" customHeight="1" x14ac:dyDescent="0.2">
      <c r="T2520" s="86"/>
    </row>
    <row r="2521" spans="20:20" ht="12.75" customHeight="1" x14ac:dyDescent="0.2">
      <c r="T2521" s="86"/>
    </row>
    <row r="2522" spans="20:20" ht="12.75" customHeight="1" x14ac:dyDescent="0.2">
      <c r="T2522" s="86"/>
    </row>
    <row r="2523" spans="20:20" ht="12.75" customHeight="1" x14ac:dyDescent="0.2">
      <c r="T2523" s="86"/>
    </row>
    <row r="2524" spans="20:20" ht="12.75" customHeight="1" x14ac:dyDescent="0.2">
      <c r="T2524" s="86"/>
    </row>
    <row r="2525" spans="20:20" ht="12.75" customHeight="1" x14ac:dyDescent="0.2">
      <c r="T2525" s="86"/>
    </row>
    <row r="2526" spans="20:20" ht="12.75" customHeight="1" x14ac:dyDescent="0.2">
      <c r="T2526" s="86"/>
    </row>
    <row r="2527" spans="20:20" ht="12.75" customHeight="1" x14ac:dyDescent="0.2">
      <c r="T2527" s="86"/>
    </row>
    <row r="2528" spans="20:20" ht="12.75" customHeight="1" x14ac:dyDescent="0.2">
      <c r="T2528" s="86"/>
    </row>
    <row r="2529" spans="20:20" ht="12.75" customHeight="1" x14ac:dyDescent="0.2">
      <c r="T2529" s="86"/>
    </row>
    <row r="2530" spans="20:20" ht="12.75" customHeight="1" x14ac:dyDescent="0.2">
      <c r="T2530" s="86"/>
    </row>
    <row r="2531" spans="20:20" ht="12.75" customHeight="1" x14ac:dyDescent="0.2">
      <c r="T2531" s="86"/>
    </row>
    <row r="2532" spans="20:20" ht="12.75" customHeight="1" x14ac:dyDescent="0.2">
      <c r="T2532" s="86"/>
    </row>
    <row r="2533" spans="20:20" ht="12.75" customHeight="1" x14ac:dyDescent="0.2">
      <c r="T2533" s="86"/>
    </row>
    <row r="2534" spans="20:20" ht="12.75" customHeight="1" x14ac:dyDescent="0.2">
      <c r="T2534" s="86"/>
    </row>
    <row r="2535" spans="20:20" ht="12.75" customHeight="1" x14ac:dyDescent="0.2">
      <c r="T2535" s="86"/>
    </row>
    <row r="2536" spans="20:20" ht="12.75" customHeight="1" x14ac:dyDescent="0.2">
      <c r="T2536" s="86"/>
    </row>
    <row r="2537" spans="20:20" ht="12.75" customHeight="1" x14ac:dyDescent="0.2">
      <c r="T2537" s="86"/>
    </row>
    <row r="2538" spans="20:20" ht="12.75" customHeight="1" x14ac:dyDescent="0.2">
      <c r="T2538" s="86"/>
    </row>
    <row r="2539" spans="20:20" ht="12.75" customHeight="1" x14ac:dyDescent="0.2">
      <c r="T2539" s="86"/>
    </row>
    <row r="2540" spans="20:20" ht="12.75" customHeight="1" x14ac:dyDescent="0.2">
      <c r="T2540" s="86"/>
    </row>
    <row r="2541" spans="20:20" ht="12.75" customHeight="1" x14ac:dyDescent="0.2">
      <c r="T2541" s="86"/>
    </row>
    <row r="2542" spans="20:20" ht="12.75" customHeight="1" x14ac:dyDescent="0.2">
      <c r="T2542" s="86"/>
    </row>
    <row r="2543" spans="20:20" ht="12.75" customHeight="1" x14ac:dyDescent="0.2">
      <c r="T2543" s="86"/>
    </row>
    <row r="2544" spans="20:20" ht="12.75" customHeight="1" x14ac:dyDescent="0.2">
      <c r="T2544" s="86"/>
    </row>
    <row r="2545" spans="20:20" ht="12.75" customHeight="1" x14ac:dyDescent="0.2">
      <c r="T2545" s="86"/>
    </row>
    <row r="2546" spans="20:20" ht="12.75" customHeight="1" x14ac:dyDescent="0.2">
      <c r="T2546" s="86"/>
    </row>
    <row r="2547" spans="20:20" ht="12.75" customHeight="1" x14ac:dyDescent="0.2">
      <c r="T2547" s="86"/>
    </row>
    <row r="2548" spans="20:20" ht="12.75" customHeight="1" x14ac:dyDescent="0.2">
      <c r="T2548" s="86"/>
    </row>
    <row r="2549" spans="20:20" ht="12.75" customHeight="1" x14ac:dyDescent="0.2">
      <c r="T2549" s="86"/>
    </row>
    <row r="2550" spans="20:20" ht="12.75" customHeight="1" x14ac:dyDescent="0.2">
      <c r="T2550" s="86"/>
    </row>
    <row r="2551" spans="20:20" ht="12.75" customHeight="1" x14ac:dyDescent="0.2">
      <c r="T2551" s="86"/>
    </row>
    <row r="2552" spans="20:20" ht="12.75" customHeight="1" x14ac:dyDescent="0.2">
      <c r="T2552" s="86"/>
    </row>
    <row r="2553" spans="20:20" ht="12.75" customHeight="1" x14ac:dyDescent="0.2">
      <c r="T2553" s="86"/>
    </row>
    <row r="2554" spans="20:20" ht="12.75" customHeight="1" x14ac:dyDescent="0.2">
      <c r="T2554" s="86"/>
    </row>
    <row r="2555" spans="20:20" ht="12.75" customHeight="1" x14ac:dyDescent="0.2">
      <c r="T2555" s="86"/>
    </row>
    <row r="2556" spans="20:20" ht="12.75" customHeight="1" x14ac:dyDescent="0.2">
      <c r="T2556" s="86"/>
    </row>
    <row r="2557" spans="20:20" ht="12.75" customHeight="1" x14ac:dyDescent="0.2">
      <c r="T2557" s="86"/>
    </row>
    <row r="2558" spans="20:20" ht="12.75" customHeight="1" x14ac:dyDescent="0.2">
      <c r="T2558" s="86"/>
    </row>
    <row r="2559" spans="20:20" ht="12.75" customHeight="1" x14ac:dyDescent="0.2">
      <c r="T2559" s="86"/>
    </row>
    <row r="2560" spans="20:20" ht="12.75" customHeight="1" x14ac:dyDescent="0.2">
      <c r="T2560" s="86"/>
    </row>
    <row r="2561" spans="20:20" ht="12.75" customHeight="1" x14ac:dyDescent="0.2">
      <c r="T2561" s="86"/>
    </row>
    <row r="2562" spans="20:20" ht="12.75" customHeight="1" x14ac:dyDescent="0.2">
      <c r="T2562" s="86"/>
    </row>
    <row r="2563" spans="20:20" ht="12.75" customHeight="1" x14ac:dyDescent="0.2">
      <c r="T2563" s="86"/>
    </row>
    <row r="2564" spans="20:20" ht="12.75" customHeight="1" x14ac:dyDescent="0.2">
      <c r="T2564" s="86"/>
    </row>
    <row r="2565" spans="20:20" ht="12.75" customHeight="1" x14ac:dyDescent="0.2">
      <c r="T2565" s="86"/>
    </row>
    <row r="2566" spans="20:20" ht="12.75" customHeight="1" x14ac:dyDescent="0.2">
      <c r="T2566" s="86"/>
    </row>
    <row r="2567" spans="20:20" ht="12.75" customHeight="1" x14ac:dyDescent="0.2">
      <c r="T2567" s="86"/>
    </row>
    <row r="2568" spans="20:20" ht="12.75" customHeight="1" x14ac:dyDescent="0.2">
      <c r="T2568" s="86"/>
    </row>
    <row r="2569" spans="20:20" ht="12.75" customHeight="1" x14ac:dyDescent="0.2">
      <c r="T2569" s="86"/>
    </row>
    <row r="2570" spans="20:20" ht="12.75" customHeight="1" x14ac:dyDescent="0.2">
      <c r="T2570" s="86"/>
    </row>
    <row r="2571" spans="20:20" ht="12.75" customHeight="1" x14ac:dyDescent="0.2">
      <c r="T2571" s="86"/>
    </row>
    <row r="2572" spans="20:20" ht="12.75" customHeight="1" x14ac:dyDescent="0.2">
      <c r="T2572" s="86"/>
    </row>
    <row r="2573" spans="20:20" ht="12.75" customHeight="1" x14ac:dyDescent="0.2">
      <c r="T2573" s="86"/>
    </row>
    <row r="2574" spans="20:20" ht="12.75" customHeight="1" x14ac:dyDescent="0.2">
      <c r="T2574" s="86"/>
    </row>
    <row r="2575" spans="20:20" ht="12.75" customHeight="1" x14ac:dyDescent="0.2">
      <c r="T2575" s="86"/>
    </row>
    <row r="2576" spans="20:20" ht="12.75" customHeight="1" x14ac:dyDescent="0.2">
      <c r="T2576" s="86"/>
    </row>
    <row r="2577" spans="20:20" ht="12.75" customHeight="1" x14ac:dyDescent="0.2">
      <c r="T2577" s="86"/>
    </row>
    <row r="2578" spans="20:20" ht="12.75" customHeight="1" x14ac:dyDescent="0.2">
      <c r="T2578" s="86"/>
    </row>
    <row r="2579" spans="20:20" ht="12.75" customHeight="1" x14ac:dyDescent="0.2">
      <c r="T2579" s="86"/>
    </row>
    <row r="2580" spans="20:20" ht="12.75" customHeight="1" x14ac:dyDescent="0.2">
      <c r="T2580" s="86"/>
    </row>
    <row r="2581" spans="20:20" ht="12.75" customHeight="1" x14ac:dyDescent="0.2">
      <c r="T2581" s="86"/>
    </row>
    <row r="2582" spans="20:20" ht="12.75" customHeight="1" x14ac:dyDescent="0.2">
      <c r="T2582" s="86"/>
    </row>
    <row r="2583" spans="20:20" ht="12.75" customHeight="1" x14ac:dyDescent="0.2">
      <c r="T2583" s="86"/>
    </row>
    <row r="2584" spans="20:20" ht="12.75" customHeight="1" x14ac:dyDescent="0.2">
      <c r="T2584" s="86"/>
    </row>
    <row r="2585" spans="20:20" ht="12.75" customHeight="1" x14ac:dyDescent="0.2">
      <c r="T2585" s="86"/>
    </row>
    <row r="2586" spans="20:20" ht="12.75" customHeight="1" x14ac:dyDescent="0.2">
      <c r="T2586" s="86"/>
    </row>
    <row r="2587" spans="20:20" ht="12.75" customHeight="1" x14ac:dyDescent="0.2">
      <c r="T2587" s="86"/>
    </row>
    <row r="2588" spans="20:20" ht="12.75" customHeight="1" x14ac:dyDescent="0.2">
      <c r="T2588" s="86"/>
    </row>
    <row r="2589" spans="20:20" ht="12.75" customHeight="1" x14ac:dyDescent="0.2">
      <c r="T2589" s="86"/>
    </row>
    <row r="2590" spans="20:20" ht="12.75" customHeight="1" x14ac:dyDescent="0.2">
      <c r="T2590" s="86"/>
    </row>
    <row r="2591" spans="20:20" ht="12.75" customHeight="1" x14ac:dyDescent="0.2">
      <c r="T2591" s="86"/>
    </row>
    <row r="2592" spans="20:20" ht="12.75" customHeight="1" x14ac:dyDescent="0.2">
      <c r="T2592" s="86"/>
    </row>
    <row r="2593" spans="20:20" ht="12.75" customHeight="1" x14ac:dyDescent="0.2">
      <c r="T2593" s="86"/>
    </row>
    <row r="2594" spans="20:20" ht="12.75" customHeight="1" x14ac:dyDescent="0.2">
      <c r="T2594" s="86"/>
    </row>
    <row r="2595" spans="20:20" ht="12.75" customHeight="1" x14ac:dyDescent="0.2">
      <c r="T2595" s="86"/>
    </row>
    <row r="2596" spans="20:20" ht="12.75" customHeight="1" x14ac:dyDescent="0.2">
      <c r="T2596" s="86"/>
    </row>
    <row r="2597" spans="20:20" ht="12.75" customHeight="1" x14ac:dyDescent="0.2">
      <c r="T2597" s="86"/>
    </row>
    <row r="2598" spans="20:20" ht="12.75" customHeight="1" x14ac:dyDescent="0.2">
      <c r="T2598" s="86"/>
    </row>
    <row r="2599" spans="20:20" ht="12.75" customHeight="1" x14ac:dyDescent="0.2">
      <c r="T2599" s="86"/>
    </row>
    <row r="2600" spans="20:20" ht="12.75" customHeight="1" x14ac:dyDescent="0.2">
      <c r="T2600" s="86"/>
    </row>
    <row r="2601" spans="20:20" ht="12.75" customHeight="1" x14ac:dyDescent="0.2">
      <c r="T2601" s="86"/>
    </row>
    <row r="2602" spans="20:20" ht="12.75" customHeight="1" x14ac:dyDescent="0.2">
      <c r="T2602" s="86"/>
    </row>
    <row r="2603" spans="20:20" ht="12.75" customHeight="1" x14ac:dyDescent="0.2">
      <c r="T2603" s="86"/>
    </row>
    <row r="2604" spans="20:20" ht="12.75" customHeight="1" x14ac:dyDescent="0.2">
      <c r="T2604" s="86"/>
    </row>
    <row r="2605" spans="20:20" ht="12.75" customHeight="1" x14ac:dyDescent="0.2">
      <c r="T2605" s="86"/>
    </row>
    <row r="2606" spans="20:20" ht="12.75" customHeight="1" x14ac:dyDescent="0.2">
      <c r="T2606" s="86"/>
    </row>
    <row r="2607" spans="20:20" ht="12.75" customHeight="1" x14ac:dyDescent="0.2">
      <c r="T2607" s="86"/>
    </row>
    <row r="2608" spans="20:20" ht="12.75" customHeight="1" x14ac:dyDescent="0.2">
      <c r="T2608" s="86"/>
    </row>
    <row r="2609" spans="20:20" ht="12.75" customHeight="1" x14ac:dyDescent="0.2">
      <c r="T2609" s="86"/>
    </row>
    <row r="2610" spans="20:20" ht="12.75" customHeight="1" x14ac:dyDescent="0.2">
      <c r="T2610" s="86"/>
    </row>
    <row r="2611" spans="20:20" ht="12.75" customHeight="1" x14ac:dyDescent="0.2">
      <c r="T2611" s="86"/>
    </row>
    <row r="2612" spans="20:20" ht="12.75" customHeight="1" x14ac:dyDescent="0.2">
      <c r="T2612" s="86"/>
    </row>
    <row r="2613" spans="20:20" ht="12.75" customHeight="1" x14ac:dyDescent="0.2">
      <c r="T2613" s="86"/>
    </row>
    <row r="2614" spans="20:20" ht="12.75" customHeight="1" x14ac:dyDescent="0.2">
      <c r="T2614" s="86"/>
    </row>
    <row r="2615" spans="20:20" ht="12.75" customHeight="1" x14ac:dyDescent="0.2">
      <c r="T2615" s="86"/>
    </row>
    <row r="2616" spans="20:20" ht="12.75" customHeight="1" x14ac:dyDescent="0.2">
      <c r="T2616" s="86"/>
    </row>
    <row r="2617" spans="20:20" ht="12.75" customHeight="1" x14ac:dyDescent="0.2">
      <c r="T2617" s="86"/>
    </row>
    <row r="2618" spans="20:20" ht="12.75" customHeight="1" x14ac:dyDescent="0.2">
      <c r="T2618" s="86"/>
    </row>
    <row r="2619" spans="20:20" ht="12.75" customHeight="1" x14ac:dyDescent="0.2">
      <c r="T2619" s="86"/>
    </row>
    <row r="2620" spans="20:20" ht="12.75" customHeight="1" x14ac:dyDescent="0.2">
      <c r="T2620" s="86"/>
    </row>
    <row r="2621" spans="20:20" ht="12.75" customHeight="1" x14ac:dyDescent="0.2">
      <c r="T2621" s="86"/>
    </row>
    <row r="2622" spans="20:20" ht="12.75" customHeight="1" x14ac:dyDescent="0.2">
      <c r="T2622" s="86"/>
    </row>
    <row r="2623" spans="20:20" ht="12.75" customHeight="1" x14ac:dyDescent="0.2">
      <c r="T2623" s="86"/>
    </row>
    <row r="2624" spans="20:20" ht="12.75" customHeight="1" x14ac:dyDescent="0.2">
      <c r="T2624" s="86"/>
    </row>
    <row r="2625" spans="20:20" ht="12.75" customHeight="1" x14ac:dyDescent="0.2">
      <c r="T2625" s="86"/>
    </row>
    <row r="2626" spans="20:20" ht="12.75" customHeight="1" x14ac:dyDescent="0.2">
      <c r="T2626" s="86"/>
    </row>
    <row r="2627" spans="20:20" ht="12.75" customHeight="1" x14ac:dyDescent="0.2">
      <c r="T2627" s="86"/>
    </row>
    <row r="2628" spans="20:20" ht="12.75" customHeight="1" x14ac:dyDescent="0.2">
      <c r="T2628" s="86"/>
    </row>
    <row r="2629" spans="20:20" ht="12.75" customHeight="1" x14ac:dyDescent="0.2">
      <c r="T2629" s="86"/>
    </row>
    <row r="2630" spans="20:20" ht="12.75" customHeight="1" x14ac:dyDescent="0.2">
      <c r="T2630" s="86"/>
    </row>
    <row r="2631" spans="20:20" ht="12.75" customHeight="1" x14ac:dyDescent="0.2">
      <c r="T2631" s="86"/>
    </row>
    <row r="2632" spans="20:20" ht="12.75" customHeight="1" x14ac:dyDescent="0.2">
      <c r="T2632" s="86"/>
    </row>
    <row r="2633" spans="20:20" ht="12.75" customHeight="1" x14ac:dyDescent="0.2">
      <c r="T2633" s="86"/>
    </row>
    <row r="2634" spans="20:20" ht="12.75" customHeight="1" x14ac:dyDescent="0.2">
      <c r="T2634" s="86"/>
    </row>
    <row r="2635" spans="20:20" ht="12.75" customHeight="1" x14ac:dyDescent="0.2">
      <c r="T2635" s="86"/>
    </row>
    <row r="2636" spans="20:20" ht="12.75" customHeight="1" x14ac:dyDescent="0.2">
      <c r="T2636" s="86"/>
    </row>
    <row r="2637" spans="20:20" ht="12.75" customHeight="1" x14ac:dyDescent="0.2">
      <c r="T2637" s="86"/>
    </row>
    <row r="2638" spans="20:20" ht="12.75" customHeight="1" x14ac:dyDescent="0.2">
      <c r="T2638" s="86"/>
    </row>
    <row r="2639" spans="20:20" ht="12.75" customHeight="1" x14ac:dyDescent="0.2">
      <c r="T2639" s="86"/>
    </row>
    <row r="2640" spans="20:20" ht="12.75" customHeight="1" x14ac:dyDescent="0.2">
      <c r="T2640" s="86"/>
    </row>
    <row r="2641" spans="20:20" ht="12.75" customHeight="1" x14ac:dyDescent="0.2">
      <c r="T2641" s="86"/>
    </row>
    <row r="2642" spans="20:20" ht="12.75" customHeight="1" x14ac:dyDescent="0.2">
      <c r="T2642" s="86"/>
    </row>
    <row r="2643" spans="20:20" ht="12.75" customHeight="1" x14ac:dyDescent="0.2">
      <c r="T2643" s="86"/>
    </row>
    <row r="2644" spans="20:20" ht="12.75" customHeight="1" x14ac:dyDescent="0.2">
      <c r="T2644" s="86"/>
    </row>
    <row r="2645" spans="20:20" ht="12.75" customHeight="1" x14ac:dyDescent="0.2">
      <c r="T2645" s="86"/>
    </row>
    <row r="2646" spans="20:20" ht="12.75" customHeight="1" x14ac:dyDescent="0.2">
      <c r="T2646" s="86"/>
    </row>
    <row r="2647" spans="20:20" ht="12.75" customHeight="1" x14ac:dyDescent="0.2">
      <c r="T2647" s="86"/>
    </row>
    <row r="2648" spans="20:20" ht="12.75" customHeight="1" x14ac:dyDescent="0.2">
      <c r="T2648" s="86"/>
    </row>
    <row r="2649" spans="20:20" ht="12.75" customHeight="1" x14ac:dyDescent="0.2">
      <c r="T2649" s="86"/>
    </row>
    <row r="2650" spans="20:20" ht="12.75" customHeight="1" x14ac:dyDescent="0.2">
      <c r="T2650" s="86"/>
    </row>
    <row r="2651" spans="20:20" ht="12.75" customHeight="1" x14ac:dyDescent="0.2">
      <c r="T2651" s="86"/>
    </row>
    <row r="2652" spans="20:20" ht="12.75" customHeight="1" x14ac:dyDescent="0.2">
      <c r="T2652" s="86"/>
    </row>
    <row r="2653" spans="20:20" ht="12.75" customHeight="1" x14ac:dyDescent="0.2">
      <c r="T2653" s="86"/>
    </row>
    <row r="2654" spans="20:20" ht="12.75" customHeight="1" x14ac:dyDescent="0.2">
      <c r="T2654" s="86"/>
    </row>
    <row r="2655" spans="20:20" ht="12.75" customHeight="1" x14ac:dyDescent="0.2">
      <c r="T2655" s="86"/>
    </row>
    <row r="2656" spans="20:20" ht="12.75" customHeight="1" x14ac:dyDescent="0.2">
      <c r="T2656" s="86"/>
    </row>
    <row r="2657" spans="20:20" ht="12.75" customHeight="1" x14ac:dyDescent="0.2">
      <c r="T2657" s="86"/>
    </row>
    <row r="2658" spans="20:20" ht="12.75" customHeight="1" x14ac:dyDescent="0.2">
      <c r="T2658" s="86"/>
    </row>
    <row r="2659" spans="20:20" ht="12.75" customHeight="1" x14ac:dyDescent="0.2">
      <c r="T2659" s="86"/>
    </row>
    <row r="2660" spans="20:20" ht="12.75" customHeight="1" x14ac:dyDescent="0.2">
      <c r="T2660" s="86"/>
    </row>
    <row r="2661" spans="20:20" ht="12.75" customHeight="1" x14ac:dyDescent="0.2">
      <c r="T2661" s="86"/>
    </row>
    <row r="2662" spans="20:20" ht="12.75" customHeight="1" x14ac:dyDescent="0.2">
      <c r="T2662" s="86"/>
    </row>
    <row r="2663" spans="20:20" ht="12.75" customHeight="1" x14ac:dyDescent="0.2">
      <c r="T2663" s="86"/>
    </row>
    <row r="2664" spans="20:20" ht="12.75" customHeight="1" x14ac:dyDescent="0.2">
      <c r="T2664" s="86"/>
    </row>
    <row r="2665" spans="20:20" ht="12.75" customHeight="1" x14ac:dyDescent="0.2">
      <c r="T2665" s="86"/>
    </row>
    <row r="2666" spans="20:20" ht="12.75" customHeight="1" x14ac:dyDescent="0.2">
      <c r="T2666" s="86"/>
    </row>
    <row r="2667" spans="20:20" ht="12.75" customHeight="1" x14ac:dyDescent="0.2">
      <c r="T2667" s="86"/>
    </row>
    <row r="2668" spans="20:20" ht="12.75" customHeight="1" x14ac:dyDescent="0.2">
      <c r="T2668" s="86"/>
    </row>
    <row r="2669" spans="20:20" ht="12.75" customHeight="1" x14ac:dyDescent="0.2">
      <c r="T2669" s="86"/>
    </row>
    <row r="2670" spans="20:20" ht="12.75" customHeight="1" x14ac:dyDescent="0.2">
      <c r="T2670" s="86"/>
    </row>
    <row r="2671" spans="20:20" ht="12.75" customHeight="1" x14ac:dyDescent="0.2">
      <c r="T2671" s="86"/>
    </row>
    <row r="2672" spans="20:20" ht="12.75" customHeight="1" x14ac:dyDescent="0.2">
      <c r="T2672" s="86"/>
    </row>
    <row r="2673" spans="20:20" ht="12.75" customHeight="1" x14ac:dyDescent="0.2">
      <c r="T2673" s="86"/>
    </row>
    <row r="2674" spans="20:20" ht="12.75" customHeight="1" x14ac:dyDescent="0.2">
      <c r="T2674" s="86"/>
    </row>
    <row r="2675" spans="20:20" ht="12.75" customHeight="1" x14ac:dyDescent="0.2">
      <c r="T2675" s="86"/>
    </row>
    <row r="2676" spans="20:20" ht="12.75" customHeight="1" x14ac:dyDescent="0.2">
      <c r="T2676" s="86"/>
    </row>
    <row r="2677" spans="20:20" ht="12.75" customHeight="1" x14ac:dyDescent="0.2">
      <c r="T2677" s="86"/>
    </row>
    <row r="2678" spans="20:20" ht="12.75" customHeight="1" x14ac:dyDescent="0.2">
      <c r="T2678" s="86"/>
    </row>
    <row r="2679" spans="20:20" ht="12.75" customHeight="1" x14ac:dyDescent="0.2">
      <c r="T2679" s="86"/>
    </row>
    <row r="2680" spans="20:20" ht="12.75" customHeight="1" x14ac:dyDescent="0.2">
      <c r="T2680" s="86"/>
    </row>
    <row r="2681" spans="20:20" ht="12.75" customHeight="1" x14ac:dyDescent="0.2">
      <c r="T2681" s="86"/>
    </row>
    <row r="2682" spans="20:20" ht="12.75" customHeight="1" x14ac:dyDescent="0.2">
      <c r="T2682" s="86"/>
    </row>
    <row r="2683" spans="20:20" ht="12.75" customHeight="1" x14ac:dyDescent="0.2">
      <c r="T2683" s="86"/>
    </row>
    <row r="2684" spans="20:20" ht="12.75" customHeight="1" x14ac:dyDescent="0.2">
      <c r="T2684" s="86"/>
    </row>
    <row r="2685" spans="20:20" ht="12.75" customHeight="1" x14ac:dyDescent="0.2">
      <c r="T2685" s="86"/>
    </row>
    <row r="2686" spans="20:20" ht="12.75" customHeight="1" x14ac:dyDescent="0.2">
      <c r="T2686" s="86"/>
    </row>
    <row r="2687" spans="20:20" ht="12.75" customHeight="1" x14ac:dyDescent="0.2">
      <c r="T2687" s="86"/>
    </row>
    <row r="2688" spans="20:20" ht="12.75" customHeight="1" x14ac:dyDescent="0.2">
      <c r="T2688" s="86"/>
    </row>
    <row r="2689" spans="20:20" ht="12.75" customHeight="1" x14ac:dyDescent="0.2">
      <c r="T2689" s="86"/>
    </row>
    <row r="2690" spans="20:20" ht="12.75" customHeight="1" x14ac:dyDescent="0.2">
      <c r="T2690" s="86"/>
    </row>
    <row r="2691" spans="20:20" ht="12.75" customHeight="1" x14ac:dyDescent="0.2">
      <c r="T2691" s="86"/>
    </row>
    <row r="2692" spans="20:20" ht="12.75" customHeight="1" x14ac:dyDescent="0.2">
      <c r="T2692" s="86"/>
    </row>
    <row r="2693" spans="20:20" ht="12.75" customHeight="1" x14ac:dyDescent="0.2">
      <c r="T2693" s="86"/>
    </row>
    <row r="2694" spans="20:20" ht="12.75" customHeight="1" x14ac:dyDescent="0.2">
      <c r="T2694" s="86"/>
    </row>
    <row r="2695" spans="20:20" ht="12.75" customHeight="1" x14ac:dyDescent="0.2">
      <c r="T2695" s="86"/>
    </row>
    <row r="2696" spans="20:20" ht="12.75" customHeight="1" x14ac:dyDescent="0.2">
      <c r="T2696" s="86"/>
    </row>
    <row r="2697" spans="20:20" ht="12.75" customHeight="1" x14ac:dyDescent="0.2">
      <c r="T2697" s="86"/>
    </row>
    <row r="2698" spans="20:20" ht="12.75" customHeight="1" x14ac:dyDescent="0.2">
      <c r="T2698" s="86"/>
    </row>
    <row r="2699" spans="20:20" ht="12.75" customHeight="1" x14ac:dyDescent="0.2">
      <c r="T2699" s="86"/>
    </row>
    <row r="2700" spans="20:20" ht="12.75" customHeight="1" x14ac:dyDescent="0.2">
      <c r="T2700" s="86"/>
    </row>
    <row r="2701" spans="20:20" ht="12.75" customHeight="1" x14ac:dyDescent="0.2">
      <c r="T2701" s="86"/>
    </row>
    <row r="2702" spans="20:20" ht="12.75" customHeight="1" x14ac:dyDescent="0.2">
      <c r="T2702" s="86"/>
    </row>
    <row r="2703" spans="20:20" ht="12.75" customHeight="1" x14ac:dyDescent="0.2">
      <c r="T2703" s="86"/>
    </row>
    <row r="2704" spans="20:20" ht="12.75" customHeight="1" x14ac:dyDescent="0.2">
      <c r="T2704" s="86"/>
    </row>
    <row r="2705" spans="20:20" ht="12.75" customHeight="1" x14ac:dyDescent="0.2">
      <c r="T2705" s="86"/>
    </row>
    <row r="2706" spans="20:20" ht="12.75" customHeight="1" x14ac:dyDescent="0.2">
      <c r="T2706" s="86"/>
    </row>
    <row r="2707" spans="20:20" ht="12.75" customHeight="1" x14ac:dyDescent="0.2">
      <c r="T2707" s="86"/>
    </row>
    <row r="2708" spans="20:20" ht="12.75" customHeight="1" x14ac:dyDescent="0.2">
      <c r="T2708" s="86"/>
    </row>
    <row r="2709" spans="20:20" ht="12.75" customHeight="1" x14ac:dyDescent="0.2">
      <c r="T2709" s="86"/>
    </row>
    <row r="2710" spans="20:20" ht="12.75" customHeight="1" x14ac:dyDescent="0.2">
      <c r="T2710" s="86"/>
    </row>
    <row r="2711" spans="20:20" ht="12.75" customHeight="1" x14ac:dyDescent="0.2">
      <c r="T2711" s="86"/>
    </row>
    <row r="2712" spans="20:20" ht="12.75" customHeight="1" x14ac:dyDescent="0.2">
      <c r="T2712" s="86"/>
    </row>
    <row r="2713" spans="20:20" ht="12.75" customHeight="1" x14ac:dyDescent="0.2">
      <c r="T2713" s="86"/>
    </row>
    <row r="2714" spans="20:20" ht="12.75" customHeight="1" x14ac:dyDescent="0.2">
      <c r="T2714" s="86"/>
    </row>
    <row r="2715" spans="20:20" ht="12.75" customHeight="1" x14ac:dyDescent="0.2">
      <c r="T2715" s="86"/>
    </row>
    <row r="2716" spans="20:20" ht="12.75" customHeight="1" x14ac:dyDescent="0.2">
      <c r="T2716" s="86"/>
    </row>
    <row r="2717" spans="20:20" ht="12.75" customHeight="1" x14ac:dyDescent="0.2">
      <c r="T2717" s="86"/>
    </row>
    <row r="2718" spans="20:20" ht="12.75" customHeight="1" x14ac:dyDescent="0.2">
      <c r="T2718" s="86"/>
    </row>
    <row r="2719" spans="20:20" ht="12.75" customHeight="1" x14ac:dyDescent="0.2">
      <c r="T2719" s="86"/>
    </row>
    <row r="2720" spans="20:20" ht="12.75" customHeight="1" x14ac:dyDescent="0.2">
      <c r="T2720" s="86"/>
    </row>
    <row r="2721" spans="20:20" ht="12.75" customHeight="1" x14ac:dyDescent="0.2">
      <c r="T2721" s="86"/>
    </row>
    <row r="2722" spans="20:20" ht="12.75" customHeight="1" x14ac:dyDescent="0.2">
      <c r="T2722" s="86"/>
    </row>
    <row r="2723" spans="20:20" ht="12.75" customHeight="1" x14ac:dyDescent="0.2">
      <c r="T2723" s="86"/>
    </row>
    <row r="2724" spans="20:20" ht="12.75" customHeight="1" x14ac:dyDescent="0.2">
      <c r="T2724" s="86"/>
    </row>
    <row r="2725" spans="20:20" ht="12.75" customHeight="1" x14ac:dyDescent="0.2">
      <c r="T2725" s="86"/>
    </row>
    <row r="2726" spans="20:20" ht="12.75" customHeight="1" x14ac:dyDescent="0.2">
      <c r="T2726" s="86"/>
    </row>
    <row r="2727" spans="20:20" ht="12.75" customHeight="1" x14ac:dyDescent="0.2">
      <c r="T2727" s="86"/>
    </row>
    <row r="2728" spans="20:20" ht="12.75" customHeight="1" x14ac:dyDescent="0.2">
      <c r="T2728" s="86"/>
    </row>
    <row r="2729" spans="20:20" ht="12.75" customHeight="1" x14ac:dyDescent="0.2">
      <c r="T2729" s="86"/>
    </row>
    <row r="2730" spans="20:20" x14ac:dyDescent="0.2">
      <c r="T2730" s="86"/>
    </row>
    <row r="2731" spans="20:20" x14ac:dyDescent="0.2">
      <c r="T2731" s="86"/>
    </row>
    <row r="2732" spans="20:20" x14ac:dyDescent="0.2">
      <c r="T2732" s="86"/>
    </row>
    <row r="2733" spans="20:20" x14ac:dyDescent="0.2">
      <c r="T2733" s="86"/>
    </row>
    <row r="2734" spans="20:20" x14ac:dyDescent="0.2">
      <c r="T2734" s="86"/>
    </row>
    <row r="2735" spans="20:20" x14ac:dyDescent="0.2">
      <c r="T2735" s="86"/>
    </row>
    <row r="2736" spans="20:20" x14ac:dyDescent="0.2">
      <c r="T2736" s="86"/>
    </row>
    <row r="2737" spans="20:20" x14ac:dyDescent="0.2">
      <c r="T2737" s="86"/>
    </row>
    <row r="2738" spans="20:20" x14ac:dyDescent="0.2">
      <c r="T2738" s="86"/>
    </row>
    <row r="2739" spans="20:20" x14ac:dyDescent="0.2">
      <c r="T2739" s="86"/>
    </row>
    <row r="2740" spans="20:20" x14ac:dyDescent="0.2">
      <c r="T2740" s="86"/>
    </row>
    <row r="2741" spans="20:20" x14ac:dyDescent="0.2">
      <c r="T2741" s="86"/>
    </row>
    <row r="2742" spans="20:20" x14ac:dyDescent="0.2">
      <c r="T2742" s="86"/>
    </row>
    <row r="2743" spans="20:20" x14ac:dyDescent="0.2">
      <c r="T2743" s="86"/>
    </row>
    <row r="2744" spans="20:20" x14ac:dyDescent="0.2">
      <c r="T2744" s="86"/>
    </row>
    <row r="2745" spans="20:20" x14ac:dyDescent="0.2">
      <c r="T2745" s="86"/>
    </row>
    <row r="2746" spans="20:20" x14ac:dyDescent="0.2">
      <c r="T2746" s="86"/>
    </row>
    <row r="2747" spans="20:20" x14ac:dyDescent="0.2">
      <c r="T2747" s="86"/>
    </row>
    <row r="2748" spans="20:20" x14ac:dyDescent="0.2">
      <c r="T2748" s="86"/>
    </row>
    <row r="2749" spans="20:20" x14ac:dyDescent="0.2">
      <c r="T2749" s="86"/>
    </row>
    <row r="2750" spans="20:20" x14ac:dyDescent="0.2">
      <c r="T2750" s="86"/>
    </row>
    <row r="2751" spans="20:20" x14ac:dyDescent="0.2">
      <c r="T2751" s="86"/>
    </row>
    <row r="2752" spans="20:20" x14ac:dyDescent="0.2">
      <c r="T2752" s="86"/>
    </row>
    <row r="2753" spans="20:20" x14ac:dyDescent="0.2">
      <c r="T2753" s="86"/>
    </row>
    <row r="2754" spans="20:20" x14ac:dyDescent="0.2">
      <c r="T2754" s="86"/>
    </row>
    <row r="2755" spans="20:20" x14ac:dyDescent="0.2">
      <c r="T2755" s="86"/>
    </row>
    <row r="2756" spans="20:20" x14ac:dyDescent="0.2">
      <c r="T2756" s="86"/>
    </row>
    <row r="2757" spans="20:20" x14ac:dyDescent="0.2">
      <c r="T2757" s="86"/>
    </row>
    <row r="2758" spans="20:20" x14ac:dyDescent="0.2">
      <c r="T2758" s="86"/>
    </row>
    <row r="2759" spans="20:20" x14ac:dyDescent="0.2">
      <c r="T2759" s="86"/>
    </row>
    <row r="2760" spans="20:20" x14ac:dyDescent="0.2">
      <c r="T2760" s="86"/>
    </row>
    <row r="2761" spans="20:20" x14ac:dyDescent="0.2">
      <c r="T2761" s="86"/>
    </row>
    <row r="2762" spans="20:20" x14ac:dyDescent="0.2">
      <c r="T2762" s="86"/>
    </row>
    <row r="2763" spans="20:20" x14ac:dyDescent="0.2">
      <c r="T2763" s="86"/>
    </row>
    <row r="2764" spans="20:20" x14ac:dyDescent="0.2">
      <c r="T2764" s="86"/>
    </row>
    <row r="2765" spans="20:20" x14ac:dyDescent="0.2">
      <c r="T2765" s="86"/>
    </row>
    <row r="2766" spans="20:20" x14ac:dyDescent="0.2">
      <c r="T2766" s="86"/>
    </row>
    <row r="2767" spans="20:20" x14ac:dyDescent="0.2">
      <c r="T2767" s="86"/>
    </row>
    <row r="2768" spans="20:20" x14ac:dyDescent="0.2">
      <c r="T2768" s="86"/>
    </row>
    <row r="2769" spans="20:20" x14ac:dyDescent="0.2">
      <c r="T2769" s="86"/>
    </row>
    <row r="2770" spans="20:20" x14ac:dyDescent="0.2">
      <c r="T2770" s="86"/>
    </row>
    <row r="2771" spans="20:20" x14ac:dyDescent="0.2">
      <c r="T2771" s="86"/>
    </row>
    <row r="2772" spans="20:20" x14ac:dyDescent="0.2">
      <c r="T2772" s="86"/>
    </row>
    <row r="2773" spans="20:20" x14ac:dyDescent="0.2">
      <c r="T2773" s="86"/>
    </row>
    <row r="2774" spans="20:20" ht="12.75" customHeight="1" x14ac:dyDescent="0.2">
      <c r="T2774" s="86"/>
    </row>
    <row r="2775" spans="20:20" ht="12.75" customHeight="1" x14ac:dyDescent="0.2">
      <c r="T2775" s="86"/>
    </row>
    <row r="2776" spans="20:20" ht="12.75" customHeight="1" x14ac:dyDescent="0.2">
      <c r="T2776" s="86"/>
    </row>
    <row r="2777" spans="20:20" ht="12.75" customHeight="1" x14ac:dyDescent="0.2">
      <c r="T2777" s="86"/>
    </row>
    <row r="2778" spans="20:20" ht="12.75" customHeight="1" x14ac:dyDescent="0.2">
      <c r="T2778" s="86"/>
    </row>
    <row r="2779" spans="20:20" ht="12.75" customHeight="1" x14ac:dyDescent="0.2">
      <c r="T2779" s="86"/>
    </row>
    <row r="2780" spans="20:20" ht="12.75" customHeight="1" x14ac:dyDescent="0.2">
      <c r="T2780" s="86"/>
    </row>
    <row r="2781" spans="20:20" ht="12.75" customHeight="1" x14ac:dyDescent="0.2">
      <c r="T2781" s="86"/>
    </row>
    <row r="2782" spans="20:20" ht="12.75" customHeight="1" x14ac:dyDescent="0.2">
      <c r="T2782" s="86"/>
    </row>
    <row r="2783" spans="20:20" ht="12.75" customHeight="1" x14ac:dyDescent="0.2">
      <c r="T2783" s="86"/>
    </row>
    <row r="2784" spans="20:20" ht="12.75" customHeight="1" x14ac:dyDescent="0.2">
      <c r="T2784" s="86"/>
    </row>
    <row r="2785" spans="20:20" ht="12.75" customHeight="1" x14ac:dyDescent="0.2">
      <c r="T2785" s="86"/>
    </row>
    <row r="2786" spans="20:20" ht="12.75" customHeight="1" x14ac:dyDescent="0.2">
      <c r="T2786" s="86"/>
    </row>
    <row r="2787" spans="20:20" ht="12.75" customHeight="1" x14ac:dyDescent="0.2">
      <c r="T2787" s="86"/>
    </row>
    <row r="2788" spans="20:20" ht="12.75" customHeight="1" x14ac:dyDescent="0.2">
      <c r="T2788" s="86"/>
    </row>
    <row r="2789" spans="20:20" ht="12.75" customHeight="1" x14ac:dyDescent="0.2">
      <c r="T2789" s="86"/>
    </row>
    <row r="2790" spans="20:20" ht="12.75" customHeight="1" x14ac:dyDescent="0.2">
      <c r="T2790" s="86"/>
    </row>
    <row r="2791" spans="20:20" ht="12.75" customHeight="1" x14ac:dyDescent="0.2">
      <c r="T2791" s="86"/>
    </row>
    <row r="2792" spans="20:20" ht="12.75" customHeight="1" x14ac:dyDescent="0.2">
      <c r="T2792" s="86"/>
    </row>
    <row r="2793" spans="20:20" ht="12.75" customHeight="1" x14ac:dyDescent="0.2">
      <c r="T2793" s="86"/>
    </row>
    <row r="2794" spans="20:20" ht="12.75" customHeight="1" x14ac:dyDescent="0.2">
      <c r="T2794" s="86"/>
    </row>
    <row r="2795" spans="20:20" ht="12.75" customHeight="1" x14ac:dyDescent="0.2">
      <c r="T2795" s="86"/>
    </row>
    <row r="2796" spans="20:20" ht="12.75" customHeight="1" x14ac:dyDescent="0.2">
      <c r="T2796" s="86"/>
    </row>
    <row r="2797" spans="20:20" ht="12.75" customHeight="1" x14ac:dyDescent="0.2">
      <c r="T2797" s="86"/>
    </row>
    <row r="2798" spans="20:20" ht="12.75" customHeight="1" x14ac:dyDescent="0.2">
      <c r="T2798" s="86"/>
    </row>
    <row r="2799" spans="20:20" ht="12.75" customHeight="1" x14ac:dyDescent="0.2">
      <c r="T2799" s="86"/>
    </row>
    <row r="2800" spans="20:20" ht="12.75" customHeight="1" x14ac:dyDescent="0.2">
      <c r="T2800" s="86"/>
    </row>
    <row r="2801" spans="20:20" ht="12.75" customHeight="1" x14ac:dyDescent="0.2">
      <c r="T2801" s="86"/>
    </row>
    <row r="2802" spans="20:20" ht="12.75" customHeight="1" x14ac:dyDescent="0.2">
      <c r="T2802" s="86"/>
    </row>
    <row r="2803" spans="20:20" ht="12.75" customHeight="1" x14ac:dyDescent="0.2">
      <c r="T2803" s="86"/>
    </row>
    <row r="2804" spans="20:20" ht="12.75" customHeight="1" x14ac:dyDescent="0.2">
      <c r="T2804" s="86"/>
    </row>
    <row r="2805" spans="20:20" ht="12.75" customHeight="1" x14ac:dyDescent="0.2">
      <c r="T2805" s="86"/>
    </row>
    <row r="2806" spans="20:20" ht="12.75" customHeight="1" x14ac:dyDescent="0.2">
      <c r="T2806" s="86"/>
    </row>
    <row r="2807" spans="20:20" ht="12.75" customHeight="1" x14ac:dyDescent="0.2">
      <c r="T2807" s="86"/>
    </row>
    <row r="2808" spans="20:20" ht="12.75" customHeight="1" x14ac:dyDescent="0.2">
      <c r="T2808" s="86"/>
    </row>
    <row r="2809" spans="20:20" ht="12.75" customHeight="1" x14ac:dyDescent="0.2">
      <c r="T2809" s="86"/>
    </row>
    <row r="2810" spans="20:20" ht="12.75" customHeight="1" x14ac:dyDescent="0.2">
      <c r="T2810" s="86"/>
    </row>
    <row r="2811" spans="20:20" ht="12.75" customHeight="1" x14ac:dyDescent="0.2">
      <c r="T2811" s="86"/>
    </row>
    <row r="2812" spans="20:20" ht="12.75" customHeight="1" x14ac:dyDescent="0.2">
      <c r="T2812" s="86"/>
    </row>
    <row r="2813" spans="20:20" ht="12.75" customHeight="1" x14ac:dyDescent="0.2">
      <c r="T2813" s="86"/>
    </row>
    <row r="2814" spans="20:20" ht="12.75" customHeight="1" x14ac:dyDescent="0.2">
      <c r="T2814" s="86"/>
    </row>
    <row r="2815" spans="20:20" ht="12.75" customHeight="1" x14ac:dyDescent="0.2">
      <c r="T2815" s="86"/>
    </row>
    <row r="2816" spans="20:20" ht="12.75" customHeight="1" x14ac:dyDescent="0.2">
      <c r="T2816" s="86"/>
    </row>
    <row r="2817" spans="20:20" ht="12.75" customHeight="1" x14ac:dyDescent="0.2">
      <c r="T2817" s="86"/>
    </row>
    <row r="2818" spans="20:20" ht="12.75" customHeight="1" x14ac:dyDescent="0.2">
      <c r="T2818" s="86"/>
    </row>
    <row r="2819" spans="20:20" ht="12.75" customHeight="1" x14ac:dyDescent="0.2">
      <c r="T2819" s="86"/>
    </row>
    <row r="2820" spans="20:20" ht="12.75" customHeight="1" x14ac:dyDescent="0.2">
      <c r="T2820" s="86"/>
    </row>
    <row r="2821" spans="20:20" ht="12.75" customHeight="1" x14ac:dyDescent="0.2">
      <c r="T2821" s="86"/>
    </row>
    <row r="2822" spans="20:20" ht="12.75" customHeight="1" x14ac:dyDescent="0.2">
      <c r="T2822" s="86"/>
    </row>
    <row r="2823" spans="20:20" ht="12.75" customHeight="1" x14ac:dyDescent="0.2">
      <c r="T2823" s="86"/>
    </row>
    <row r="2824" spans="20:20" ht="12.75" customHeight="1" x14ac:dyDescent="0.2">
      <c r="T2824" s="86"/>
    </row>
    <row r="2825" spans="20:20" ht="12.75" customHeight="1" x14ac:dyDescent="0.2">
      <c r="T2825" s="86"/>
    </row>
    <row r="2826" spans="20:20" ht="12.75" customHeight="1" x14ac:dyDescent="0.2">
      <c r="T2826" s="86"/>
    </row>
    <row r="2827" spans="20:20" ht="12.75" customHeight="1" x14ac:dyDescent="0.2">
      <c r="T2827" s="86"/>
    </row>
    <row r="2828" spans="20:20" ht="12.75" customHeight="1" x14ac:dyDescent="0.2">
      <c r="T2828" s="86"/>
    </row>
    <row r="2829" spans="20:20" ht="12.75" customHeight="1" x14ac:dyDescent="0.2">
      <c r="T2829" s="86"/>
    </row>
    <row r="2830" spans="20:20" ht="12.75" customHeight="1" x14ac:dyDescent="0.2">
      <c r="T2830" s="86"/>
    </row>
    <row r="2831" spans="20:20" ht="12.75" customHeight="1" x14ac:dyDescent="0.2">
      <c r="T2831" s="86"/>
    </row>
    <row r="2832" spans="20:20" ht="12.75" customHeight="1" x14ac:dyDescent="0.2">
      <c r="T2832" s="86"/>
    </row>
    <row r="2833" spans="20:20" ht="12.75" customHeight="1" x14ac:dyDescent="0.2">
      <c r="T2833" s="86"/>
    </row>
    <row r="2834" spans="20:20" ht="12.75" customHeight="1" x14ac:dyDescent="0.2">
      <c r="T2834" s="86"/>
    </row>
    <row r="2835" spans="20:20" ht="12.75" customHeight="1" x14ac:dyDescent="0.2">
      <c r="T2835" s="86"/>
    </row>
    <row r="2836" spans="20:20" ht="12.75" customHeight="1" x14ac:dyDescent="0.2">
      <c r="T2836" s="86"/>
    </row>
    <row r="2837" spans="20:20" ht="12.75" customHeight="1" x14ac:dyDescent="0.2">
      <c r="T2837" s="86"/>
    </row>
    <row r="2838" spans="20:20" ht="12.75" customHeight="1" x14ac:dyDescent="0.2">
      <c r="T2838" s="86"/>
    </row>
    <row r="2839" spans="20:20" ht="12.75" customHeight="1" x14ac:dyDescent="0.2">
      <c r="T2839" s="86"/>
    </row>
    <row r="2840" spans="20:20" ht="12.75" customHeight="1" x14ac:dyDescent="0.2">
      <c r="T2840" s="86"/>
    </row>
    <row r="2841" spans="20:20" ht="12.75" customHeight="1" x14ac:dyDescent="0.2">
      <c r="T2841" s="86"/>
    </row>
    <row r="2842" spans="20:20" ht="12.75" customHeight="1" x14ac:dyDescent="0.2">
      <c r="T2842" s="86"/>
    </row>
    <row r="2843" spans="20:20" ht="12.75" customHeight="1" x14ac:dyDescent="0.2">
      <c r="T2843" s="86"/>
    </row>
    <row r="2844" spans="20:20" ht="12.75" customHeight="1" x14ac:dyDescent="0.2">
      <c r="T2844" s="86"/>
    </row>
    <row r="2845" spans="20:20" ht="12.75" customHeight="1" x14ac:dyDescent="0.2">
      <c r="T2845" s="86"/>
    </row>
    <row r="2846" spans="20:20" ht="12.75" customHeight="1" x14ac:dyDescent="0.2">
      <c r="T2846" s="86"/>
    </row>
    <row r="2847" spans="20:20" ht="12.75" customHeight="1" x14ac:dyDescent="0.2">
      <c r="T2847" s="86"/>
    </row>
    <row r="2848" spans="20:20" ht="12.75" customHeight="1" x14ac:dyDescent="0.2">
      <c r="T2848" s="86"/>
    </row>
    <row r="2849" spans="20:20" ht="12.75" customHeight="1" x14ac:dyDescent="0.2">
      <c r="T2849" s="86"/>
    </row>
    <row r="2850" spans="20:20" ht="12.75" customHeight="1" x14ac:dyDescent="0.2">
      <c r="T2850" s="86"/>
    </row>
    <row r="2851" spans="20:20" ht="12.75" customHeight="1" x14ac:dyDescent="0.2">
      <c r="T2851" s="86"/>
    </row>
    <row r="2852" spans="20:20" ht="12.75" customHeight="1" x14ac:dyDescent="0.2">
      <c r="T2852" s="86"/>
    </row>
    <row r="2853" spans="20:20" ht="12.75" customHeight="1" x14ac:dyDescent="0.2">
      <c r="T2853" s="86"/>
    </row>
    <row r="2854" spans="20:20" ht="12.75" customHeight="1" x14ac:dyDescent="0.2">
      <c r="T2854" s="86"/>
    </row>
    <row r="2855" spans="20:20" ht="12.75" customHeight="1" x14ac:dyDescent="0.2">
      <c r="T2855" s="86"/>
    </row>
    <row r="2856" spans="20:20" ht="12.75" customHeight="1" x14ac:dyDescent="0.2">
      <c r="T2856" s="86"/>
    </row>
    <row r="2857" spans="20:20" ht="12.75" customHeight="1" x14ac:dyDescent="0.2">
      <c r="T2857" s="86"/>
    </row>
    <row r="2858" spans="20:20" ht="12.75" customHeight="1" x14ac:dyDescent="0.2">
      <c r="T2858" s="86"/>
    </row>
    <row r="2859" spans="20:20" ht="12.75" customHeight="1" x14ac:dyDescent="0.2">
      <c r="T2859" s="86"/>
    </row>
    <row r="2860" spans="20:20" ht="12.75" customHeight="1" x14ac:dyDescent="0.2">
      <c r="T2860" s="86"/>
    </row>
    <row r="2861" spans="20:20" ht="12.75" customHeight="1" x14ac:dyDescent="0.2">
      <c r="T2861" s="86"/>
    </row>
    <row r="2862" spans="20:20" ht="12.75" customHeight="1" x14ac:dyDescent="0.2">
      <c r="T2862" s="86"/>
    </row>
    <row r="2863" spans="20:20" ht="12.75" customHeight="1" x14ac:dyDescent="0.2">
      <c r="T2863" s="86"/>
    </row>
    <row r="2864" spans="20:20" ht="12.75" customHeight="1" x14ac:dyDescent="0.2">
      <c r="T2864" s="86"/>
    </row>
    <row r="2865" spans="20:20" ht="12.75" customHeight="1" x14ac:dyDescent="0.2">
      <c r="T2865" s="86"/>
    </row>
    <row r="2866" spans="20:20" ht="12.75" customHeight="1" x14ac:dyDescent="0.2">
      <c r="T2866" s="86"/>
    </row>
    <row r="2867" spans="20:20" ht="12.75" customHeight="1" x14ac:dyDescent="0.2">
      <c r="T2867" s="86"/>
    </row>
    <row r="2868" spans="20:20" ht="12.75" customHeight="1" x14ac:dyDescent="0.2">
      <c r="T2868" s="86"/>
    </row>
    <row r="2869" spans="20:20" ht="12.75" customHeight="1" x14ac:dyDescent="0.2">
      <c r="T2869" s="86"/>
    </row>
    <row r="2870" spans="20:20" ht="12.75" customHeight="1" x14ac:dyDescent="0.2">
      <c r="T2870" s="86"/>
    </row>
    <row r="2871" spans="20:20" ht="12.75" customHeight="1" x14ac:dyDescent="0.2">
      <c r="T2871" s="86"/>
    </row>
    <row r="2872" spans="20:20" ht="12.75" customHeight="1" x14ac:dyDescent="0.2">
      <c r="T2872" s="86"/>
    </row>
    <row r="2873" spans="20:20" ht="12.75" customHeight="1" x14ac:dyDescent="0.2">
      <c r="T2873" s="86"/>
    </row>
    <row r="2874" spans="20:20" ht="12.75" customHeight="1" x14ac:dyDescent="0.2">
      <c r="T2874" s="86"/>
    </row>
    <row r="2875" spans="20:20" ht="12.75" customHeight="1" x14ac:dyDescent="0.2">
      <c r="T2875" s="86"/>
    </row>
    <row r="2876" spans="20:20" ht="12.75" customHeight="1" x14ac:dyDescent="0.2">
      <c r="T2876" s="86"/>
    </row>
    <row r="2877" spans="20:20" ht="12.75" customHeight="1" x14ac:dyDescent="0.2">
      <c r="T2877" s="86"/>
    </row>
    <row r="2878" spans="20:20" ht="12.75" customHeight="1" x14ac:dyDescent="0.2">
      <c r="T2878" s="86"/>
    </row>
    <row r="2879" spans="20:20" ht="12.75" customHeight="1" x14ac:dyDescent="0.2">
      <c r="T2879" s="86"/>
    </row>
    <row r="2880" spans="20:20" ht="12.75" customHeight="1" x14ac:dyDescent="0.2">
      <c r="T2880" s="86"/>
    </row>
    <row r="2881" spans="20:20" ht="12.75" customHeight="1" x14ac:dyDescent="0.2">
      <c r="T2881" s="86"/>
    </row>
    <row r="2882" spans="20:20" ht="12.75" customHeight="1" x14ac:dyDescent="0.2">
      <c r="T2882" s="86"/>
    </row>
    <row r="2883" spans="20:20" ht="12.75" customHeight="1" x14ac:dyDescent="0.2">
      <c r="T2883" s="86"/>
    </row>
    <row r="2884" spans="20:20" ht="12.75" customHeight="1" x14ac:dyDescent="0.2">
      <c r="T2884" s="86"/>
    </row>
    <row r="2885" spans="20:20" ht="12.75" customHeight="1" x14ac:dyDescent="0.2">
      <c r="T2885" s="86"/>
    </row>
    <row r="2886" spans="20:20" ht="12.75" customHeight="1" x14ac:dyDescent="0.2">
      <c r="T2886" s="86"/>
    </row>
    <row r="2887" spans="20:20" ht="12.75" customHeight="1" x14ac:dyDescent="0.2">
      <c r="T2887" s="86"/>
    </row>
    <row r="2888" spans="20:20" ht="12.75" customHeight="1" x14ac:dyDescent="0.2">
      <c r="T2888" s="86"/>
    </row>
    <row r="2889" spans="20:20" ht="12.75" customHeight="1" x14ac:dyDescent="0.2">
      <c r="T2889" s="86"/>
    </row>
    <row r="2890" spans="20:20" ht="12.75" customHeight="1" x14ac:dyDescent="0.2">
      <c r="T2890" s="86"/>
    </row>
    <row r="2891" spans="20:20" ht="12.75" customHeight="1" x14ac:dyDescent="0.2">
      <c r="T2891" s="86"/>
    </row>
    <row r="2892" spans="20:20" ht="12.75" customHeight="1" x14ac:dyDescent="0.2">
      <c r="T2892" s="86"/>
    </row>
    <row r="2893" spans="20:20" ht="12.75" customHeight="1" x14ac:dyDescent="0.2">
      <c r="T2893" s="86"/>
    </row>
    <row r="2894" spans="20:20" ht="12.75" customHeight="1" x14ac:dyDescent="0.2">
      <c r="T2894" s="86"/>
    </row>
    <row r="2895" spans="20:20" ht="12.75" customHeight="1" x14ac:dyDescent="0.2">
      <c r="T2895" s="86"/>
    </row>
    <row r="2896" spans="20:20" ht="12.75" customHeight="1" x14ac:dyDescent="0.2">
      <c r="T2896" s="86"/>
    </row>
    <row r="2897" spans="20:20" ht="12.75" customHeight="1" x14ac:dyDescent="0.2">
      <c r="T2897" s="86"/>
    </row>
    <row r="2898" spans="20:20" ht="12.75" customHeight="1" x14ac:dyDescent="0.2">
      <c r="T2898" s="86"/>
    </row>
    <row r="2899" spans="20:20" ht="12.75" customHeight="1" x14ac:dyDescent="0.2">
      <c r="T2899" s="86"/>
    </row>
    <row r="2900" spans="20:20" ht="12.75" customHeight="1" x14ac:dyDescent="0.2">
      <c r="T2900" s="86"/>
    </row>
    <row r="2901" spans="20:20" ht="12.75" customHeight="1" x14ac:dyDescent="0.2">
      <c r="T2901" s="86"/>
    </row>
    <row r="2902" spans="20:20" ht="12.75" customHeight="1" x14ac:dyDescent="0.2">
      <c r="T2902" s="86"/>
    </row>
    <row r="2903" spans="20:20" ht="12.75" customHeight="1" x14ac:dyDescent="0.2">
      <c r="T2903" s="86"/>
    </row>
    <row r="2904" spans="20:20" ht="12.75" customHeight="1" x14ac:dyDescent="0.2">
      <c r="T2904" s="86"/>
    </row>
    <row r="2905" spans="20:20" ht="12.75" customHeight="1" x14ac:dyDescent="0.2">
      <c r="T2905" s="86"/>
    </row>
    <row r="2906" spans="20:20" ht="12.75" customHeight="1" x14ac:dyDescent="0.2">
      <c r="T2906" s="86"/>
    </row>
    <row r="2907" spans="20:20" ht="12.75" customHeight="1" x14ac:dyDescent="0.2">
      <c r="T2907" s="86"/>
    </row>
    <row r="2908" spans="20:20" ht="12.75" customHeight="1" x14ac:dyDescent="0.2">
      <c r="T2908" s="86"/>
    </row>
    <row r="2909" spans="20:20" ht="12.75" customHeight="1" x14ac:dyDescent="0.2">
      <c r="T2909" s="86"/>
    </row>
    <row r="2910" spans="20:20" ht="12.75" customHeight="1" x14ac:dyDescent="0.2">
      <c r="T2910" s="86"/>
    </row>
    <row r="2911" spans="20:20" ht="12.75" customHeight="1" x14ac:dyDescent="0.2">
      <c r="T2911" s="86"/>
    </row>
    <row r="2912" spans="20:20" ht="12.75" customHeight="1" x14ac:dyDescent="0.2">
      <c r="T2912" s="86"/>
    </row>
    <row r="2913" spans="20:20" ht="12.75" customHeight="1" x14ac:dyDescent="0.2">
      <c r="T2913" s="86"/>
    </row>
    <row r="2914" spans="20:20" ht="12.75" customHeight="1" x14ac:dyDescent="0.2">
      <c r="T2914" s="86"/>
    </row>
    <row r="2915" spans="20:20" ht="12.75" customHeight="1" x14ac:dyDescent="0.2">
      <c r="T2915" s="86"/>
    </row>
    <row r="2916" spans="20:20" ht="12.75" customHeight="1" x14ac:dyDescent="0.2">
      <c r="T2916" s="86"/>
    </row>
    <row r="2917" spans="20:20" ht="12.75" customHeight="1" x14ac:dyDescent="0.2">
      <c r="T2917" s="86"/>
    </row>
    <row r="2918" spans="20:20" ht="12.75" customHeight="1" x14ac:dyDescent="0.2">
      <c r="T2918" s="86"/>
    </row>
    <row r="2919" spans="20:20" ht="12.75" customHeight="1" x14ac:dyDescent="0.2">
      <c r="T2919" s="86"/>
    </row>
    <row r="2920" spans="20:20" ht="12.75" customHeight="1" x14ac:dyDescent="0.2">
      <c r="T2920" s="86"/>
    </row>
    <row r="2921" spans="20:20" ht="12.75" customHeight="1" x14ac:dyDescent="0.2">
      <c r="T2921" s="86"/>
    </row>
    <row r="2922" spans="20:20" ht="12.75" customHeight="1" x14ac:dyDescent="0.2">
      <c r="T2922" s="86"/>
    </row>
    <row r="2923" spans="20:20" ht="12.75" customHeight="1" x14ac:dyDescent="0.2">
      <c r="T2923" s="86"/>
    </row>
    <row r="2924" spans="20:20" ht="12.75" customHeight="1" x14ac:dyDescent="0.2">
      <c r="T2924" s="86"/>
    </row>
    <row r="2925" spans="20:20" ht="12.75" customHeight="1" x14ac:dyDescent="0.2">
      <c r="T2925" s="86"/>
    </row>
    <row r="2926" spans="20:20" ht="12.75" customHeight="1" x14ac:dyDescent="0.2">
      <c r="T2926" s="86"/>
    </row>
    <row r="2927" spans="20:20" ht="12.75" customHeight="1" x14ac:dyDescent="0.2">
      <c r="T2927" s="86"/>
    </row>
    <row r="2928" spans="20:20" ht="12.75" customHeight="1" x14ac:dyDescent="0.2">
      <c r="T2928" s="86"/>
    </row>
    <row r="2929" spans="20:20" ht="12.75" customHeight="1" x14ac:dyDescent="0.2">
      <c r="T2929" s="86"/>
    </row>
    <row r="2930" spans="20:20" ht="12.75" customHeight="1" x14ac:dyDescent="0.2">
      <c r="T2930" s="86"/>
    </row>
    <row r="2931" spans="20:20" ht="12.75" customHeight="1" x14ac:dyDescent="0.2">
      <c r="T2931" s="86"/>
    </row>
    <row r="2932" spans="20:20" ht="12.75" customHeight="1" x14ac:dyDescent="0.2">
      <c r="T2932" s="86"/>
    </row>
    <row r="2933" spans="20:20" ht="12.75" customHeight="1" x14ac:dyDescent="0.2">
      <c r="T2933" s="86"/>
    </row>
    <row r="2934" spans="20:20" ht="12.75" customHeight="1" x14ac:dyDescent="0.2">
      <c r="T2934" s="86"/>
    </row>
    <row r="2935" spans="20:20" ht="12.75" customHeight="1" x14ac:dyDescent="0.2">
      <c r="T2935" s="86"/>
    </row>
    <row r="2936" spans="20:20" ht="12.75" customHeight="1" x14ac:dyDescent="0.2">
      <c r="T2936" s="86"/>
    </row>
    <row r="2937" spans="20:20" ht="12.75" customHeight="1" x14ac:dyDescent="0.2">
      <c r="T2937" s="86"/>
    </row>
    <row r="2938" spans="20:20" ht="12.75" customHeight="1" x14ac:dyDescent="0.2">
      <c r="T2938" s="86"/>
    </row>
    <row r="2939" spans="20:20" ht="12.75" customHeight="1" x14ac:dyDescent="0.2">
      <c r="T2939" s="86"/>
    </row>
    <row r="2940" spans="20:20" ht="12.75" customHeight="1" x14ac:dyDescent="0.2">
      <c r="T2940" s="86"/>
    </row>
    <row r="2941" spans="20:20" ht="12.75" customHeight="1" x14ac:dyDescent="0.2">
      <c r="T2941" s="86"/>
    </row>
    <row r="2942" spans="20:20" ht="12.75" customHeight="1" x14ac:dyDescent="0.2">
      <c r="T2942" s="86"/>
    </row>
    <row r="2943" spans="20:20" ht="12.75" customHeight="1" x14ac:dyDescent="0.2">
      <c r="T2943" s="86"/>
    </row>
    <row r="2944" spans="20:20" ht="12.75" customHeight="1" x14ac:dyDescent="0.2">
      <c r="T2944" s="86"/>
    </row>
    <row r="2945" spans="20:20" ht="12.75" customHeight="1" x14ac:dyDescent="0.2">
      <c r="T2945" s="86"/>
    </row>
    <row r="2946" spans="20:20" ht="12.75" customHeight="1" x14ac:dyDescent="0.2">
      <c r="T2946" s="86"/>
    </row>
    <row r="2947" spans="20:20" ht="12.75" customHeight="1" x14ac:dyDescent="0.2">
      <c r="T2947" s="86"/>
    </row>
    <row r="2948" spans="20:20" ht="12.75" customHeight="1" x14ac:dyDescent="0.2">
      <c r="T2948" s="86"/>
    </row>
    <row r="2949" spans="20:20" ht="12.75" customHeight="1" x14ac:dyDescent="0.2">
      <c r="T2949" s="86"/>
    </row>
    <row r="2950" spans="20:20" ht="12.75" customHeight="1" x14ac:dyDescent="0.2">
      <c r="T2950" s="86"/>
    </row>
    <row r="2951" spans="20:20" ht="12.75" customHeight="1" x14ac:dyDescent="0.2">
      <c r="T2951" s="86"/>
    </row>
    <row r="2952" spans="20:20" ht="12.75" customHeight="1" x14ac:dyDescent="0.2">
      <c r="T2952" s="86"/>
    </row>
    <row r="2953" spans="20:20" ht="12.75" customHeight="1" x14ac:dyDescent="0.2">
      <c r="T2953" s="86"/>
    </row>
    <row r="2954" spans="20:20" ht="12.75" customHeight="1" x14ac:dyDescent="0.2">
      <c r="T2954" s="86"/>
    </row>
    <row r="2955" spans="20:20" ht="12.75" customHeight="1" x14ac:dyDescent="0.2">
      <c r="T2955" s="86"/>
    </row>
    <row r="2956" spans="20:20" ht="12.75" customHeight="1" x14ac:dyDescent="0.2">
      <c r="T2956" s="86"/>
    </row>
    <row r="2957" spans="20:20" ht="12.75" customHeight="1" x14ac:dyDescent="0.2">
      <c r="T2957" s="86"/>
    </row>
    <row r="2958" spans="20:20" ht="12.75" customHeight="1" x14ac:dyDescent="0.2">
      <c r="T2958" s="86"/>
    </row>
    <row r="2959" spans="20:20" ht="12.75" customHeight="1" x14ac:dyDescent="0.2">
      <c r="T2959" s="86"/>
    </row>
    <row r="2960" spans="20:20" ht="12.75" customHeight="1" x14ac:dyDescent="0.2">
      <c r="T2960" s="86"/>
    </row>
    <row r="2961" spans="20:20" ht="12.75" customHeight="1" x14ac:dyDescent="0.2">
      <c r="T2961" s="86"/>
    </row>
    <row r="2962" spans="20:20" ht="12.75" customHeight="1" x14ac:dyDescent="0.2">
      <c r="T2962" s="86"/>
    </row>
    <row r="2963" spans="20:20" ht="12.75" customHeight="1" x14ac:dyDescent="0.2">
      <c r="T2963" s="86"/>
    </row>
    <row r="2964" spans="20:20" ht="12.75" customHeight="1" x14ac:dyDescent="0.2">
      <c r="T2964" s="86"/>
    </row>
    <row r="2965" spans="20:20" ht="12.75" customHeight="1" x14ac:dyDescent="0.2">
      <c r="T2965" s="86"/>
    </row>
    <row r="2966" spans="20:20" ht="12.75" customHeight="1" x14ac:dyDescent="0.2">
      <c r="T2966" s="86"/>
    </row>
    <row r="2967" spans="20:20" ht="12.75" customHeight="1" x14ac:dyDescent="0.2">
      <c r="T2967" s="86"/>
    </row>
    <row r="2968" spans="20:20" ht="12.75" customHeight="1" x14ac:dyDescent="0.2">
      <c r="T2968" s="86"/>
    </row>
    <row r="2969" spans="20:20" ht="12.75" customHeight="1" x14ac:dyDescent="0.2">
      <c r="T2969" s="86"/>
    </row>
    <row r="2970" spans="20:20" ht="12.75" customHeight="1" x14ac:dyDescent="0.2">
      <c r="T2970" s="86"/>
    </row>
    <row r="2971" spans="20:20" ht="12.75" customHeight="1" x14ac:dyDescent="0.2">
      <c r="T2971" s="86"/>
    </row>
    <row r="2972" spans="20:20" ht="12.75" customHeight="1" x14ac:dyDescent="0.2">
      <c r="T2972" s="86"/>
    </row>
    <row r="2973" spans="20:20" ht="12.75" customHeight="1" x14ac:dyDescent="0.2">
      <c r="T2973" s="86"/>
    </row>
    <row r="2974" spans="20:20" ht="12.75" customHeight="1" x14ac:dyDescent="0.2">
      <c r="T2974" s="86"/>
    </row>
    <row r="2975" spans="20:20" ht="12.75" customHeight="1" x14ac:dyDescent="0.2">
      <c r="T2975" s="86"/>
    </row>
    <row r="2976" spans="20:20" ht="12.75" customHeight="1" x14ac:dyDescent="0.2">
      <c r="T2976" s="86"/>
    </row>
    <row r="2977" spans="20:20" ht="12.75" customHeight="1" x14ac:dyDescent="0.2">
      <c r="T2977" s="86"/>
    </row>
    <row r="2978" spans="20:20" ht="12.75" customHeight="1" x14ac:dyDescent="0.2">
      <c r="T2978" s="86"/>
    </row>
    <row r="2979" spans="20:20" ht="12.75" customHeight="1" x14ac:dyDescent="0.2">
      <c r="T2979" s="86"/>
    </row>
    <row r="2980" spans="20:20" ht="12.75" customHeight="1" x14ac:dyDescent="0.2">
      <c r="T2980" s="86"/>
    </row>
    <row r="2981" spans="20:20" ht="12.75" customHeight="1" x14ac:dyDescent="0.2">
      <c r="T2981" s="86"/>
    </row>
    <row r="2982" spans="20:20" ht="12.75" customHeight="1" x14ac:dyDescent="0.2">
      <c r="T2982" s="86"/>
    </row>
    <row r="2983" spans="20:20" ht="12.75" customHeight="1" x14ac:dyDescent="0.2">
      <c r="T2983" s="86"/>
    </row>
    <row r="2984" spans="20:20" ht="12.75" customHeight="1" x14ac:dyDescent="0.2">
      <c r="T2984" s="86"/>
    </row>
    <row r="2985" spans="20:20" ht="12.75" customHeight="1" x14ac:dyDescent="0.2">
      <c r="T2985" s="86"/>
    </row>
    <row r="2986" spans="20:20" ht="12.75" customHeight="1" x14ac:dyDescent="0.2">
      <c r="T2986" s="86"/>
    </row>
    <row r="2987" spans="20:20" ht="12.75" customHeight="1" x14ac:dyDescent="0.2">
      <c r="T2987" s="86"/>
    </row>
    <row r="2988" spans="20:20" ht="12.75" customHeight="1" x14ac:dyDescent="0.2">
      <c r="T2988" s="86"/>
    </row>
    <row r="2989" spans="20:20" ht="12.75" customHeight="1" x14ac:dyDescent="0.2">
      <c r="T2989" s="86"/>
    </row>
    <row r="2990" spans="20:20" ht="12.75" customHeight="1" x14ac:dyDescent="0.2">
      <c r="T2990" s="86"/>
    </row>
    <row r="2991" spans="20:20" ht="12.75" customHeight="1" x14ac:dyDescent="0.2">
      <c r="T2991" s="86"/>
    </row>
    <row r="2992" spans="20:20" ht="12.75" customHeight="1" x14ac:dyDescent="0.2">
      <c r="T2992" s="86"/>
    </row>
    <row r="2993" spans="20:20" ht="12.75" customHeight="1" x14ac:dyDescent="0.2">
      <c r="T2993" s="86"/>
    </row>
    <row r="2994" spans="20:20" x14ac:dyDescent="0.2">
      <c r="T2994" s="86"/>
    </row>
    <row r="2995" spans="20:20" x14ac:dyDescent="0.2">
      <c r="T2995" s="86"/>
    </row>
    <row r="2996" spans="20:20" x14ac:dyDescent="0.2">
      <c r="T2996" s="86"/>
    </row>
    <row r="2997" spans="20:20" x14ac:dyDescent="0.2">
      <c r="T2997" s="86"/>
    </row>
    <row r="2998" spans="20:20" x14ac:dyDescent="0.2">
      <c r="T2998" s="86"/>
    </row>
    <row r="2999" spans="20:20" x14ac:dyDescent="0.2">
      <c r="T2999" s="86"/>
    </row>
    <row r="3000" spans="20:20" x14ac:dyDescent="0.2">
      <c r="T3000" s="86"/>
    </row>
    <row r="3001" spans="20:20" x14ac:dyDescent="0.2">
      <c r="T3001" s="86"/>
    </row>
    <row r="3002" spans="20:20" x14ac:dyDescent="0.2">
      <c r="T3002" s="86"/>
    </row>
    <row r="3003" spans="20:20" x14ac:dyDescent="0.2">
      <c r="T3003" s="86"/>
    </row>
    <row r="3004" spans="20:20" x14ac:dyDescent="0.2">
      <c r="T3004" s="86"/>
    </row>
    <row r="3005" spans="20:20" x14ac:dyDescent="0.2">
      <c r="T3005" s="86"/>
    </row>
    <row r="3006" spans="20:20" x14ac:dyDescent="0.2">
      <c r="T3006" s="86"/>
    </row>
    <row r="3007" spans="20:20" x14ac:dyDescent="0.2">
      <c r="T3007" s="86"/>
    </row>
    <row r="3008" spans="20:20" x14ac:dyDescent="0.2">
      <c r="T3008" s="86"/>
    </row>
    <row r="3009" spans="20:20" x14ac:dyDescent="0.2">
      <c r="T3009" s="86"/>
    </row>
    <row r="3010" spans="20:20" x14ac:dyDescent="0.2">
      <c r="T3010" s="86"/>
    </row>
    <row r="3011" spans="20:20" x14ac:dyDescent="0.2">
      <c r="T3011" s="86"/>
    </row>
    <row r="3012" spans="20:20" x14ac:dyDescent="0.2">
      <c r="T3012" s="86"/>
    </row>
    <row r="3013" spans="20:20" x14ac:dyDescent="0.2">
      <c r="T3013" s="86"/>
    </row>
    <row r="3014" spans="20:20" x14ac:dyDescent="0.2">
      <c r="T3014" s="86"/>
    </row>
    <row r="3015" spans="20:20" x14ac:dyDescent="0.2">
      <c r="T3015" s="86"/>
    </row>
    <row r="3016" spans="20:20" x14ac:dyDescent="0.2">
      <c r="T3016" s="86"/>
    </row>
    <row r="3017" spans="20:20" x14ac:dyDescent="0.2">
      <c r="T3017" s="86"/>
    </row>
    <row r="3018" spans="20:20" x14ac:dyDescent="0.2">
      <c r="T3018" s="86"/>
    </row>
    <row r="3019" spans="20:20" x14ac:dyDescent="0.2">
      <c r="T3019" s="86"/>
    </row>
    <row r="3020" spans="20:20" x14ac:dyDescent="0.2">
      <c r="T3020" s="86"/>
    </row>
    <row r="3021" spans="20:20" x14ac:dyDescent="0.2">
      <c r="T3021" s="86"/>
    </row>
    <row r="3022" spans="20:20" x14ac:dyDescent="0.2">
      <c r="T3022" s="86"/>
    </row>
    <row r="3023" spans="20:20" x14ac:dyDescent="0.2">
      <c r="T3023" s="86"/>
    </row>
    <row r="3024" spans="20:20" x14ac:dyDescent="0.2">
      <c r="T3024" s="86"/>
    </row>
    <row r="3025" spans="20:20" x14ac:dyDescent="0.2">
      <c r="T3025" s="86"/>
    </row>
    <row r="3026" spans="20:20" x14ac:dyDescent="0.2">
      <c r="T3026" s="86"/>
    </row>
    <row r="3027" spans="20:20" x14ac:dyDescent="0.2">
      <c r="T3027" s="86"/>
    </row>
    <row r="3028" spans="20:20" x14ac:dyDescent="0.2">
      <c r="T3028" s="86"/>
    </row>
    <row r="3029" spans="20:20" x14ac:dyDescent="0.2">
      <c r="T3029" s="86"/>
    </row>
    <row r="3030" spans="20:20" x14ac:dyDescent="0.2">
      <c r="T3030" s="86"/>
    </row>
    <row r="3031" spans="20:20" x14ac:dyDescent="0.2">
      <c r="T3031" s="86"/>
    </row>
    <row r="3032" spans="20:20" x14ac:dyDescent="0.2">
      <c r="T3032" s="86"/>
    </row>
    <row r="3033" spans="20:20" x14ac:dyDescent="0.2">
      <c r="T3033" s="86"/>
    </row>
    <row r="3034" spans="20:20" x14ac:dyDescent="0.2">
      <c r="T3034" s="86"/>
    </row>
    <row r="3035" spans="20:20" x14ac:dyDescent="0.2">
      <c r="T3035" s="86"/>
    </row>
    <row r="3036" spans="20:20" x14ac:dyDescent="0.2">
      <c r="T3036" s="86"/>
    </row>
    <row r="3037" spans="20:20" x14ac:dyDescent="0.2">
      <c r="T3037" s="86"/>
    </row>
    <row r="3038" spans="20:20" x14ac:dyDescent="0.2">
      <c r="T3038" s="86"/>
    </row>
    <row r="3039" spans="20:20" x14ac:dyDescent="0.2">
      <c r="T3039" s="86"/>
    </row>
    <row r="3040" spans="20:20" x14ac:dyDescent="0.2">
      <c r="T3040" s="86"/>
    </row>
    <row r="3041" spans="20:20" x14ac:dyDescent="0.2">
      <c r="T3041" s="86"/>
    </row>
    <row r="3042" spans="20:20" x14ac:dyDescent="0.2">
      <c r="T3042" s="86"/>
    </row>
    <row r="3043" spans="20:20" x14ac:dyDescent="0.2">
      <c r="T3043" s="86"/>
    </row>
    <row r="3044" spans="20:20" x14ac:dyDescent="0.2">
      <c r="T3044" s="86"/>
    </row>
    <row r="3045" spans="20:20" x14ac:dyDescent="0.2">
      <c r="T3045" s="86"/>
    </row>
    <row r="3046" spans="20:20" x14ac:dyDescent="0.2">
      <c r="T3046" s="86"/>
    </row>
    <row r="3047" spans="20:20" x14ac:dyDescent="0.2">
      <c r="T3047" s="86"/>
    </row>
    <row r="3048" spans="20:20" x14ac:dyDescent="0.2">
      <c r="T3048" s="86"/>
    </row>
    <row r="3049" spans="20:20" x14ac:dyDescent="0.2">
      <c r="T3049" s="86"/>
    </row>
    <row r="3050" spans="20:20" x14ac:dyDescent="0.2">
      <c r="T3050" s="86"/>
    </row>
    <row r="3051" spans="20:20" x14ac:dyDescent="0.2">
      <c r="T3051" s="86"/>
    </row>
    <row r="3052" spans="20:20" x14ac:dyDescent="0.2">
      <c r="T3052" s="86"/>
    </row>
    <row r="3053" spans="20:20" x14ac:dyDescent="0.2">
      <c r="T3053" s="86"/>
    </row>
    <row r="3054" spans="20:20" x14ac:dyDescent="0.2">
      <c r="T3054" s="86"/>
    </row>
    <row r="3055" spans="20:20" x14ac:dyDescent="0.2">
      <c r="T3055" s="86"/>
    </row>
    <row r="3056" spans="20:20" x14ac:dyDescent="0.2">
      <c r="T3056" s="86"/>
    </row>
    <row r="3057" spans="20:20" x14ac:dyDescent="0.2">
      <c r="T3057" s="86"/>
    </row>
    <row r="3058" spans="20:20" x14ac:dyDescent="0.2">
      <c r="T3058" s="86"/>
    </row>
    <row r="3059" spans="20:20" x14ac:dyDescent="0.2">
      <c r="T3059" s="86"/>
    </row>
    <row r="3060" spans="20:20" x14ac:dyDescent="0.2">
      <c r="T3060" s="86"/>
    </row>
    <row r="3061" spans="20:20" x14ac:dyDescent="0.2">
      <c r="T3061" s="86"/>
    </row>
    <row r="3062" spans="20:20" x14ac:dyDescent="0.2">
      <c r="T3062" s="86"/>
    </row>
    <row r="3063" spans="20:20" x14ac:dyDescent="0.2">
      <c r="T3063" s="86"/>
    </row>
    <row r="3064" spans="20:20" x14ac:dyDescent="0.2">
      <c r="T3064" s="86"/>
    </row>
    <row r="3065" spans="20:20" x14ac:dyDescent="0.2">
      <c r="T3065" s="86"/>
    </row>
    <row r="3066" spans="20:20" x14ac:dyDescent="0.2">
      <c r="T3066" s="86"/>
    </row>
    <row r="3067" spans="20:20" x14ac:dyDescent="0.2">
      <c r="T3067" s="86"/>
    </row>
    <row r="3068" spans="20:20" x14ac:dyDescent="0.2">
      <c r="T3068" s="86"/>
    </row>
    <row r="3069" spans="20:20" x14ac:dyDescent="0.2">
      <c r="T3069" s="86"/>
    </row>
    <row r="3070" spans="20:20" x14ac:dyDescent="0.2">
      <c r="T3070" s="86"/>
    </row>
    <row r="3071" spans="20:20" x14ac:dyDescent="0.2">
      <c r="T3071" s="86"/>
    </row>
    <row r="3072" spans="20:20" x14ac:dyDescent="0.2">
      <c r="T3072" s="86"/>
    </row>
    <row r="3073" spans="20:20" x14ac:dyDescent="0.2">
      <c r="T3073" s="86"/>
    </row>
    <row r="3074" spans="20:20" x14ac:dyDescent="0.2">
      <c r="T3074" s="86"/>
    </row>
    <row r="3075" spans="20:20" x14ac:dyDescent="0.2">
      <c r="T3075" s="86"/>
    </row>
    <row r="3076" spans="20:20" x14ac:dyDescent="0.2">
      <c r="T3076" s="86"/>
    </row>
    <row r="3077" spans="20:20" x14ac:dyDescent="0.2">
      <c r="T3077" s="86"/>
    </row>
    <row r="3078" spans="20:20" x14ac:dyDescent="0.2">
      <c r="T3078" s="86"/>
    </row>
    <row r="3079" spans="20:20" x14ac:dyDescent="0.2">
      <c r="T3079" s="86"/>
    </row>
    <row r="3080" spans="20:20" x14ac:dyDescent="0.2">
      <c r="T3080" s="86"/>
    </row>
    <row r="3081" spans="20:20" x14ac:dyDescent="0.2">
      <c r="T3081" s="86"/>
    </row>
    <row r="3082" spans="20:20" x14ac:dyDescent="0.2">
      <c r="T3082" s="86"/>
    </row>
    <row r="3083" spans="20:20" x14ac:dyDescent="0.2">
      <c r="T3083" s="86"/>
    </row>
    <row r="3084" spans="20:20" x14ac:dyDescent="0.2">
      <c r="T3084" s="86"/>
    </row>
    <row r="3085" spans="20:20" x14ac:dyDescent="0.2">
      <c r="T3085" s="86"/>
    </row>
    <row r="3086" spans="20:20" x14ac:dyDescent="0.2">
      <c r="T3086" s="86"/>
    </row>
    <row r="3087" spans="20:20" x14ac:dyDescent="0.2">
      <c r="T3087" s="86"/>
    </row>
    <row r="3088" spans="20:20" x14ac:dyDescent="0.2">
      <c r="T3088" s="86"/>
    </row>
    <row r="3089" spans="20:20" x14ac:dyDescent="0.2">
      <c r="T3089" s="86"/>
    </row>
    <row r="3090" spans="20:20" x14ac:dyDescent="0.2">
      <c r="T3090" s="86"/>
    </row>
    <row r="3091" spans="20:20" x14ac:dyDescent="0.2">
      <c r="T3091" s="86"/>
    </row>
    <row r="3092" spans="20:20" x14ac:dyDescent="0.2">
      <c r="T3092" s="86"/>
    </row>
    <row r="3093" spans="20:20" x14ac:dyDescent="0.2">
      <c r="T3093" s="86"/>
    </row>
    <row r="3094" spans="20:20" x14ac:dyDescent="0.2">
      <c r="T3094" s="86"/>
    </row>
    <row r="3095" spans="20:20" x14ac:dyDescent="0.2">
      <c r="T3095" s="86"/>
    </row>
    <row r="3096" spans="20:20" x14ac:dyDescent="0.2">
      <c r="T3096" s="86"/>
    </row>
    <row r="3097" spans="20:20" x14ac:dyDescent="0.2">
      <c r="T3097" s="86"/>
    </row>
    <row r="3098" spans="20:20" x14ac:dyDescent="0.2">
      <c r="T3098" s="86"/>
    </row>
    <row r="3099" spans="20:20" x14ac:dyDescent="0.2">
      <c r="T3099" s="86"/>
    </row>
    <row r="3100" spans="20:20" x14ac:dyDescent="0.2">
      <c r="T3100" s="86"/>
    </row>
    <row r="3101" spans="20:20" x14ac:dyDescent="0.2">
      <c r="T3101" s="86"/>
    </row>
    <row r="3102" spans="20:20" x14ac:dyDescent="0.2">
      <c r="T3102" s="86"/>
    </row>
    <row r="3103" spans="20:20" x14ac:dyDescent="0.2">
      <c r="T3103" s="86"/>
    </row>
    <row r="3104" spans="20:20" x14ac:dyDescent="0.2">
      <c r="T3104" s="86"/>
    </row>
    <row r="3105" spans="20:20" x14ac:dyDescent="0.2">
      <c r="T3105" s="86"/>
    </row>
    <row r="3106" spans="20:20" x14ac:dyDescent="0.2">
      <c r="T3106" s="86"/>
    </row>
    <row r="3107" spans="20:20" x14ac:dyDescent="0.2">
      <c r="T3107" s="86"/>
    </row>
    <row r="3108" spans="20:20" x14ac:dyDescent="0.2">
      <c r="T3108" s="86"/>
    </row>
    <row r="3109" spans="20:20" x14ac:dyDescent="0.2">
      <c r="T3109" s="86"/>
    </row>
    <row r="3110" spans="20:20" x14ac:dyDescent="0.2">
      <c r="T3110" s="86"/>
    </row>
    <row r="3111" spans="20:20" x14ac:dyDescent="0.2">
      <c r="T3111" s="86"/>
    </row>
    <row r="3112" spans="20:20" x14ac:dyDescent="0.2">
      <c r="T3112" s="86"/>
    </row>
    <row r="3113" spans="20:20" x14ac:dyDescent="0.2">
      <c r="T3113" s="86"/>
    </row>
    <row r="3114" spans="20:20" x14ac:dyDescent="0.2">
      <c r="T3114" s="86"/>
    </row>
    <row r="3115" spans="20:20" x14ac:dyDescent="0.2">
      <c r="T3115" s="86"/>
    </row>
    <row r="3116" spans="20:20" x14ac:dyDescent="0.2">
      <c r="T3116" s="86"/>
    </row>
    <row r="3117" spans="20:20" x14ac:dyDescent="0.2">
      <c r="T3117" s="86"/>
    </row>
    <row r="3118" spans="20:20" x14ac:dyDescent="0.2">
      <c r="T3118" s="86"/>
    </row>
    <row r="3119" spans="20:20" x14ac:dyDescent="0.2">
      <c r="T3119" s="86"/>
    </row>
    <row r="3120" spans="20:20" x14ac:dyDescent="0.2">
      <c r="T3120" s="86"/>
    </row>
    <row r="3121" spans="20:20" x14ac:dyDescent="0.2">
      <c r="T3121" s="86"/>
    </row>
    <row r="3122" spans="20:20" x14ac:dyDescent="0.2">
      <c r="T3122" s="86"/>
    </row>
    <row r="3123" spans="20:20" x14ac:dyDescent="0.2">
      <c r="T3123" s="86"/>
    </row>
    <row r="3124" spans="20:20" x14ac:dyDescent="0.2">
      <c r="T3124" s="86"/>
    </row>
    <row r="3125" spans="20:20" x14ac:dyDescent="0.2">
      <c r="T3125" s="86"/>
    </row>
    <row r="3126" spans="20:20" x14ac:dyDescent="0.2">
      <c r="T3126" s="86"/>
    </row>
    <row r="3127" spans="20:20" x14ac:dyDescent="0.2">
      <c r="T3127" s="86"/>
    </row>
    <row r="3128" spans="20:20" x14ac:dyDescent="0.2">
      <c r="T3128" s="86"/>
    </row>
    <row r="3129" spans="20:20" x14ac:dyDescent="0.2">
      <c r="T3129" s="86"/>
    </row>
    <row r="3130" spans="20:20" x14ac:dyDescent="0.2">
      <c r="T3130" s="86"/>
    </row>
    <row r="3131" spans="20:20" x14ac:dyDescent="0.2">
      <c r="T3131" s="86"/>
    </row>
    <row r="3132" spans="20:20" x14ac:dyDescent="0.2">
      <c r="T3132" s="86"/>
    </row>
    <row r="3133" spans="20:20" x14ac:dyDescent="0.2">
      <c r="T3133" s="86"/>
    </row>
    <row r="3134" spans="20:20" x14ac:dyDescent="0.2">
      <c r="T3134" s="86"/>
    </row>
    <row r="3135" spans="20:20" x14ac:dyDescent="0.2">
      <c r="T3135" s="86"/>
    </row>
    <row r="3136" spans="20:20" x14ac:dyDescent="0.2">
      <c r="T3136" s="86"/>
    </row>
    <row r="3137" spans="20:20" x14ac:dyDescent="0.2">
      <c r="T3137" s="86"/>
    </row>
    <row r="3138" spans="20:20" x14ac:dyDescent="0.2">
      <c r="T3138" s="86"/>
    </row>
    <row r="3139" spans="20:20" x14ac:dyDescent="0.2">
      <c r="T3139" s="86"/>
    </row>
    <row r="3140" spans="20:20" x14ac:dyDescent="0.2">
      <c r="T3140" s="86"/>
    </row>
    <row r="3141" spans="20:20" x14ac:dyDescent="0.2">
      <c r="T3141" s="86"/>
    </row>
    <row r="3142" spans="20:20" x14ac:dyDescent="0.2">
      <c r="T3142" s="86"/>
    </row>
    <row r="3143" spans="20:20" x14ac:dyDescent="0.2">
      <c r="T3143" s="86"/>
    </row>
    <row r="3144" spans="20:20" x14ac:dyDescent="0.2">
      <c r="T3144" s="86"/>
    </row>
    <row r="3145" spans="20:20" x14ac:dyDescent="0.2">
      <c r="T3145" s="86"/>
    </row>
    <row r="3146" spans="20:20" x14ac:dyDescent="0.2">
      <c r="T3146" s="86"/>
    </row>
    <row r="3147" spans="20:20" x14ac:dyDescent="0.2">
      <c r="T3147" s="86"/>
    </row>
    <row r="3148" spans="20:20" x14ac:dyDescent="0.2">
      <c r="T3148" s="86"/>
    </row>
    <row r="3149" spans="20:20" x14ac:dyDescent="0.2">
      <c r="T3149" s="86"/>
    </row>
    <row r="3150" spans="20:20" x14ac:dyDescent="0.2">
      <c r="T3150" s="86"/>
    </row>
    <row r="3151" spans="20:20" x14ac:dyDescent="0.2">
      <c r="T3151" s="86"/>
    </row>
    <row r="3152" spans="20:20" x14ac:dyDescent="0.2">
      <c r="T3152" s="86"/>
    </row>
    <row r="3153" spans="20:20" x14ac:dyDescent="0.2">
      <c r="T3153" s="86"/>
    </row>
    <row r="3154" spans="20:20" x14ac:dyDescent="0.2">
      <c r="T3154" s="86"/>
    </row>
    <row r="3155" spans="20:20" x14ac:dyDescent="0.2">
      <c r="T3155" s="86"/>
    </row>
    <row r="3156" spans="20:20" x14ac:dyDescent="0.2">
      <c r="T3156" s="86"/>
    </row>
    <row r="3157" spans="20:20" x14ac:dyDescent="0.2">
      <c r="T3157" s="86"/>
    </row>
    <row r="3158" spans="20:20" x14ac:dyDescent="0.2">
      <c r="T3158" s="86"/>
    </row>
    <row r="3159" spans="20:20" x14ac:dyDescent="0.2">
      <c r="T3159" s="86"/>
    </row>
    <row r="3160" spans="20:20" x14ac:dyDescent="0.2">
      <c r="T3160" s="86"/>
    </row>
    <row r="3161" spans="20:20" x14ac:dyDescent="0.2">
      <c r="T3161" s="86"/>
    </row>
    <row r="3162" spans="20:20" x14ac:dyDescent="0.2">
      <c r="T3162" s="86"/>
    </row>
    <row r="3163" spans="20:20" x14ac:dyDescent="0.2">
      <c r="T3163" s="86"/>
    </row>
    <row r="3164" spans="20:20" x14ac:dyDescent="0.2">
      <c r="T3164" s="86"/>
    </row>
    <row r="3165" spans="20:20" x14ac:dyDescent="0.2">
      <c r="T3165" s="86"/>
    </row>
    <row r="3166" spans="20:20" x14ac:dyDescent="0.2">
      <c r="T3166" s="86"/>
    </row>
    <row r="3167" spans="20:20" x14ac:dyDescent="0.2">
      <c r="T3167" s="86"/>
    </row>
    <row r="3168" spans="20:20" x14ac:dyDescent="0.2">
      <c r="T3168" s="86"/>
    </row>
    <row r="3169" spans="20:20" x14ac:dyDescent="0.2">
      <c r="T3169" s="86"/>
    </row>
    <row r="3170" spans="20:20" x14ac:dyDescent="0.2">
      <c r="T3170" s="86"/>
    </row>
    <row r="3171" spans="20:20" x14ac:dyDescent="0.2">
      <c r="T3171" s="86"/>
    </row>
    <row r="3172" spans="20:20" x14ac:dyDescent="0.2">
      <c r="T3172" s="86"/>
    </row>
    <row r="3173" spans="20:20" x14ac:dyDescent="0.2">
      <c r="T3173" s="86"/>
    </row>
    <row r="3174" spans="20:20" x14ac:dyDescent="0.2">
      <c r="T3174" s="86"/>
    </row>
    <row r="3175" spans="20:20" x14ac:dyDescent="0.2">
      <c r="T3175" s="86"/>
    </row>
    <row r="3176" spans="20:20" x14ac:dyDescent="0.2">
      <c r="T3176" s="86"/>
    </row>
    <row r="3177" spans="20:20" x14ac:dyDescent="0.2">
      <c r="T3177" s="86"/>
    </row>
    <row r="3178" spans="20:20" x14ac:dyDescent="0.2">
      <c r="T3178" s="86"/>
    </row>
    <row r="3179" spans="20:20" x14ac:dyDescent="0.2">
      <c r="T3179" s="86"/>
    </row>
    <row r="3180" spans="20:20" x14ac:dyDescent="0.2">
      <c r="T3180" s="86"/>
    </row>
    <row r="3181" spans="20:20" x14ac:dyDescent="0.2">
      <c r="T3181" s="86"/>
    </row>
    <row r="3182" spans="20:20" x14ac:dyDescent="0.2">
      <c r="T3182" s="86"/>
    </row>
    <row r="3183" spans="20:20" x14ac:dyDescent="0.2">
      <c r="T3183" s="86"/>
    </row>
    <row r="3184" spans="20:20" x14ac:dyDescent="0.2">
      <c r="T3184" s="86"/>
    </row>
    <row r="3185" spans="20:20" x14ac:dyDescent="0.2">
      <c r="T3185" s="86"/>
    </row>
    <row r="3186" spans="20:20" x14ac:dyDescent="0.2">
      <c r="T3186" s="86"/>
    </row>
    <row r="3187" spans="20:20" x14ac:dyDescent="0.2">
      <c r="T3187" s="86"/>
    </row>
    <row r="3188" spans="20:20" x14ac:dyDescent="0.2">
      <c r="T3188" s="86"/>
    </row>
    <row r="3189" spans="20:20" x14ac:dyDescent="0.2">
      <c r="T3189" s="86"/>
    </row>
    <row r="3190" spans="20:20" x14ac:dyDescent="0.2">
      <c r="T3190" s="86"/>
    </row>
    <row r="3191" spans="20:20" x14ac:dyDescent="0.2">
      <c r="T3191" s="86"/>
    </row>
    <row r="3192" spans="20:20" x14ac:dyDescent="0.2">
      <c r="T3192" s="86"/>
    </row>
    <row r="3193" spans="20:20" x14ac:dyDescent="0.2">
      <c r="T3193" s="86"/>
    </row>
    <row r="3194" spans="20:20" x14ac:dyDescent="0.2">
      <c r="T3194" s="86"/>
    </row>
    <row r="3195" spans="20:20" x14ac:dyDescent="0.2">
      <c r="T3195" s="86"/>
    </row>
    <row r="3196" spans="20:20" x14ac:dyDescent="0.2">
      <c r="T3196" s="86"/>
    </row>
    <row r="3197" spans="20:20" x14ac:dyDescent="0.2">
      <c r="T3197" s="86"/>
    </row>
    <row r="3198" spans="20:20" x14ac:dyDescent="0.2">
      <c r="T3198" s="86"/>
    </row>
    <row r="3199" spans="20:20" x14ac:dyDescent="0.2">
      <c r="T3199" s="86"/>
    </row>
    <row r="3200" spans="20:20" x14ac:dyDescent="0.2">
      <c r="T3200" s="86"/>
    </row>
    <row r="3201" spans="20:20" x14ac:dyDescent="0.2">
      <c r="T3201" s="86"/>
    </row>
    <row r="3202" spans="20:20" x14ac:dyDescent="0.2">
      <c r="T3202" s="86"/>
    </row>
    <row r="3203" spans="20:20" x14ac:dyDescent="0.2">
      <c r="T3203" s="86"/>
    </row>
    <row r="3204" spans="20:20" x14ac:dyDescent="0.2">
      <c r="T3204" s="86"/>
    </row>
    <row r="3205" spans="20:20" x14ac:dyDescent="0.2">
      <c r="T3205" s="86"/>
    </row>
    <row r="3206" spans="20:20" x14ac:dyDescent="0.2">
      <c r="T3206" s="86"/>
    </row>
    <row r="3207" spans="20:20" x14ac:dyDescent="0.2">
      <c r="T3207" s="86"/>
    </row>
    <row r="3208" spans="20:20" x14ac:dyDescent="0.2">
      <c r="T3208" s="86"/>
    </row>
    <row r="3209" spans="20:20" x14ac:dyDescent="0.2">
      <c r="T3209" s="86"/>
    </row>
    <row r="3210" spans="20:20" x14ac:dyDescent="0.2">
      <c r="T3210" s="86"/>
    </row>
    <row r="3211" spans="20:20" x14ac:dyDescent="0.2">
      <c r="T3211" s="86"/>
    </row>
    <row r="3212" spans="20:20" x14ac:dyDescent="0.2">
      <c r="T3212" s="86"/>
    </row>
    <row r="3213" spans="20:20" x14ac:dyDescent="0.2">
      <c r="T3213" s="86"/>
    </row>
    <row r="3214" spans="20:20" x14ac:dyDescent="0.2">
      <c r="T3214" s="86"/>
    </row>
    <row r="3215" spans="20:20" x14ac:dyDescent="0.2">
      <c r="T3215" s="86"/>
    </row>
    <row r="3216" spans="20:20" x14ac:dyDescent="0.2">
      <c r="T3216" s="86"/>
    </row>
    <row r="3217" spans="20:20" x14ac:dyDescent="0.2">
      <c r="T3217" s="86"/>
    </row>
    <row r="3218" spans="20:20" x14ac:dyDescent="0.2">
      <c r="T3218" s="86"/>
    </row>
    <row r="3219" spans="20:20" x14ac:dyDescent="0.2">
      <c r="T3219" s="86"/>
    </row>
    <row r="3220" spans="20:20" x14ac:dyDescent="0.2">
      <c r="T3220" s="86"/>
    </row>
    <row r="3221" spans="20:20" x14ac:dyDescent="0.2">
      <c r="T3221" s="86"/>
    </row>
    <row r="3222" spans="20:20" x14ac:dyDescent="0.2">
      <c r="T3222" s="86"/>
    </row>
    <row r="3223" spans="20:20" x14ac:dyDescent="0.2">
      <c r="T3223" s="86"/>
    </row>
    <row r="3224" spans="20:20" x14ac:dyDescent="0.2">
      <c r="T3224" s="86"/>
    </row>
    <row r="3225" spans="20:20" x14ac:dyDescent="0.2">
      <c r="T3225" s="86"/>
    </row>
    <row r="3226" spans="20:20" x14ac:dyDescent="0.2">
      <c r="T3226" s="86"/>
    </row>
    <row r="3227" spans="20:20" x14ac:dyDescent="0.2">
      <c r="T3227" s="86"/>
    </row>
    <row r="3228" spans="20:20" x14ac:dyDescent="0.2">
      <c r="T3228" s="86"/>
    </row>
    <row r="3229" spans="20:20" x14ac:dyDescent="0.2">
      <c r="T3229" s="86"/>
    </row>
    <row r="3230" spans="20:20" x14ac:dyDescent="0.2">
      <c r="T3230" s="86"/>
    </row>
    <row r="3231" spans="20:20" x14ac:dyDescent="0.2">
      <c r="T3231" s="86"/>
    </row>
    <row r="3232" spans="20:20" x14ac:dyDescent="0.2">
      <c r="T3232" s="86"/>
    </row>
    <row r="3233" spans="20:20" x14ac:dyDescent="0.2">
      <c r="T3233" s="86"/>
    </row>
    <row r="3234" spans="20:20" x14ac:dyDescent="0.2">
      <c r="T3234" s="86"/>
    </row>
    <row r="3235" spans="20:20" x14ac:dyDescent="0.2">
      <c r="T3235" s="86"/>
    </row>
    <row r="3236" spans="20:20" x14ac:dyDescent="0.2">
      <c r="T3236" s="86"/>
    </row>
    <row r="3237" spans="20:20" x14ac:dyDescent="0.2">
      <c r="T3237" s="86"/>
    </row>
    <row r="3238" spans="20:20" x14ac:dyDescent="0.2">
      <c r="T3238" s="86"/>
    </row>
    <row r="3239" spans="20:20" x14ac:dyDescent="0.2">
      <c r="T3239" s="86"/>
    </row>
    <row r="3240" spans="20:20" x14ac:dyDescent="0.2">
      <c r="T3240" s="86"/>
    </row>
    <row r="3241" spans="20:20" x14ac:dyDescent="0.2">
      <c r="T3241" s="86"/>
    </row>
    <row r="3242" spans="20:20" x14ac:dyDescent="0.2">
      <c r="T3242" s="86"/>
    </row>
    <row r="3243" spans="20:20" x14ac:dyDescent="0.2">
      <c r="T3243" s="86"/>
    </row>
    <row r="3244" spans="20:20" x14ac:dyDescent="0.2">
      <c r="T3244" s="86"/>
    </row>
    <row r="3245" spans="20:20" x14ac:dyDescent="0.2">
      <c r="T3245" s="86"/>
    </row>
    <row r="3246" spans="20:20" x14ac:dyDescent="0.2">
      <c r="T3246" s="86"/>
    </row>
    <row r="3247" spans="20:20" x14ac:dyDescent="0.2">
      <c r="T3247" s="86"/>
    </row>
    <row r="3248" spans="20:20" x14ac:dyDescent="0.2">
      <c r="T3248" s="86"/>
    </row>
    <row r="3249" spans="20:20" x14ac:dyDescent="0.2">
      <c r="T3249" s="86"/>
    </row>
    <row r="3250" spans="20:20" x14ac:dyDescent="0.2">
      <c r="T3250" s="86"/>
    </row>
    <row r="3251" spans="20:20" x14ac:dyDescent="0.2">
      <c r="T3251" s="86"/>
    </row>
    <row r="3252" spans="20:20" x14ac:dyDescent="0.2">
      <c r="T3252" s="86"/>
    </row>
    <row r="3253" spans="20:20" x14ac:dyDescent="0.2">
      <c r="T3253" s="86"/>
    </row>
    <row r="3254" spans="20:20" x14ac:dyDescent="0.2">
      <c r="T3254" s="86"/>
    </row>
    <row r="3255" spans="20:20" x14ac:dyDescent="0.2">
      <c r="T3255" s="86"/>
    </row>
    <row r="3256" spans="20:20" x14ac:dyDescent="0.2">
      <c r="T3256" s="86"/>
    </row>
    <row r="3257" spans="20:20" x14ac:dyDescent="0.2">
      <c r="T3257" s="86"/>
    </row>
    <row r="3258" spans="20:20" x14ac:dyDescent="0.2">
      <c r="T3258" s="86"/>
    </row>
    <row r="3259" spans="20:20" x14ac:dyDescent="0.2">
      <c r="T3259" s="86"/>
    </row>
    <row r="3260" spans="20:20" x14ac:dyDescent="0.2">
      <c r="T3260" s="86"/>
    </row>
    <row r="3261" spans="20:20" x14ac:dyDescent="0.2">
      <c r="T3261" s="86"/>
    </row>
    <row r="3262" spans="20:20" x14ac:dyDescent="0.2">
      <c r="T3262" s="86"/>
    </row>
    <row r="3263" spans="20:20" x14ac:dyDescent="0.2">
      <c r="T3263" s="86"/>
    </row>
    <row r="3264" spans="20:20" x14ac:dyDescent="0.2">
      <c r="T3264" s="86"/>
    </row>
    <row r="3265" spans="20:20" x14ac:dyDescent="0.2">
      <c r="T3265" s="86"/>
    </row>
    <row r="3266" spans="20:20" x14ac:dyDescent="0.2">
      <c r="T3266" s="86"/>
    </row>
    <row r="3267" spans="20:20" x14ac:dyDescent="0.2">
      <c r="T3267" s="86"/>
    </row>
    <row r="3268" spans="20:20" x14ac:dyDescent="0.2">
      <c r="T3268" s="86"/>
    </row>
    <row r="3269" spans="20:20" x14ac:dyDescent="0.2">
      <c r="T3269" s="86"/>
    </row>
    <row r="3270" spans="20:20" x14ac:dyDescent="0.2">
      <c r="T3270" s="86"/>
    </row>
    <row r="3271" spans="20:20" x14ac:dyDescent="0.2">
      <c r="T3271" s="86"/>
    </row>
    <row r="3272" spans="20:20" x14ac:dyDescent="0.2">
      <c r="T3272" s="86"/>
    </row>
    <row r="3273" spans="20:20" x14ac:dyDescent="0.2">
      <c r="T3273" s="86"/>
    </row>
    <row r="3274" spans="20:20" x14ac:dyDescent="0.2">
      <c r="T3274" s="86"/>
    </row>
    <row r="3275" spans="20:20" x14ac:dyDescent="0.2">
      <c r="T3275" s="86"/>
    </row>
    <row r="3276" spans="20:20" x14ac:dyDescent="0.2">
      <c r="T3276" s="86"/>
    </row>
    <row r="3277" spans="20:20" x14ac:dyDescent="0.2">
      <c r="T3277" s="86"/>
    </row>
    <row r="3278" spans="20:20" x14ac:dyDescent="0.2">
      <c r="T3278" s="86"/>
    </row>
    <row r="3279" spans="20:20" x14ac:dyDescent="0.2">
      <c r="T3279" s="86"/>
    </row>
    <row r="3280" spans="20:20" x14ac:dyDescent="0.2">
      <c r="T3280" s="86"/>
    </row>
    <row r="3281" spans="20:20" x14ac:dyDescent="0.2">
      <c r="T3281" s="86"/>
    </row>
    <row r="3282" spans="20:20" x14ac:dyDescent="0.2">
      <c r="T3282" s="86"/>
    </row>
    <row r="3283" spans="20:20" x14ac:dyDescent="0.2">
      <c r="T3283" s="86"/>
    </row>
    <row r="3284" spans="20:20" x14ac:dyDescent="0.2">
      <c r="T3284" s="86"/>
    </row>
    <row r="3285" spans="20:20" x14ac:dyDescent="0.2">
      <c r="T3285" s="86"/>
    </row>
    <row r="3286" spans="20:20" x14ac:dyDescent="0.2">
      <c r="T3286" s="86"/>
    </row>
    <row r="3287" spans="20:20" x14ac:dyDescent="0.2">
      <c r="T3287" s="86"/>
    </row>
    <row r="3288" spans="20:20" x14ac:dyDescent="0.2">
      <c r="T3288" s="86"/>
    </row>
    <row r="3289" spans="20:20" x14ac:dyDescent="0.2">
      <c r="T3289" s="86"/>
    </row>
    <row r="3290" spans="20:20" x14ac:dyDescent="0.2">
      <c r="T3290" s="86"/>
    </row>
    <row r="3291" spans="20:20" x14ac:dyDescent="0.2">
      <c r="T3291" s="86"/>
    </row>
    <row r="3292" spans="20:20" x14ac:dyDescent="0.2">
      <c r="T3292" s="86"/>
    </row>
    <row r="3293" spans="20:20" x14ac:dyDescent="0.2">
      <c r="T3293" s="86"/>
    </row>
    <row r="3294" spans="20:20" x14ac:dyDescent="0.2">
      <c r="T3294" s="86"/>
    </row>
    <row r="3295" spans="20:20" x14ac:dyDescent="0.2">
      <c r="T3295" s="86"/>
    </row>
    <row r="3296" spans="20:20" x14ac:dyDescent="0.2">
      <c r="T3296" s="86"/>
    </row>
    <row r="3297" spans="20:20" x14ac:dyDescent="0.2">
      <c r="T3297" s="86"/>
    </row>
    <row r="3298" spans="20:20" x14ac:dyDescent="0.2">
      <c r="T3298" s="86"/>
    </row>
    <row r="3299" spans="20:20" x14ac:dyDescent="0.2">
      <c r="T3299" s="86"/>
    </row>
    <row r="3300" spans="20:20" x14ac:dyDescent="0.2">
      <c r="T3300" s="86"/>
    </row>
    <row r="3301" spans="20:20" x14ac:dyDescent="0.2">
      <c r="T3301" s="86"/>
    </row>
    <row r="3302" spans="20:20" x14ac:dyDescent="0.2">
      <c r="T3302" s="86"/>
    </row>
    <row r="3303" spans="20:20" x14ac:dyDescent="0.2">
      <c r="T3303" s="86"/>
    </row>
    <row r="3304" spans="20:20" x14ac:dyDescent="0.2">
      <c r="T3304" s="86"/>
    </row>
    <row r="3305" spans="20:20" x14ac:dyDescent="0.2">
      <c r="T3305" s="86"/>
    </row>
    <row r="3306" spans="20:20" x14ac:dyDescent="0.2">
      <c r="T3306" s="86"/>
    </row>
    <row r="3307" spans="20:20" x14ac:dyDescent="0.2">
      <c r="T3307" s="86"/>
    </row>
    <row r="3308" spans="20:20" x14ac:dyDescent="0.2">
      <c r="T3308" s="86"/>
    </row>
    <row r="3309" spans="20:20" x14ac:dyDescent="0.2">
      <c r="T3309" s="86"/>
    </row>
    <row r="3310" spans="20:20" x14ac:dyDescent="0.2">
      <c r="T3310" s="86"/>
    </row>
    <row r="3311" spans="20:20" x14ac:dyDescent="0.2">
      <c r="T3311" s="86"/>
    </row>
    <row r="3312" spans="20:20" x14ac:dyDescent="0.2">
      <c r="T3312" s="86"/>
    </row>
    <row r="3313" spans="20:20" x14ac:dyDescent="0.2">
      <c r="T3313" s="86"/>
    </row>
    <row r="3314" spans="20:20" x14ac:dyDescent="0.2">
      <c r="T3314" s="86"/>
    </row>
    <row r="3315" spans="20:20" x14ac:dyDescent="0.2">
      <c r="T3315" s="86"/>
    </row>
    <row r="3316" spans="20:20" x14ac:dyDescent="0.2">
      <c r="T3316" s="86"/>
    </row>
    <row r="3317" spans="20:20" x14ac:dyDescent="0.2">
      <c r="T3317" s="86"/>
    </row>
    <row r="3318" spans="20:20" x14ac:dyDescent="0.2">
      <c r="T3318" s="86"/>
    </row>
    <row r="3319" spans="20:20" x14ac:dyDescent="0.2">
      <c r="T3319" s="86"/>
    </row>
    <row r="3320" spans="20:20" x14ac:dyDescent="0.2">
      <c r="T3320" s="86"/>
    </row>
    <row r="3321" spans="20:20" x14ac:dyDescent="0.2">
      <c r="T3321" s="86"/>
    </row>
    <row r="3322" spans="20:20" x14ac:dyDescent="0.2">
      <c r="T3322" s="86"/>
    </row>
    <row r="3323" spans="20:20" x14ac:dyDescent="0.2">
      <c r="T3323" s="86"/>
    </row>
    <row r="3324" spans="20:20" x14ac:dyDescent="0.2">
      <c r="T3324" s="86"/>
    </row>
    <row r="3325" spans="20:20" x14ac:dyDescent="0.2">
      <c r="T3325" s="86"/>
    </row>
    <row r="3326" spans="20:20" x14ac:dyDescent="0.2">
      <c r="T3326" s="86"/>
    </row>
    <row r="3327" spans="20:20" x14ac:dyDescent="0.2">
      <c r="T3327" s="86"/>
    </row>
    <row r="3328" spans="20:20" x14ac:dyDescent="0.2">
      <c r="T3328" s="86"/>
    </row>
    <row r="3329" spans="20:20" x14ac:dyDescent="0.2">
      <c r="T3329" s="86"/>
    </row>
    <row r="3330" spans="20:20" x14ac:dyDescent="0.2">
      <c r="T3330" s="86"/>
    </row>
    <row r="3331" spans="20:20" x14ac:dyDescent="0.2">
      <c r="T3331" s="86"/>
    </row>
    <row r="3332" spans="20:20" x14ac:dyDescent="0.2">
      <c r="T3332" s="86"/>
    </row>
    <row r="3333" spans="20:20" x14ac:dyDescent="0.2">
      <c r="T3333" s="86"/>
    </row>
    <row r="3334" spans="20:20" x14ac:dyDescent="0.2">
      <c r="T3334" s="86"/>
    </row>
    <row r="3335" spans="20:20" x14ac:dyDescent="0.2">
      <c r="T3335" s="86"/>
    </row>
    <row r="3336" spans="20:20" x14ac:dyDescent="0.2">
      <c r="T3336" s="86"/>
    </row>
    <row r="3337" spans="20:20" x14ac:dyDescent="0.2">
      <c r="T3337" s="86"/>
    </row>
    <row r="3338" spans="20:20" x14ac:dyDescent="0.2">
      <c r="T3338" s="86"/>
    </row>
    <row r="3339" spans="20:20" x14ac:dyDescent="0.2">
      <c r="T3339" s="86"/>
    </row>
    <row r="3340" spans="20:20" x14ac:dyDescent="0.2">
      <c r="T3340" s="86"/>
    </row>
    <row r="3341" spans="20:20" x14ac:dyDescent="0.2">
      <c r="T3341" s="86"/>
    </row>
    <row r="3342" spans="20:20" x14ac:dyDescent="0.2">
      <c r="T3342" s="86"/>
    </row>
    <row r="3343" spans="20:20" x14ac:dyDescent="0.2">
      <c r="T3343" s="86"/>
    </row>
    <row r="3344" spans="20:20" x14ac:dyDescent="0.2">
      <c r="T3344" s="86"/>
    </row>
    <row r="3345" spans="20:20" x14ac:dyDescent="0.2">
      <c r="T3345" s="86"/>
    </row>
    <row r="3346" spans="20:20" x14ac:dyDescent="0.2">
      <c r="T3346" s="86"/>
    </row>
    <row r="3347" spans="20:20" x14ac:dyDescent="0.2">
      <c r="T3347" s="86"/>
    </row>
    <row r="3348" spans="20:20" x14ac:dyDescent="0.2">
      <c r="T3348" s="86"/>
    </row>
    <row r="3349" spans="20:20" x14ac:dyDescent="0.2">
      <c r="T3349" s="86"/>
    </row>
    <row r="3350" spans="20:20" x14ac:dyDescent="0.2">
      <c r="T3350" s="86"/>
    </row>
    <row r="3351" spans="20:20" x14ac:dyDescent="0.2">
      <c r="T3351" s="86"/>
    </row>
    <row r="3352" spans="20:20" x14ac:dyDescent="0.2">
      <c r="T3352" s="86"/>
    </row>
    <row r="3353" spans="20:20" x14ac:dyDescent="0.2">
      <c r="T3353" s="86"/>
    </row>
    <row r="3354" spans="20:20" x14ac:dyDescent="0.2">
      <c r="T3354" s="86"/>
    </row>
    <row r="3355" spans="20:20" x14ac:dyDescent="0.2">
      <c r="T3355" s="86"/>
    </row>
    <row r="3356" spans="20:20" x14ac:dyDescent="0.2">
      <c r="T3356" s="86"/>
    </row>
    <row r="3357" spans="20:20" x14ac:dyDescent="0.2">
      <c r="T3357" s="86"/>
    </row>
    <row r="3358" spans="20:20" x14ac:dyDescent="0.2">
      <c r="T3358" s="86"/>
    </row>
    <row r="3359" spans="20:20" x14ac:dyDescent="0.2">
      <c r="T3359" s="86"/>
    </row>
    <row r="3360" spans="20:20" x14ac:dyDescent="0.2">
      <c r="T3360" s="86"/>
    </row>
    <row r="3361" spans="20:20" x14ac:dyDescent="0.2">
      <c r="T3361" s="86"/>
    </row>
    <row r="3362" spans="20:20" x14ac:dyDescent="0.2">
      <c r="T3362" s="86"/>
    </row>
    <row r="3363" spans="20:20" x14ac:dyDescent="0.2">
      <c r="T3363" s="86"/>
    </row>
    <row r="3364" spans="20:20" x14ac:dyDescent="0.2">
      <c r="T3364" s="86"/>
    </row>
    <row r="3365" spans="20:20" x14ac:dyDescent="0.2">
      <c r="T3365" s="86"/>
    </row>
    <row r="3366" spans="20:20" x14ac:dyDescent="0.2">
      <c r="T3366" s="86"/>
    </row>
    <row r="3367" spans="20:20" x14ac:dyDescent="0.2">
      <c r="T3367" s="86"/>
    </row>
    <row r="3368" spans="20:20" x14ac:dyDescent="0.2">
      <c r="T3368" s="86"/>
    </row>
    <row r="3369" spans="20:20" x14ac:dyDescent="0.2">
      <c r="T3369" s="86"/>
    </row>
    <row r="3370" spans="20:20" x14ac:dyDescent="0.2">
      <c r="T3370" s="86"/>
    </row>
    <row r="3371" spans="20:20" x14ac:dyDescent="0.2">
      <c r="T3371" s="86"/>
    </row>
    <row r="3372" spans="20:20" x14ac:dyDescent="0.2">
      <c r="T3372" s="86"/>
    </row>
    <row r="3373" spans="20:20" x14ac:dyDescent="0.2">
      <c r="T3373" s="86"/>
    </row>
    <row r="3374" spans="20:20" x14ac:dyDescent="0.2">
      <c r="T3374" s="86"/>
    </row>
    <row r="3375" spans="20:20" x14ac:dyDescent="0.2">
      <c r="T3375" s="86"/>
    </row>
    <row r="3376" spans="20:20" x14ac:dyDescent="0.2">
      <c r="T3376" s="86"/>
    </row>
    <row r="3377" spans="20:20" x14ac:dyDescent="0.2">
      <c r="T3377" s="86"/>
    </row>
    <row r="3378" spans="20:20" x14ac:dyDescent="0.2">
      <c r="T3378" s="86"/>
    </row>
    <row r="3379" spans="20:20" x14ac:dyDescent="0.2">
      <c r="T3379" s="86"/>
    </row>
    <row r="3380" spans="20:20" x14ac:dyDescent="0.2">
      <c r="T3380" s="86"/>
    </row>
    <row r="3381" spans="20:20" x14ac:dyDescent="0.2">
      <c r="T3381" s="86"/>
    </row>
    <row r="3382" spans="20:20" x14ac:dyDescent="0.2">
      <c r="T3382" s="86"/>
    </row>
    <row r="3383" spans="20:20" x14ac:dyDescent="0.2">
      <c r="T3383" s="86"/>
    </row>
    <row r="3384" spans="20:20" x14ac:dyDescent="0.2">
      <c r="T3384" s="86"/>
    </row>
    <row r="3385" spans="20:20" x14ac:dyDescent="0.2">
      <c r="T3385" s="86"/>
    </row>
    <row r="3386" spans="20:20" x14ac:dyDescent="0.2">
      <c r="T3386" s="86"/>
    </row>
    <row r="3387" spans="20:20" x14ac:dyDescent="0.2">
      <c r="T3387" s="86"/>
    </row>
    <row r="3388" spans="20:20" x14ac:dyDescent="0.2">
      <c r="T3388" s="86"/>
    </row>
    <row r="3389" spans="20:20" x14ac:dyDescent="0.2">
      <c r="T3389" s="86"/>
    </row>
    <row r="3390" spans="20:20" x14ac:dyDescent="0.2">
      <c r="T3390" s="86"/>
    </row>
    <row r="3391" spans="20:20" x14ac:dyDescent="0.2">
      <c r="T3391" s="86"/>
    </row>
    <row r="3392" spans="20:20" x14ac:dyDescent="0.2">
      <c r="T3392" s="86"/>
    </row>
    <row r="3393" spans="20:20" x14ac:dyDescent="0.2">
      <c r="T3393" s="86"/>
    </row>
    <row r="3394" spans="20:20" x14ac:dyDescent="0.2">
      <c r="T3394" s="86"/>
    </row>
    <row r="3395" spans="20:20" x14ac:dyDescent="0.2">
      <c r="T3395" s="86"/>
    </row>
    <row r="3396" spans="20:20" x14ac:dyDescent="0.2">
      <c r="T3396" s="86"/>
    </row>
    <row r="3397" spans="20:20" x14ac:dyDescent="0.2">
      <c r="T3397" s="86"/>
    </row>
    <row r="3398" spans="20:20" x14ac:dyDescent="0.2">
      <c r="T3398" s="86"/>
    </row>
    <row r="3399" spans="20:20" x14ac:dyDescent="0.2">
      <c r="T3399" s="86"/>
    </row>
    <row r="3400" spans="20:20" x14ac:dyDescent="0.2">
      <c r="T3400" s="86"/>
    </row>
    <row r="3401" spans="20:20" x14ac:dyDescent="0.2">
      <c r="T3401" s="86"/>
    </row>
    <row r="3402" spans="20:20" x14ac:dyDescent="0.2">
      <c r="T3402" s="86"/>
    </row>
    <row r="3403" spans="20:20" x14ac:dyDescent="0.2">
      <c r="T3403" s="86"/>
    </row>
    <row r="3404" spans="20:20" x14ac:dyDescent="0.2">
      <c r="T3404" s="86"/>
    </row>
    <row r="3405" spans="20:20" x14ac:dyDescent="0.2">
      <c r="T3405" s="86"/>
    </row>
    <row r="3406" spans="20:20" x14ac:dyDescent="0.2">
      <c r="T3406" s="86"/>
    </row>
    <row r="3407" spans="20:20" x14ac:dyDescent="0.2">
      <c r="T3407" s="86"/>
    </row>
    <row r="3408" spans="20:20" x14ac:dyDescent="0.2">
      <c r="T3408" s="86"/>
    </row>
    <row r="3409" spans="20:20" x14ac:dyDescent="0.2">
      <c r="T3409" s="86"/>
    </row>
    <row r="3410" spans="20:20" x14ac:dyDescent="0.2">
      <c r="T3410" s="86"/>
    </row>
    <row r="3411" spans="20:20" x14ac:dyDescent="0.2">
      <c r="T3411" s="86"/>
    </row>
    <row r="3412" spans="20:20" x14ac:dyDescent="0.2">
      <c r="T3412" s="86"/>
    </row>
    <row r="3413" spans="20:20" x14ac:dyDescent="0.2">
      <c r="T3413" s="86"/>
    </row>
    <row r="3414" spans="20:20" x14ac:dyDescent="0.2">
      <c r="T3414" s="86"/>
    </row>
    <row r="3415" spans="20:20" x14ac:dyDescent="0.2">
      <c r="T3415" s="86"/>
    </row>
    <row r="3416" spans="20:20" x14ac:dyDescent="0.2">
      <c r="T3416" s="86"/>
    </row>
    <row r="3417" spans="20:20" x14ac:dyDescent="0.2">
      <c r="T3417" s="86"/>
    </row>
    <row r="3418" spans="20:20" x14ac:dyDescent="0.2">
      <c r="T3418" s="86"/>
    </row>
    <row r="3419" spans="20:20" x14ac:dyDescent="0.2">
      <c r="T3419" s="86"/>
    </row>
    <row r="3420" spans="20:20" x14ac:dyDescent="0.2">
      <c r="T3420" s="86"/>
    </row>
    <row r="3421" spans="20:20" x14ac:dyDescent="0.2">
      <c r="T3421" s="86"/>
    </row>
    <row r="3422" spans="20:20" x14ac:dyDescent="0.2">
      <c r="T3422" s="86"/>
    </row>
    <row r="3423" spans="20:20" x14ac:dyDescent="0.2">
      <c r="T3423" s="86"/>
    </row>
    <row r="3424" spans="20:20" x14ac:dyDescent="0.2">
      <c r="T3424" s="86"/>
    </row>
    <row r="3425" spans="20:20" x14ac:dyDescent="0.2">
      <c r="T3425" s="86"/>
    </row>
    <row r="3426" spans="20:20" x14ac:dyDescent="0.2">
      <c r="T3426" s="86"/>
    </row>
    <row r="3427" spans="20:20" x14ac:dyDescent="0.2">
      <c r="T3427" s="86"/>
    </row>
    <row r="3428" spans="20:20" x14ac:dyDescent="0.2">
      <c r="T3428" s="86"/>
    </row>
    <row r="3429" spans="20:20" x14ac:dyDescent="0.2">
      <c r="T3429" s="86"/>
    </row>
    <row r="3430" spans="20:20" x14ac:dyDescent="0.2">
      <c r="T3430" s="86"/>
    </row>
    <row r="3431" spans="20:20" x14ac:dyDescent="0.2">
      <c r="T3431" s="86"/>
    </row>
    <row r="3432" spans="20:20" x14ac:dyDescent="0.2">
      <c r="T3432" s="86"/>
    </row>
    <row r="3433" spans="20:20" x14ac:dyDescent="0.2">
      <c r="T3433" s="86"/>
    </row>
    <row r="3434" spans="20:20" x14ac:dyDescent="0.2">
      <c r="T3434" s="86"/>
    </row>
    <row r="3435" spans="20:20" x14ac:dyDescent="0.2">
      <c r="T3435" s="86"/>
    </row>
    <row r="3436" spans="20:20" x14ac:dyDescent="0.2">
      <c r="T3436" s="86"/>
    </row>
    <row r="3437" spans="20:20" x14ac:dyDescent="0.2">
      <c r="T3437" s="86"/>
    </row>
    <row r="3438" spans="20:20" x14ac:dyDescent="0.2">
      <c r="T3438" s="86"/>
    </row>
    <row r="3439" spans="20:20" x14ac:dyDescent="0.2">
      <c r="T3439" s="86"/>
    </row>
    <row r="3440" spans="20:20" x14ac:dyDescent="0.2">
      <c r="T3440" s="86"/>
    </row>
    <row r="3441" spans="20:20" x14ac:dyDescent="0.2">
      <c r="T3441" s="86"/>
    </row>
    <row r="3442" spans="20:20" x14ac:dyDescent="0.2">
      <c r="T3442" s="86"/>
    </row>
    <row r="3443" spans="20:20" x14ac:dyDescent="0.2">
      <c r="T3443" s="86"/>
    </row>
    <row r="3444" spans="20:20" x14ac:dyDescent="0.2">
      <c r="T3444" s="86"/>
    </row>
    <row r="3445" spans="20:20" x14ac:dyDescent="0.2">
      <c r="T3445" s="86"/>
    </row>
    <row r="3446" spans="20:20" x14ac:dyDescent="0.2">
      <c r="T3446" s="86"/>
    </row>
    <row r="3447" spans="20:20" x14ac:dyDescent="0.2">
      <c r="T3447" s="86"/>
    </row>
    <row r="3448" spans="20:20" x14ac:dyDescent="0.2">
      <c r="T3448" s="86"/>
    </row>
    <row r="3449" spans="20:20" x14ac:dyDescent="0.2">
      <c r="T3449" s="86"/>
    </row>
    <row r="3450" spans="20:20" x14ac:dyDescent="0.2">
      <c r="T3450" s="86"/>
    </row>
    <row r="3451" spans="20:20" x14ac:dyDescent="0.2">
      <c r="T3451" s="86"/>
    </row>
    <row r="3452" spans="20:20" x14ac:dyDescent="0.2">
      <c r="T3452" s="86"/>
    </row>
    <row r="3453" spans="20:20" x14ac:dyDescent="0.2">
      <c r="T3453" s="86"/>
    </row>
    <row r="3454" spans="20:20" x14ac:dyDescent="0.2">
      <c r="T3454" s="86"/>
    </row>
    <row r="3455" spans="20:20" x14ac:dyDescent="0.2">
      <c r="T3455" s="86"/>
    </row>
    <row r="3456" spans="20:20" x14ac:dyDescent="0.2">
      <c r="T3456" s="86"/>
    </row>
    <row r="3457" spans="20:20" x14ac:dyDescent="0.2">
      <c r="T3457" s="86"/>
    </row>
    <row r="3458" spans="20:20" x14ac:dyDescent="0.2">
      <c r="T3458" s="86"/>
    </row>
    <row r="3459" spans="20:20" x14ac:dyDescent="0.2">
      <c r="T3459" s="86"/>
    </row>
    <row r="3460" spans="20:20" x14ac:dyDescent="0.2">
      <c r="T3460" s="86"/>
    </row>
    <row r="3461" spans="20:20" x14ac:dyDescent="0.2">
      <c r="T3461" s="86"/>
    </row>
    <row r="3462" spans="20:20" x14ac:dyDescent="0.2">
      <c r="T3462" s="86"/>
    </row>
    <row r="3463" spans="20:20" x14ac:dyDescent="0.2">
      <c r="T3463" s="86"/>
    </row>
    <row r="3464" spans="20:20" x14ac:dyDescent="0.2">
      <c r="T3464" s="86"/>
    </row>
    <row r="3465" spans="20:20" x14ac:dyDescent="0.2">
      <c r="T3465" s="86"/>
    </row>
    <row r="3466" spans="20:20" x14ac:dyDescent="0.2">
      <c r="T3466" s="86"/>
    </row>
    <row r="3467" spans="20:20" x14ac:dyDescent="0.2">
      <c r="T3467" s="86"/>
    </row>
    <row r="3468" spans="20:20" x14ac:dyDescent="0.2">
      <c r="T3468" s="86"/>
    </row>
    <row r="3469" spans="20:20" x14ac:dyDescent="0.2">
      <c r="T3469" s="86"/>
    </row>
    <row r="3470" spans="20:20" x14ac:dyDescent="0.2">
      <c r="T3470" s="86"/>
    </row>
    <row r="3471" spans="20:20" x14ac:dyDescent="0.2">
      <c r="T3471" s="86"/>
    </row>
    <row r="3472" spans="20:20" x14ac:dyDescent="0.2">
      <c r="T3472" s="86"/>
    </row>
    <row r="3473" spans="20:20" x14ac:dyDescent="0.2">
      <c r="T3473" s="86"/>
    </row>
    <row r="3474" spans="20:20" x14ac:dyDescent="0.2">
      <c r="T3474" s="86"/>
    </row>
    <row r="3475" spans="20:20" x14ac:dyDescent="0.2">
      <c r="T3475" s="86"/>
    </row>
    <row r="3476" spans="20:20" x14ac:dyDescent="0.2">
      <c r="T3476" s="86"/>
    </row>
    <row r="3477" spans="20:20" x14ac:dyDescent="0.2">
      <c r="T3477" s="86"/>
    </row>
    <row r="3478" spans="20:20" x14ac:dyDescent="0.2">
      <c r="T3478" s="86"/>
    </row>
    <row r="3479" spans="20:20" x14ac:dyDescent="0.2">
      <c r="T3479" s="86"/>
    </row>
    <row r="3480" spans="20:20" x14ac:dyDescent="0.2">
      <c r="T3480" s="86"/>
    </row>
    <row r="3481" spans="20:20" x14ac:dyDescent="0.2">
      <c r="T3481" s="86"/>
    </row>
    <row r="3482" spans="20:20" x14ac:dyDescent="0.2">
      <c r="T3482" s="86"/>
    </row>
    <row r="3483" spans="20:20" x14ac:dyDescent="0.2">
      <c r="T3483" s="86"/>
    </row>
    <row r="3484" spans="20:20" x14ac:dyDescent="0.2">
      <c r="T3484" s="86"/>
    </row>
    <row r="3485" spans="20:20" x14ac:dyDescent="0.2">
      <c r="T3485" s="86"/>
    </row>
    <row r="3486" spans="20:20" x14ac:dyDescent="0.2">
      <c r="T3486" s="86"/>
    </row>
    <row r="3487" spans="20:20" x14ac:dyDescent="0.2">
      <c r="T3487" s="86"/>
    </row>
    <row r="3488" spans="20:20" x14ac:dyDescent="0.2">
      <c r="T3488" s="86"/>
    </row>
    <row r="3489" spans="20:20" x14ac:dyDescent="0.2">
      <c r="T3489" s="86"/>
    </row>
    <row r="3490" spans="20:20" x14ac:dyDescent="0.2">
      <c r="T3490" s="86"/>
    </row>
    <row r="3491" spans="20:20" x14ac:dyDescent="0.2">
      <c r="T3491" s="86"/>
    </row>
    <row r="3492" spans="20:20" x14ac:dyDescent="0.2">
      <c r="T3492" s="86"/>
    </row>
    <row r="3493" spans="20:20" x14ac:dyDescent="0.2">
      <c r="T3493" s="86"/>
    </row>
    <row r="3494" spans="20:20" x14ac:dyDescent="0.2">
      <c r="T3494" s="86"/>
    </row>
    <row r="3495" spans="20:20" x14ac:dyDescent="0.2">
      <c r="T3495" s="86"/>
    </row>
    <row r="3496" spans="20:20" x14ac:dyDescent="0.2">
      <c r="T3496" s="86"/>
    </row>
    <row r="3497" spans="20:20" x14ac:dyDescent="0.2">
      <c r="T3497" s="86"/>
    </row>
    <row r="3498" spans="20:20" x14ac:dyDescent="0.2">
      <c r="T3498" s="86"/>
    </row>
    <row r="3499" spans="20:20" x14ac:dyDescent="0.2">
      <c r="T3499" s="86"/>
    </row>
    <row r="3500" spans="20:20" x14ac:dyDescent="0.2">
      <c r="T3500" s="86"/>
    </row>
    <row r="3501" spans="20:20" x14ac:dyDescent="0.2">
      <c r="T3501" s="86"/>
    </row>
    <row r="3502" spans="20:20" x14ac:dyDescent="0.2">
      <c r="T3502" s="86"/>
    </row>
    <row r="3503" spans="20:20" x14ac:dyDescent="0.2">
      <c r="T3503" s="86"/>
    </row>
    <row r="3504" spans="20:20" x14ac:dyDescent="0.2">
      <c r="T3504" s="86"/>
    </row>
    <row r="3505" spans="20:20" x14ac:dyDescent="0.2">
      <c r="T3505" s="86"/>
    </row>
    <row r="3506" spans="20:20" x14ac:dyDescent="0.2">
      <c r="T3506" s="86"/>
    </row>
    <row r="3507" spans="20:20" x14ac:dyDescent="0.2">
      <c r="T3507" s="86"/>
    </row>
    <row r="3508" spans="20:20" x14ac:dyDescent="0.2">
      <c r="T3508" s="86"/>
    </row>
    <row r="3509" spans="20:20" x14ac:dyDescent="0.2">
      <c r="T3509" s="86"/>
    </row>
    <row r="3510" spans="20:20" x14ac:dyDescent="0.2">
      <c r="T3510" s="86"/>
    </row>
    <row r="3511" spans="20:20" x14ac:dyDescent="0.2">
      <c r="T3511" s="86"/>
    </row>
    <row r="3512" spans="20:20" x14ac:dyDescent="0.2">
      <c r="T3512" s="86"/>
    </row>
    <row r="3513" spans="20:20" x14ac:dyDescent="0.2">
      <c r="T3513" s="86"/>
    </row>
    <row r="3514" spans="20:20" x14ac:dyDescent="0.2">
      <c r="T3514" s="86"/>
    </row>
    <row r="3515" spans="20:20" x14ac:dyDescent="0.2">
      <c r="T3515" s="86"/>
    </row>
    <row r="3516" spans="20:20" x14ac:dyDescent="0.2">
      <c r="T3516" s="86"/>
    </row>
    <row r="3517" spans="20:20" x14ac:dyDescent="0.2">
      <c r="T3517" s="86"/>
    </row>
    <row r="3518" spans="20:20" x14ac:dyDescent="0.2">
      <c r="T3518" s="86"/>
    </row>
    <row r="3519" spans="20:20" x14ac:dyDescent="0.2">
      <c r="T3519" s="86"/>
    </row>
    <row r="3520" spans="20:20" x14ac:dyDescent="0.2">
      <c r="T3520" s="86"/>
    </row>
    <row r="3521" spans="20:20" x14ac:dyDescent="0.2">
      <c r="T3521" s="86"/>
    </row>
    <row r="3522" spans="20:20" x14ac:dyDescent="0.2">
      <c r="T3522" s="86"/>
    </row>
    <row r="3523" spans="20:20" x14ac:dyDescent="0.2">
      <c r="T3523" s="86"/>
    </row>
    <row r="3524" spans="20:20" x14ac:dyDescent="0.2">
      <c r="T3524" s="86"/>
    </row>
    <row r="3525" spans="20:20" x14ac:dyDescent="0.2">
      <c r="T3525" s="86"/>
    </row>
    <row r="3526" spans="20:20" x14ac:dyDescent="0.2">
      <c r="T3526" s="86"/>
    </row>
    <row r="3527" spans="20:20" x14ac:dyDescent="0.2">
      <c r="T3527" s="86"/>
    </row>
    <row r="3528" spans="20:20" x14ac:dyDescent="0.2">
      <c r="T3528" s="86"/>
    </row>
    <row r="3529" spans="20:20" x14ac:dyDescent="0.2">
      <c r="T3529" s="86"/>
    </row>
    <row r="3530" spans="20:20" x14ac:dyDescent="0.2">
      <c r="T3530" s="86"/>
    </row>
    <row r="3531" spans="20:20" x14ac:dyDescent="0.2">
      <c r="T3531" s="86"/>
    </row>
    <row r="3532" spans="20:20" x14ac:dyDescent="0.2">
      <c r="T3532" s="86"/>
    </row>
    <row r="3533" spans="20:20" x14ac:dyDescent="0.2">
      <c r="T3533" s="86"/>
    </row>
    <row r="3534" spans="20:20" x14ac:dyDescent="0.2">
      <c r="T3534" s="86"/>
    </row>
    <row r="3535" spans="20:20" x14ac:dyDescent="0.2">
      <c r="T3535" s="86"/>
    </row>
    <row r="3536" spans="20:20" x14ac:dyDescent="0.2">
      <c r="T3536" s="86"/>
    </row>
    <row r="3537" spans="20:20" x14ac:dyDescent="0.2">
      <c r="T3537" s="86"/>
    </row>
    <row r="3538" spans="20:20" x14ac:dyDescent="0.2">
      <c r="T3538" s="86"/>
    </row>
    <row r="3539" spans="20:20" x14ac:dyDescent="0.2">
      <c r="T3539" s="86"/>
    </row>
    <row r="3540" spans="20:20" x14ac:dyDescent="0.2">
      <c r="T3540" s="86"/>
    </row>
    <row r="3541" spans="20:20" x14ac:dyDescent="0.2">
      <c r="T3541" s="86"/>
    </row>
    <row r="3542" spans="20:20" x14ac:dyDescent="0.2">
      <c r="T3542" s="86"/>
    </row>
    <row r="3543" spans="20:20" x14ac:dyDescent="0.2">
      <c r="T3543" s="86"/>
    </row>
    <row r="3544" spans="20:20" x14ac:dyDescent="0.2">
      <c r="T3544" s="86"/>
    </row>
    <row r="3545" spans="20:20" x14ac:dyDescent="0.2">
      <c r="T3545" s="86"/>
    </row>
    <row r="3546" spans="20:20" x14ac:dyDescent="0.2">
      <c r="T3546" s="86"/>
    </row>
    <row r="3547" spans="20:20" x14ac:dyDescent="0.2">
      <c r="T3547" s="86"/>
    </row>
    <row r="3548" spans="20:20" x14ac:dyDescent="0.2">
      <c r="T3548" s="86"/>
    </row>
    <row r="3549" spans="20:20" x14ac:dyDescent="0.2">
      <c r="T3549" s="86"/>
    </row>
    <row r="3550" spans="20:20" x14ac:dyDescent="0.2">
      <c r="T3550" s="86"/>
    </row>
    <row r="3551" spans="20:20" x14ac:dyDescent="0.2">
      <c r="T3551" s="86"/>
    </row>
    <row r="3552" spans="20:20" x14ac:dyDescent="0.2">
      <c r="T3552" s="86"/>
    </row>
    <row r="3553" spans="20:20" x14ac:dyDescent="0.2">
      <c r="T3553" s="86"/>
    </row>
    <row r="3554" spans="20:20" x14ac:dyDescent="0.2">
      <c r="T3554" s="86"/>
    </row>
    <row r="3555" spans="20:20" x14ac:dyDescent="0.2">
      <c r="T3555" s="86"/>
    </row>
    <row r="3556" spans="20:20" x14ac:dyDescent="0.2">
      <c r="T3556" s="86"/>
    </row>
    <row r="3557" spans="20:20" x14ac:dyDescent="0.2">
      <c r="T3557" s="86"/>
    </row>
    <row r="3558" spans="20:20" x14ac:dyDescent="0.2">
      <c r="T3558" s="86"/>
    </row>
    <row r="3559" spans="20:20" x14ac:dyDescent="0.2">
      <c r="T3559" s="86"/>
    </row>
    <row r="3560" spans="20:20" x14ac:dyDescent="0.2">
      <c r="T3560" s="86"/>
    </row>
    <row r="3561" spans="20:20" x14ac:dyDescent="0.2">
      <c r="T3561" s="86"/>
    </row>
    <row r="3562" spans="20:20" x14ac:dyDescent="0.2">
      <c r="T3562" s="86"/>
    </row>
    <row r="3563" spans="20:20" x14ac:dyDescent="0.2">
      <c r="T3563" s="86"/>
    </row>
    <row r="3564" spans="20:20" x14ac:dyDescent="0.2">
      <c r="T3564" s="86"/>
    </row>
    <row r="3565" spans="20:20" x14ac:dyDescent="0.2">
      <c r="T3565" s="86"/>
    </row>
    <row r="3566" spans="20:20" x14ac:dyDescent="0.2">
      <c r="T3566" s="86"/>
    </row>
    <row r="3567" spans="20:20" x14ac:dyDescent="0.2">
      <c r="T3567" s="86"/>
    </row>
    <row r="3568" spans="20:20" x14ac:dyDescent="0.2">
      <c r="T3568" s="86"/>
    </row>
    <row r="3569" spans="20:20" x14ac:dyDescent="0.2">
      <c r="T3569" s="86"/>
    </row>
    <row r="3570" spans="20:20" x14ac:dyDescent="0.2">
      <c r="T3570" s="86"/>
    </row>
    <row r="3571" spans="20:20" x14ac:dyDescent="0.2">
      <c r="T3571" s="86"/>
    </row>
    <row r="3572" spans="20:20" x14ac:dyDescent="0.2">
      <c r="T3572" s="86"/>
    </row>
    <row r="3573" spans="20:20" x14ac:dyDescent="0.2">
      <c r="T3573" s="86"/>
    </row>
    <row r="3574" spans="20:20" x14ac:dyDescent="0.2">
      <c r="T3574" s="86"/>
    </row>
    <row r="3575" spans="20:20" x14ac:dyDescent="0.2">
      <c r="T3575" s="86"/>
    </row>
    <row r="3576" spans="20:20" x14ac:dyDescent="0.2">
      <c r="T3576" s="86"/>
    </row>
    <row r="3577" spans="20:20" x14ac:dyDescent="0.2">
      <c r="T3577" s="86"/>
    </row>
    <row r="3578" spans="20:20" x14ac:dyDescent="0.2">
      <c r="T3578" s="86"/>
    </row>
    <row r="3579" spans="20:20" x14ac:dyDescent="0.2">
      <c r="T3579" s="86"/>
    </row>
    <row r="3580" spans="20:20" x14ac:dyDescent="0.2">
      <c r="T3580" s="86"/>
    </row>
    <row r="3581" spans="20:20" x14ac:dyDescent="0.2">
      <c r="T3581" s="86"/>
    </row>
    <row r="3582" spans="20:20" x14ac:dyDescent="0.2">
      <c r="T3582" s="86"/>
    </row>
    <row r="3583" spans="20:20" x14ac:dyDescent="0.2">
      <c r="T3583" s="86"/>
    </row>
    <row r="3584" spans="20:20" x14ac:dyDescent="0.2">
      <c r="T3584" s="86"/>
    </row>
    <row r="3585" spans="20:20" x14ac:dyDescent="0.2">
      <c r="T3585" s="86"/>
    </row>
    <row r="3586" spans="20:20" x14ac:dyDescent="0.2">
      <c r="T3586" s="86"/>
    </row>
    <row r="3587" spans="20:20" x14ac:dyDescent="0.2">
      <c r="T3587" s="86"/>
    </row>
    <row r="3588" spans="20:20" x14ac:dyDescent="0.2">
      <c r="T3588" s="86"/>
    </row>
    <row r="3589" spans="20:20" x14ac:dyDescent="0.2">
      <c r="T3589" s="86"/>
    </row>
    <row r="3590" spans="20:20" x14ac:dyDescent="0.2">
      <c r="T3590" s="86"/>
    </row>
    <row r="3591" spans="20:20" x14ac:dyDescent="0.2">
      <c r="T3591" s="86"/>
    </row>
    <row r="3592" spans="20:20" x14ac:dyDescent="0.2">
      <c r="T3592" s="86"/>
    </row>
    <row r="3593" spans="20:20" x14ac:dyDescent="0.2">
      <c r="T3593" s="86"/>
    </row>
    <row r="3594" spans="20:20" x14ac:dyDescent="0.2">
      <c r="T3594" s="86"/>
    </row>
    <row r="3595" spans="20:20" x14ac:dyDescent="0.2">
      <c r="T3595" s="86"/>
    </row>
    <row r="3596" spans="20:20" x14ac:dyDescent="0.2">
      <c r="T3596" s="86"/>
    </row>
    <row r="3597" spans="20:20" x14ac:dyDescent="0.2">
      <c r="T3597" s="86"/>
    </row>
    <row r="3598" spans="20:20" x14ac:dyDescent="0.2">
      <c r="T3598" s="86"/>
    </row>
    <row r="3599" spans="20:20" x14ac:dyDescent="0.2">
      <c r="T3599" s="86"/>
    </row>
    <row r="3600" spans="20:20" x14ac:dyDescent="0.2">
      <c r="T3600" s="86"/>
    </row>
    <row r="3601" spans="20:20" x14ac:dyDescent="0.2">
      <c r="T3601" s="86"/>
    </row>
    <row r="3602" spans="20:20" x14ac:dyDescent="0.2">
      <c r="T3602" s="86"/>
    </row>
    <row r="3603" spans="20:20" x14ac:dyDescent="0.2">
      <c r="T3603" s="86"/>
    </row>
    <row r="3604" spans="20:20" x14ac:dyDescent="0.2">
      <c r="T3604" s="86"/>
    </row>
    <row r="3605" spans="20:20" x14ac:dyDescent="0.2">
      <c r="T3605" s="86"/>
    </row>
    <row r="3606" spans="20:20" x14ac:dyDescent="0.2">
      <c r="T3606" s="86"/>
    </row>
    <row r="3607" spans="20:20" x14ac:dyDescent="0.2">
      <c r="T3607" s="86"/>
    </row>
    <row r="3608" spans="20:20" x14ac:dyDescent="0.2">
      <c r="T3608" s="86"/>
    </row>
    <row r="3609" spans="20:20" x14ac:dyDescent="0.2">
      <c r="T3609" s="86"/>
    </row>
    <row r="3610" spans="20:20" x14ac:dyDescent="0.2">
      <c r="T3610" s="86"/>
    </row>
    <row r="3611" spans="20:20" x14ac:dyDescent="0.2">
      <c r="T3611" s="86"/>
    </row>
    <row r="3612" spans="20:20" x14ac:dyDescent="0.2">
      <c r="T3612" s="86"/>
    </row>
    <row r="3613" spans="20:20" x14ac:dyDescent="0.2">
      <c r="T3613" s="86"/>
    </row>
    <row r="3614" spans="20:20" x14ac:dyDescent="0.2">
      <c r="T3614" s="86"/>
    </row>
    <row r="3615" spans="20:20" x14ac:dyDescent="0.2">
      <c r="T3615" s="86"/>
    </row>
    <row r="3616" spans="20:20" x14ac:dyDescent="0.2">
      <c r="T3616" s="86"/>
    </row>
    <row r="3617" spans="20:20" x14ac:dyDescent="0.2">
      <c r="T3617" s="86"/>
    </row>
    <row r="3618" spans="20:20" x14ac:dyDescent="0.2">
      <c r="T3618" s="86"/>
    </row>
    <row r="3619" spans="20:20" x14ac:dyDescent="0.2">
      <c r="T3619" s="86"/>
    </row>
    <row r="3620" spans="20:20" x14ac:dyDescent="0.2">
      <c r="T3620" s="86"/>
    </row>
    <row r="3621" spans="20:20" x14ac:dyDescent="0.2">
      <c r="T3621" s="86"/>
    </row>
    <row r="3622" spans="20:20" x14ac:dyDescent="0.2">
      <c r="T3622" s="86"/>
    </row>
    <row r="3623" spans="20:20" x14ac:dyDescent="0.2">
      <c r="T3623" s="86"/>
    </row>
    <row r="3624" spans="20:20" x14ac:dyDescent="0.2">
      <c r="T3624" s="86"/>
    </row>
    <row r="3625" spans="20:20" x14ac:dyDescent="0.2">
      <c r="T3625" s="86"/>
    </row>
    <row r="3626" spans="20:20" x14ac:dyDescent="0.2">
      <c r="T3626" s="86"/>
    </row>
    <row r="3627" spans="20:20" x14ac:dyDescent="0.2">
      <c r="T3627" s="86"/>
    </row>
    <row r="3628" spans="20:20" x14ac:dyDescent="0.2">
      <c r="T3628" s="86"/>
    </row>
    <row r="3629" spans="20:20" x14ac:dyDescent="0.2">
      <c r="T3629" s="86"/>
    </row>
    <row r="3630" spans="20:20" x14ac:dyDescent="0.2">
      <c r="T3630" s="86"/>
    </row>
    <row r="3631" spans="20:20" x14ac:dyDescent="0.2">
      <c r="T3631" s="86"/>
    </row>
  </sheetData>
  <pageMargins left="0.7" right="0.7" top="0.75" bottom="0.75" header="0.3" footer="0.3"/>
  <pageSetup paperSize="9" orientation="portrait" r:id="rId1"/>
  <legacyDrawing r:id="rId2"/>
  <tableParts count="3">
    <tablePart r:id="rId3"/>
    <tablePart r:id="rId4"/>
    <tablePart r:id="rId5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AN766"/>
  <sheetViews>
    <sheetView topLeftCell="A454" zoomScale="80" zoomScaleNormal="80" workbookViewId="0">
      <selection activeCell="F492" sqref="F492"/>
    </sheetView>
  </sheetViews>
  <sheetFormatPr defaultRowHeight="12.75" x14ac:dyDescent="0.2"/>
  <cols>
    <col min="1" max="1" width="15.7109375" bestFit="1" customWidth="1"/>
    <col min="2" max="2" width="28.140625" customWidth="1"/>
    <col min="3" max="3" width="24.5703125" customWidth="1"/>
    <col min="4" max="4" width="13" customWidth="1"/>
    <col min="5" max="5" width="35.7109375" customWidth="1"/>
    <col min="6" max="6" width="10.85546875" customWidth="1"/>
    <col min="7" max="7" width="56.42578125" customWidth="1"/>
    <col min="8" max="8" width="23.5703125" customWidth="1"/>
    <col min="9" max="11" width="10.85546875" customWidth="1"/>
    <col min="12" max="12" width="31.42578125" customWidth="1"/>
    <col min="13" max="13" width="25.5703125" customWidth="1"/>
    <col min="14" max="14" width="10.85546875" style="40" customWidth="1"/>
    <col min="15" max="15" width="10.85546875" customWidth="1"/>
    <col min="16" max="16" width="10.85546875" style="40" customWidth="1"/>
    <col min="17" max="17" width="31.42578125" style="40" customWidth="1"/>
    <col min="18" max="18" width="25.5703125" style="40" customWidth="1"/>
    <col min="19" max="20" width="10.85546875" style="40" customWidth="1"/>
    <col min="21" max="21" width="10.85546875" customWidth="1"/>
    <col min="22" max="24" width="79.85546875" customWidth="1"/>
    <col min="25" max="25" width="28" bestFit="1" customWidth="1"/>
    <col min="26" max="26" width="73.140625" customWidth="1"/>
    <col min="27" max="27" width="26.28515625" customWidth="1"/>
    <col min="28" max="28" width="29" customWidth="1"/>
    <col min="29" max="29" width="33.42578125" customWidth="1"/>
    <col min="30" max="30" width="36.140625" customWidth="1"/>
    <col min="31" max="31" width="28" customWidth="1"/>
    <col min="32" max="32" width="30.7109375" customWidth="1"/>
    <col min="33" max="33" width="30.42578125" customWidth="1"/>
    <col min="34" max="34" width="33.140625" customWidth="1"/>
    <col min="35" max="35" width="35.140625" customWidth="1"/>
    <col min="36" max="36" width="38" customWidth="1"/>
    <col min="37" max="37" width="42.42578125" customWidth="1"/>
    <col min="38" max="38" width="45.140625" customWidth="1"/>
    <col min="39" max="39" width="59.85546875" customWidth="1"/>
    <col min="40" max="40" width="62.5703125" customWidth="1"/>
    <col min="41" max="41" width="31.7109375" customWidth="1"/>
    <col min="42" max="42" width="34.42578125" customWidth="1"/>
    <col min="43" max="43" width="31.5703125" customWidth="1"/>
    <col min="44" max="44" width="34.5703125" customWidth="1"/>
    <col min="45" max="45" width="29.7109375" customWidth="1"/>
    <col min="46" max="46" width="15" customWidth="1"/>
    <col min="47" max="50" width="3.140625" customWidth="1"/>
    <col min="51" max="51" width="15" customWidth="1"/>
    <col min="52" max="52" width="12.140625" customWidth="1"/>
    <col min="53" max="57" width="2.140625" customWidth="1"/>
    <col min="58" max="58" width="3.140625" customWidth="1"/>
    <col min="59" max="59" width="2.140625" customWidth="1"/>
    <col min="60" max="92" width="3.140625" customWidth="1"/>
    <col min="93" max="93" width="15" customWidth="1"/>
    <col min="94" max="94" width="10.28515625" customWidth="1"/>
    <col min="95" max="95" width="68.140625" customWidth="1"/>
    <col min="96" max="96" width="31.7109375" customWidth="1"/>
    <col min="97" max="97" width="10.28515625" customWidth="1"/>
    <col min="98" max="98" width="34.42578125" customWidth="1"/>
    <col min="99" max="99" width="28.28515625" customWidth="1"/>
    <col min="100" max="100" width="10.28515625" customWidth="1"/>
    <col min="101" max="101" width="31" customWidth="1"/>
    <col min="102" max="102" width="12.140625" customWidth="1"/>
    <col min="103" max="108" width="6.140625" customWidth="1"/>
    <col min="109" max="109" width="5.140625" customWidth="1"/>
    <col min="110" max="110" width="6.140625" customWidth="1"/>
    <col min="111" max="111" width="5.140625" customWidth="1"/>
    <col min="112" max="112" width="6.140625" customWidth="1"/>
    <col min="113" max="113" width="5.140625" customWidth="1"/>
    <col min="114" max="114" width="3.140625" customWidth="1"/>
    <col min="115" max="116" width="5.140625" customWidth="1"/>
    <col min="117" max="118" width="6.140625" customWidth="1"/>
    <col min="119" max="120" width="5.140625" customWidth="1"/>
    <col min="121" max="121" width="6.140625" customWidth="1"/>
    <col min="122" max="122" width="5.140625" customWidth="1"/>
    <col min="123" max="123" width="3.140625" customWidth="1"/>
    <col min="124" max="128" width="5.140625" customWidth="1"/>
    <col min="129" max="129" width="6.140625" customWidth="1"/>
    <col min="130" max="130" width="5.140625" customWidth="1"/>
    <col min="131" max="131" width="3.140625" customWidth="1"/>
    <col min="132" max="133" width="6.140625" customWidth="1"/>
    <col min="134" max="137" width="5.140625" customWidth="1"/>
    <col min="138" max="138" width="6.140625" customWidth="1"/>
    <col min="139" max="139" width="3.140625" customWidth="1"/>
    <col min="140" max="141" width="5.140625" customWidth="1"/>
    <col min="142" max="142" width="6.140625" customWidth="1"/>
    <col min="143" max="144" width="5.140625" customWidth="1"/>
    <col min="145" max="146" width="6.140625" customWidth="1"/>
    <col min="147" max="147" width="5.140625" customWidth="1"/>
    <col min="148" max="148" width="6.140625" customWidth="1"/>
    <col min="149" max="149" width="5.140625" customWidth="1"/>
    <col min="150" max="150" width="3.140625" customWidth="1"/>
    <col min="151" max="151" width="5.140625" customWidth="1"/>
    <col min="152" max="152" width="6.140625" customWidth="1"/>
    <col min="153" max="153" width="5.140625" customWidth="1"/>
    <col min="154" max="155" width="6.140625" customWidth="1"/>
    <col min="156" max="156" width="5.140625" customWidth="1"/>
    <col min="157" max="157" width="6.140625" customWidth="1"/>
    <col min="158" max="158" width="5.140625" customWidth="1"/>
    <col min="159" max="159" width="6.140625" customWidth="1"/>
    <col min="160" max="161" width="5.140625" customWidth="1"/>
    <col min="162" max="162" width="3.140625" customWidth="1"/>
    <col min="163" max="164" width="6.140625" customWidth="1"/>
    <col min="165" max="165" width="5.140625" customWidth="1"/>
    <col min="166" max="167" width="6.140625" customWidth="1"/>
    <col min="168" max="169" width="5.140625" customWidth="1"/>
    <col min="170" max="170" width="6.140625" customWidth="1"/>
    <col min="171" max="171" width="3.140625" customWidth="1"/>
    <col min="172" max="173" width="6.140625" customWidth="1"/>
    <col min="174" max="174" width="5.140625" customWidth="1"/>
    <col min="175" max="175" width="6.140625" customWidth="1"/>
    <col min="176" max="177" width="5.140625" customWidth="1"/>
    <col min="178" max="178" width="3.140625" customWidth="1"/>
    <col min="179" max="179" width="6.140625" customWidth="1"/>
    <col min="180" max="180" width="5.140625" customWidth="1"/>
    <col min="181" max="181" width="6.140625" customWidth="1"/>
    <col min="182" max="184" width="5.140625" customWidth="1"/>
    <col min="185" max="187" width="6.140625" customWidth="1"/>
    <col min="188" max="188" width="3.140625" customWidth="1"/>
    <col min="189" max="189" width="6.140625" customWidth="1"/>
    <col min="190" max="190" width="5.140625" customWidth="1"/>
    <col min="191" max="194" width="6.140625" customWidth="1"/>
    <col min="195" max="195" width="3.140625" customWidth="1"/>
    <col min="196" max="198" width="6.140625" customWidth="1"/>
    <col min="199" max="199" width="5.140625" customWidth="1"/>
    <col min="200" max="200" width="3.140625" customWidth="1"/>
    <col min="201" max="201" width="6.140625" customWidth="1"/>
    <col min="202" max="202" width="5.140625" customWidth="1"/>
    <col min="203" max="205" width="6.140625" customWidth="1"/>
    <col min="206" max="206" width="3.140625" customWidth="1"/>
    <col min="207" max="208" width="6.140625" customWidth="1"/>
    <col min="209" max="209" width="5.140625" customWidth="1"/>
    <col min="210" max="210" width="6.140625" customWidth="1"/>
    <col min="211" max="211" width="3.140625" customWidth="1"/>
    <col min="212" max="214" width="6.140625" customWidth="1"/>
    <col min="215" max="215" width="5.140625" customWidth="1"/>
    <col min="216" max="216" width="6.140625" customWidth="1"/>
    <col min="217" max="217" width="3.140625" customWidth="1"/>
    <col min="218" max="224" width="6.140625" customWidth="1"/>
    <col min="225" max="225" width="3.140625" customWidth="1"/>
    <col min="226" max="226" width="5.140625" customWidth="1"/>
    <col min="227" max="227" width="3.140625" customWidth="1"/>
    <col min="228" max="233" width="6.140625" customWidth="1"/>
    <col min="234" max="234" width="3.140625" customWidth="1"/>
    <col min="235" max="236" width="6.140625" customWidth="1"/>
    <col min="237" max="237" width="3.140625" customWidth="1"/>
    <col min="238" max="240" width="6.140625" customWidth="1"/>
    <col min="241" max="241" width="3.140625" customWidth="1"/>
    <col min="242" max="242" width="5.140625" customWidth="1"/>
    <col min="243" max="251" width="6.140625" customWidth="1"/>
    <col min="252" max="252" width="3.140625" customWidth="1"/>
    <col min="253" max="254" width="6.140625" customWidth="1"/>
    <col min="255" max="255" width="5.140625" customWidth="1"/>
    <col min="256" max="256" width="6.140625" customWidth="1"/>
    <col min="257" max="257" width="5.140625" customWidth="1"/>
    <col min="258" max="260" width="6.140625" customWidth="1"/>
    <col min="261" max="261" width="3.140625" customWidth="1"/>
    <col min="262" max="266" width="6.140625" customWidth="1"/>
    <col min="267" max="267" width="3.140625" customWidth="1"/>
    <col min="268" max="274" width="6.140625" customWidth="1"/>
    <col min="275" max="275" width="3.140625" customWidth="1"/>
    <col min="276" max="276" width="5.140625" customWidth="1"/>
    <col min="277" max="283" width="6.140625" customWidth="1"/>
    <col min="284" max="284" width="3.140625" customWidth="1"/>
    <col min="285" max="285" width="6.140625" customWidth="1"/>
    <col min="286" max="286" width="5.140625" customWidth="1"/>
    <col min="287" max="288" width="6.140625" customWidth="1"/>
    <col min="289" max="289" width="3.140625" customWidth="1"/>
    <col min="290" max="290" width="5.140625" customWidth="1"/>
    <col min="291" max="294" width="6.140625" customWidth="1"/>
    <col min="295" max="295" width="3.140625" customWidth="1"/>
    <col min="296" max="299" width="6.140625" customWidth="1"/>
    <col min="300" max="300" width="3.140625" customWidth="1"/>
    <col min="301" max="305" width="6.140625" customWidth="1"/>
    <col min="306" max="306" width="3.140625" customWidth="1"/>
    <col min="307" max="310" width="6.140625" customWidth="1"/>
    <col min="311" max="311" width="3.140625" customWidth="1"/>
    <col min="312" max="312" width="5.140625" customWidth="1"/>
    <col min="313" max="317" width="6.140625" customWidth="1"/>
    <col min="318" max="318" width="3.140625" customWidth="1"/>
    <col min="319" max="322" width="6.140625" customWidth="1"/>
    <col min="323" max="323" width="3.140625" customWidth="1"/>
    <col min="324" max="325" width="6.140625" customWidth="1"/>
    <col min="326" max="326" width="3.140625" customWidth="1"/>
    <col min="327" max="327" width="5.140625" customWidth="1"/>
    <col min="328" max="330" width="6.140625" customWidth="1"/>
    <col min="331" max="331" width="3.140625" customWidth="1"/>
    <col min="332" max="332" width="6.140625" customWidth="1"/>
    <col min="333" max="333" width="5.140625" customWidth="1"/>
    <col min="334" max="334" width="6.140625" customWidth="1"/>
    <col min="335" max="335" width="5.140625" customWidth="1"/>
    <col min="336" max="337" width="6.140625" customWidth="1"/>
    <col min="338" max="338" width="3.140625" customWidth="1"/>
    <col min="339" max="340" width="6.140625" customWidth="1"/>
    <col min="341" max="341" width="5.140625" customWidth="1"/>
    <col min="342" max="342" width="6.140625" customWidth="1"/>
    <col min="343" max="343" width="5.140625" customWidth="1"/>
    <col min="344" max="344" width="6.140625" customWidth="1"/>
    <col min="345" max="345" width="5.140625" customWidth="1"/>
    <col min="346" max="346" width="6.140625" customWidth="1"/>
    <col min="347" max="347" width="3.140625" customWidth="1"/>
    <col min="348" max="350" width="6.140625" customWidth="1"/>
    <col min="351" max="351" width="5.140625" customWidth="1"/>
    <col min="352" max="354" width="6.140625" customWidth="1"/>
    <col min="355" max="355" width="3.140625" customWidth="1"/>
    <col min="356" max="357" width="6.140625" customWidth="1"/>
    <col min="358" max="358" width="3.140625" customWidth="1"/>
    <col min="359" max="359" width="6.140625" customWidth="1"/>
    <col min="360" max="360" width="5.140625" customWidth="1"/>
    <col min="361" max="361" width="3.140625" customWidth="1"/>
    <col min="362" max="365" width="6.140625" customWidth="1"/>
    <col min="366" max="366" width="3.140625" customWidth="1"/>
    <col min="367" max="370" width="6.140625" customWidth="1"/>
    <col min="371" max="371" width="5.140625" customWidth="1"/>
    <col min="372" max="372" width="3.140625" customWidth="1"/>
    <col min="373" max="375" width="6.140625" customWidth="1"/>
    <col min="376" max="376" width="3.140625" customWidth="1"/>
    <col min="377" max="382" width="6.140625" customWidth="1"/>
    <col min="383" max="383" width="3.140625" customWidth="1"/>
    <col min="384" max="385" width="6.140625" customWidth="1"/>
    <col min="386" max="386" width="5.140625" customWidth="1"/>
    <col min="387" max="387" width="6.140625" customWidth="1"/>
    <col min="388" max="388" width="3.140625" customWidth="1"/>
    <col min="389" max="391" width="6.140625" customWidth="1"/>
    <col min="392" max="392" width="5.140625" customWidth="1"/>
    <col min="393" max="393" width="6.140625" customWidth="1"/>
    <col min="394" max="394" width="3.140625" customWidth="1"/>
    <col min="395" max="397" width="6.140625" customWidth="1"/>
    <col min="398" max="398" width="5.140625" customWidth="1"/>
    <col min="399" max="401" width="6.140625" customWidth="1"/>
    <col min="402" max="402" width="3.140625" customWidth="1"/>
    <col min="403" max="405" width="6.140625" customWidth="1"/>
    <col min="406" max="406" width="3.140625" customWidth="1"/>
    <col min="407" max="409" width="6.140625" customWidth="1"/>
    <col min="410" max="410" width="5.140625" customWidth="1"/>
    <col min="411" max="411" width="6.140625" customWidth="1"/>
    <col min="412" max="412" width="5.140625" customWidth="1"/>
    <col min="413" max="413" width="3.140625" customWidth="1"/>
    <col min="414" max="415" width="6.140625" customWidth="1"/>
    <col min="416" max="416" width="3.140625" customWidth="1"/>
    <col min="417" max="419" width="6.140625" customWidth="1"/>
    <col min="420" max="420" width="3.140625" customWidth="1"/>
    <col min="421" max="423" width="5.140625" customWidth="1"/>
    <col min="424" max="424" width="3.140625" customWidth="1"/>
    <col min="425" max="430" width="6.140625" customWidth="1"/>
    <col min="431" max="431" width="3.140625" customWidth="1"/>
    <col min="432" max="432" width="6.140625" customWidth="1"/>
    <col min="433" max="433" width="5.140625" customWidth="1"/>
    <col min="434" max="434" width="6.140625" customWidth="1"/>
    <col min="435" max="435" width="3.140625" customWidth="1"/>
    <col min="436" max="442" width="6.140625" customWidth="1"/>
    <col min="443" max="443" width="3.140625" customWidth="1"/>
    <col min="444" max="446" width="6.140625" customWidth="1"/>
    <col min="447" max="447" width="3.140625" customWidth="1"/>
    <col min="448" max="449" width="6.140625" customWidth="1"/>
    <col min="450" max="450" width="3.140625" customWidth="1"/>
    <col min="451" max="452" width="6.140625" customWidth="1"/>
    <col min="453" max="453" width="5.140625" customWidth="1"/>
    <col min="454" max="454" width="6.140625" customWidth="1"/>
    <col min="455" max="455" width="3.140625" customWidth="1"/>
    <col min="456" max="457" width="6.140625" customWidth="1"/>
    <col min="458" max="458" width="5.140625" customWidth="1"/>
    <col min="459" max="460" width="6.140625" customWidth="1"/>
    <col min="461" max="461" width="3.140625" customWidth="1"/>
    <col min="462" max="465" width="6.140625" customWidth="1"/>
    <col min="466" max="466" width="3.140625" customWidth="1"/>
    <col min="467" max="467" width="6.140625" customWidth="1"/>
    <col min="468" max="468" width="5.140625" customWidth="1"/>
    <col min="469" max="470" width="6.140625" customWidth="1"/>
    <col min="471" max="471" width="3.140625" customWidth="1"/>
    <col min="472" max="475" width="6.140625" customWidth="1"/>
    <col min="476" max="476" width="3.140625" customWidth="1"/>
    <col min="477" max="478" width="6.140625" customWidth="1"/>
    <col min="479" max="479" width="3.140625" customWidth="1"/>
    <col min="480" max="484" width="6.140625" customWidth="1"/>
    <col min="485" max="485" width="3.140625" customWidth="1"/>
    <col min="486" max="490" width="6.140625" customWidth="1"/>
    <col min="491" max="491" width="5.140625" customWidth="1"/>
    <col min="492" max="492" width="3.140625" customWidth="1"/>
    <col min="493" max="496" width="6.140625" customWidth="1"/>
    <col min="497" max="497" width="3.140625" customWidth="1"/>
    <col min="498" max="503" width="6.140625" customWidth="1"/>
    <col min="504" max="504" width="3.140625" customWidth="1"/>
    <col min="505" max="505" width="5.140625" customWidth="1"/>
    <col min="506" max="507" width="6.140625" customWidth="1"/>
    <col min="508" max="508" width="5.140625" customWidth="1"/>
    <col min="509" max="509" width="3.140625" customWidth="1"/>
    <col min="510" max="510" width="6.140625" customWidth="1"/>
    <col min="511" max="511" width="5.140625" customWidth="1"/>
    <col min="512" max="512" width="6.140625" customWidth="1"/>
    <col min="513" max="513" width="5.140625" customWidth="1"/>
    <col min="514" max="514" width="3.140625" customWidth="1"/>
    <col min="515" max="520" width="6.140625" customWidth="1"/>
    <col min="521" max="521" width="3.140625" customWidth="1"/>
    <col min="522" max="526" width="6.140625" customWidth="1"/>
    <col min="527" max="527" width="3.140625" customWidth="1"/>
    <col min="528" max="530" width="6.140625" customWidth="1"/>
    <col min="531" max="531" width="3.140625" customWidth="1"/>
    <col min="532" max="532" width="5.140625" customWidth="1"/>
    <col min="533" max="533" width="6.140625" customWidth="1"/>
    <col min="534" max="534" width="3.140625" customWidth="1"/>
    <col min="535" max="540" width="6.140625" customWidth="1"/>
    <col min="541" max="541" width="3.140625" customWidth="1"/>
    <col min="542" max="545" width="6.140625" customWidth="1"/>
    <col min="546" max="546" width="3.140625" customWidth="1"/>
    <col min="547" max="554" width="6.140625" customWidth="1"/>
    <col min="555" max="555" width="3.140625" customWidth="1"/>
    <col min="556" max="557" width="6.140625" customWidth="1"/>
    <col min="558" max="558" width="3.140625" customWidth="1"/>
    <col min="559" max="565" width="6.140625" customWidth="1"/>
    <col min="566" max="566" width="3.140625" customWidth="1"/>
    <col min="567" max="570" width="6.140625" customWidth="1"/>
    <col min="571" max="571" width="3.140625" customWidth="1"/>
    <col min="572" max="573" width="6.140625" customWidth="1"/>
    <col min="574" max="574" width="5.140625" customWidth="1"/>
    <col min="575" max="575" width="6.140625" customWidth="1"/>
    <col min="576" max="576" width="3.140625" customWidth="1"/>
    <col min="577" max="578" width="5.140625" customWidth="1"/>
    <col min="579" max="579" width="6.140625" customWidth="1"/>
    <col min="580" max="580" width="3.140625" customWidth="1"/>
    <col min="581" max="584" width="6.140625" customWidth="1"/>
    <col min="585" max="585" width="5.140625" customWidth="1"/>
    <col min="586" max="586" width="3.140625" customWidth="1"/>
    <col min="587" max="591" width="6.140625" customWidth="1"/>
    <col min="592" max="592" width="3.140625" customWidth="1"/>
    <col min="593" max="595" width="6.140625" customWidth="1"/>
    <col min="596" max="596" width="5.140625" customWidth="1"/>
    <col min="597" max="599" width="6.140625" customWidth="1"/>
    <col min="600" max="600" width="3.140625" customWidth="1"/>
    <col min="601" max="601" width="6.140625" customWidth="1"/>
    <col min="602" max="602" width="5.140625" customWidth="1"/>
    <col min="603" max="604" width="6.140625" customWidth="1"/>
    <col min="605" max="605" width="3.140625" customWidth="1"/>
    <col min="606" max="608" width="6.140625" customWidth="1"/>
    <col min="609" max="609" width="3.140625" customWidth="1"/>
    <col min="610" max="611" width="6.140625" customWidth="1"/>
    <col min="612" max="612" width="3.140625" customWidth="1"/>
    <col min="613" max="617" width="6.140625" customWidth="1"/>
    <col min="618" max="618" width="3.140625" customWidth="1"/>
    <col min="619" max="621" width="6.140625" customWidth="1"/>
    <col min="622" max="622" width="3.140625" customWidth="1"/>
    <col min="623" max="625" width="6.140625" customWidth="1"/>
    <col min="626" max="939" width="4.140625" customWidth="1"/>
    <col min="940" max="1473" width="5.140625" customWidth="1"/>
    <col min="1474" max="1507" width="6.140625" customWidth="1"/>
    <col min="1508" max="1529" width="7.140625" customWidth="1"/>
    <col min="1530" max="1530" width="12.140625" bestFit="1" customWidth="1"/>
  </cols>
  <sheetData>
    <row r="1" spans="1:40" x14ac:dyDescent="0.2">
      <c r="A1" s="14"/>
      <c r="B1" t="s">
        <v>86</v>
      </c>
    </row>
    <row r="2" spans="1:40" x14ac:dyDescent="0.2">
      <c r="B2" s="1" t="s">
        <v>1</v>
      </c>
      <c r="C2" s="114" t="s">
        <v>34</v>
      </c>
      <c r="F2" s="10"/>
      <c r="G2" s="10"/>
      <c r="H2" s="10"/>
    </row>
    <row r="3" spans="1:40" x14ac:dyDescent="0.2">
      <c r="B3" s="10" t="s">
        <v>79</v>
      </c>
      <c r="I3" s="4"/>
      <c r="N3" s="10" t="s">
        <v>71</v>
      </c>
      <c r="O3" s="42" t="s">
        <v>72</v>
      </c>
      <c r="P3" s="42"/>
      <c r="Q3" s="42"/>
      <c r="R3" s="42"/>
      <c r="S3" s="42"/>
      <c r="T3" s="42"/>
      <c r="U3" s="10" t="s">
        <v>73</v>
      </c>
    </row>
    <row r="4" spans="1:40" x14ac:dyDescent="0.2">
      <c r="B4" s="1" t="s">
        <v>12</v>
      </c>
      <c r="N4"/>
    </row>
    <row r="5" spans="1:40" x14ac:dyDescent="0.2">
      <c r="C5" s="2">
        <v>45017</v>
      </c>
      <c r="D5" s="2">
        <v>45383</v>
      </c>
      <c r="N5"/>
      <c r="O5" s="68" t="str">
        <f>CONCATENATE("среднее по региону на ",TEXT(C66,"ДД.ММ.ГГГГ"))</f>
        <v>среднее по региону на 01.04.2023</v>
      </c>
      <c r="P5" s="43" t="str">
        <f>CONCATENATE("среднее по региону на ",TEXT(D66,"ДД.ММ.ГГГГ"))</f>
        <v>среднее по региону на 01.04.2024</v>
      </c>
      <c r="Q5" s="2">
        <f t="shared" ref="Q5:Q36" si="0">C5</f>
        <v>45017</v>
      </c>
      <c r="R5" s="2">
        <f t="shared" ref="R5:R36" si="1">D5</f>
        <v>45383</v>
      </c>
      <c r="S5" s="43" t="str">
        <f>CONCATENATE("среднее по РФ на ",TEXT(C127,"ДД.ММ.ГГГГ"))</f>
        <v>среднее по РФ на 01.04.2023</v>
      </c>
      <c r="T5" s="68" t="str">
        <f>CONCATENATE("среднее по РФ на ",TEXT(D127,"ДД.ММ.ГГГГ"))</f>
        <v>среднее по РФ на 01.04.2024</v>
      </c>
      <c r="U5" s="68" t="str">
        <f>CONCATENATE("среднее по региону на ",TEXT(C66,"ДД.ММ.ГГГГ"))</f>
        <v>среднее по региону на 01.04.2023</v>
      </c>
      <c r="V5" s="68" t="str">
        <f>CONCATENATE("среднее по региону на ",TEXT(D66,"ДД.ММ.ГГГГ"))</f>
        <v>среднее по региону на 01.04.2024</v>
      </c>
      <c r="W5" s="2">
        <f>C5</f>
        <v>45017</v>
      </c>
      <c r="X5" s="2">
        <f>D5</f>
        <v>45383</v>
      </c>
      <c r="Y5" s="68" t="str">
        <f>CONCATENATE("среднее по РФ на ",TEXT(C127,"ДД.ММ.ГГГГ"))</f>
        <v>среднее по РФ на 01.04.2023</v>
      </c>
      <c r="Z5" s="68" t="str">
        <f>CONCATENATE("среднее по РФ на ",TEXT(D127,"ДД.ММ.ГГГГ"))</f>
        <v>среднее по РФ на 01.04.2024</v>
      </c>
    </row>
    <row r="6" spans="1:40" x14ac:dyDescent="0.2">
      <c r="B6" s="113" t="s">
        <v>87</v>
      </c>
      <c r="C6" s="145">
        <v>31</v>
      </c>
      <c r="D6" s="145">
        <v>29</v>
      </c>
      <c r="N6" s="2"/>
      <c r="O6" s="63">
        <f t="shared" ref="O6:O37" si="2">C67</f>
        <v>75.781818181818181</v>
      </c>
      <c r="P6" s="63">
        <f t="shared" ref="P6:P37" si="3">D67</f>
        <v>73.963636363636368</v>
      </c>
      <c r="Q6" s="61">
        <f t="shared" si="0"/>
        <v>31</v>
      </c>
      <c r="R6" s="61">
        <f t="shared" si="1"/>
        <v>29</v>
      </c>
      <c r="S6" s="63">
        <f t="shared" ref="S6:S37" si="4">C128</f>
        <v>0</v>
      </c>
      <c r="T6" s="63">
        <f t="shared" ref="T6:T37" si="5">D128</f>
        <v>0</v>
      </c>
      <c r="U6">
        <f t="shared" ref="U6:U37" si="6">IF(C67&gt;100,100,C67)</f>
        <v>75.781818181818181</v>
      </c>
      <c r="V6" s="67">
        <f t="shared" ref="V6:V37" si="7">IF(D67&gt;100,100,D67)</f>
        <v>73.963636363636368</v>
      </c>
      <c r="W6" s="61">
        <f t="shared" ref="W6:W37" si="8">IF(C6&gt;100,100,C6)</f>
        <v>31</v>
      </c>
      <c r="X6" s="61">
        <f t="shared" ref="X6:X37" si="9">IF(D6&gt;100,100,D6)</f>
        <v>29</v>
      </c>
      <c r="Y6" s="43">
        <f t="shared" ref="Y6:Y37" si="10">IF(C128&gt;100,100,C128)</f>
        <v>0</v>
      </c>
      <c r="Z6" s="67">
        <f t="shared" ref="Z6:Z37" si="11">IF(D128&gt;100,100,D128)</f>
        <v>0</v>
      </c>
      <c r="AC6" s="24"/>
      <c r="AD6" s="2"/>
      <c r="AE6" s="2"/>
      <c r="AF6" s="26"/>
      <c r="AG6" s="26"/>
      <c r="AI6" s="10"/>
      <c r="AJ6" s="10"/>
      <c r="AK6" s="2"/>
      <c r="AL6" s="2"/>
      <c r="AM6" s="10"/>
      <c r="AN6" s="10"/>
    </row>
    <row r="7" spans="1:40" x14ac:dyDescent="0.2">
      <c r="B7" s="113" t="s">
        <v>88</v>
      </c>
      <c r="C7" s="145">
        <v>156</v>
      </c>
      <c r="D7" s="145">
        <v>164</v>
      </c>
      <c r="N7"/>
      <c r="O7" s="63">
        <f t="shared" si="2"/>
        <v>75.781818181818181</v>
      </c>
      <c r="P7" s="63">
        <f t="shared" si="3"/>
        <v>73.963636363636368</v>
      </c>
      <c r="Q7" s="61">
        <f t="shared" si="0"/>
        <v>156</v>
      </c>
      <c r="R7" s="61">
        <f t="shared" si="1"/>
        <v>164</v>
      </c>
      <c r="S7" s="63">
        <f t="shared" si="4"/>
        <v>0</v>
      </c>
      <c r="T7" s="63">
        <f t="shared" si="5"/>
        <v>0</v>
      </c>
      <c r="U7" s="67">
        <f t="shared" si="6"/>
        <v>75.781818181818181</v>
      </c>
      <c r="V7" s="67">
        <f t="shared" si="7"/>
        <v>73.963636363636368</v>
      </c>
      <c r="W7" s="61">
        <f t="shared" si="8"/>
        <v>100</v>
      </c>
      <c r="X7" s="61">
        <f t="shared" si="9"/>
        <v>100</v>
      </c>
      <c r="Y7" s="67">
        <f t="shared" si="10"/>
        <v>0</v>
      </c>
      <c r="Z7" s="67">
        <f t="shared" si="11"/>
        <v>0</v>
      </c>
      <c r="AA7" s="40"/>
      <c r="AC7" s="23"/>
      <c r="AD7" s="23"/>
      <c r="AE7" s="23"/>
      <c r="AF7" s="23"/>
      <c r="AG7" s="26"/>
      <c r="AI7" s="40"/>
      <c r="AJ7" s="40"/>
      <c r="AK7" s="40"/>
      <c r="AL7" s="40"/>
      <c r="AM7" s="40"/>
      <c r="AN7" s="40"/>
    </row>
    <row r="8" spans="1:40" x14ac:dyDescent="0.2">
      <c r="B8" s="113" t="s">
        <v>89</v>
      </c>
      <c r="C8" s="145">
        <v>18</v>
      </c>
      <c r="D8" s="145">
        <v>19</v>
      </c>
      <c r="N8"/>
      <c r="O8" s="63">
        <f t="shared" si="2"/>
        <v>75.781818181818181</v>
      </c>
      <c r="P8" s="63">
        <f t="shared" si="3"/>
        <v>73.963636363636368</v>
      </c>
      <c r="Q8" s="61">
        <f t="shared" si="0"/>
        <v>18</v>
      </c>
      <c r="R8" s="61">
        <f t="shared" si="1"/>
        <v>19</v>
      </c>
      <c r="S8" s="63">
        <f t="shared" si="4"/>
        <v>0</v>
      </c>
      <c r="T8" s="63">
        <f t="shared" si="5"/>
        <v>0</v>
      </c>
      <c r="U8" s="67">
        <f t="shared" si="6"/>
        <v>75.781818181818181</v>
      </c>
      <c r="V8" s="67">
        <f t="shared" si="7"/>
        <v>73.963636363636368</v>
      </c>
      <c r="W8" s="61">
        <f t="shared" si="8"/>
        <v>18</v>
      </c>
      <c r="X8" s="61">
        <f t="shared" si="9"/>
        <v>19</v>
      </c>
      <c r="Y8" s="67">
        <f t="shared" si="10"/>
        <v>0</v>
      </c>
      <c r="Z8" s="67">
        <f t="shared" si="11"/>
        <v>0</v>
      </c>
      <c r="AA8" s="40"/>
      <c r="AB8" s="23"/>
      <c r="AC8" s="23"/>
      <c r="AD8" s="23"/>
      <c r="AE8" s="23"/>
      <c r="AF8" s="26"/>
      <c r="AG8" s="26"/>
      <c r="AH8" s="24"/>
      <c r="AI8" s="40"/>
      <c r="AJ8" s="40"/>
      <c r="AK8" s="40"/>
      <c r="AL8" s="40"/>
      <c r="AM8" s="40"/>
      <c r="AN8" s="40"/>
    </row>
    <row r="9" spans="1:40" x14ac:dyDescent="0.2">
      <c r="B9" s="113" t="s">
        <v>90</v>
      </c>
      <c r="C9" s="145">
        <v>77</v>
      </c>
      <c r="D9" s="145">
        <v>70</v>
      </c>
      <c r="N9"/>
      <c r="O9" s="63">
        <f t="shared" si="2"/>
        <v>75.781818181818181</v>
      </c>
      <c r="P9" s="63">
        <f t="shared" si="3"/>
        <v>73.963636363636368</v>
      </c>
      <c r="Q9" s="61">
        <f t="shared" si="0"/>
        <v>77</v>
      </c>
      <c r="R9" s="61">
        <f t="shared" si="1"/>
        <v>70</v>
      </c>
      <c r="S9" s="63">
        <f t="shared" si="4"/>
        <v>0</v>
      </c>
      <c r="T9" s="63">
        <f t="shared" si="5"/>
        <v>0</v>
      </c>
      <c r="U9" s="67">
        <f t="shared" si="6"/>
        <v>75.781818181818181</v>
      </c>
      <c r="V9" s="67">
        <f t="shared" si="7"/>
        <v>73.963636363636368</v>
      </c>
      <c r="W9" s="61">
        <f t="shared" si="8"/>
        <v>77</v>
      </c>
      <c r="X9" s="61">
        <f t="shared" si="9"/>
        <v>70</v>
      </c>
      <c r="Y9" s="67">
        <f t="shared" si="10"/>
        <v>0</v>
      </c>
      <c r="Z9" s="67">
        <f t="shared" si="11"/>
        <v>0</v>
      </c>
      <c r="AA9" s="40"/>
      <c r="AB9" s="23"/>
      <c r="AC9" s="23"/>
      <c r="AD9" s="23"/>
      <c r="AE9" s="23"/>
      <c r="AF9" s="26"/>
      <c r="AG9" s="26"/>
      <c r="AH9" s="24"/>
      <c r="AI9" s="40"/>
      <c r="AJ9" s="40"/>
      <c r="AK9" s="40"/>
      <c r="AL9" s="40"/>
      <c r="AM9" s="40"/>
      <c r="AN9" s="40"/>
    </row>
    <row r="10" spans="1:40" x14ac:dyDescent="0.2">
      <c r="B10" s="113" t="s">
        <v>112</v>
      </c>
      <c r="C10" s="145">
        <v>13</v>
      </c>
      <c r="D10" s="145">
        <v>13</v>
      </c>
      <c r="N10"/>
      <c r="O10" s="63">
        <f t="shared" si="2"/>
        <v>75.781818181818181</v>
      </c>
      <c r="P10" s="63">
        <f t="shared" si="3"/>
        <v>73.963636363636368</v>
      </c>
      <c r="Q10" s="61">
        <f t="shared" si="0"/>
        <v>13</v>
      </c>
      <c r="R10" s="61">
        <f t="shared" si="1"/>
        <v>13</v>
      </c>
      <c r="S10" s="63">
        <f t="shared" si="4"/>
        <v>0</v>
      </c>
      <c r="T10" s="63">
        <f t="shared" si="5"/>
        <v>0</v>
      </c>
      <c r="U10" s="67">
        <f t="shared" si="6"/>
        <v>75.781818181818181</v>
      </c>
      <c r="V10" s="67">
        <f t="shared" si="7"/>
        <v>73.963636363636368</v>
      </c>
      <c r="W10" s="61">
        <f t="shared" si="8"/>
        <v>13</v>
      </c>
      <c r="X10" s="61">
        <f t="shared" si="9"/>
        <v>13</v>
      </c>
      <c r="Y10" s="67">
        <f t="shared" si="10"/>
        <v>0</v>
      </c>
      <c r="Z10" s="67">
        <f t="shared" si="11"/>
        <v>0</v>
      </c>
      <c r="AA10" s="40"/>
      <c r="AB10" s="23"/>
      <c r="AC10" s="23"/>
      <c r="AD10" s="23"/>
      <c r="AE10" s="23"/>
      <c r="AF10" s="26"/>
      <c r="AG10" s="26"/>
      <c r="AH10" s="24"/>
      <c r="AI10" s="40"/>
      <c r="AJ10" s="40"/>
      <c r="AK10" s="40"/>
      <c r="AL10" s="40"/>
      <c r="AM10" s="40"/>
      <c r="AN10" s="40"/>
    </row>
    <row r="11" spans="1:40" x14ac:dyDescent="0.2">
      <c r="B11" s="113" t="s">
        <v>91</v>
      </c>
      <c r="C11" s="145">
        <v>12</v>
      </c>
      <c r="D11" s="145">
        <v>12</v>
      </c>
      <c r="N11"/>
      <c r="O11" s="63">
        <f t="shared" si="2"/>
        <v>75.781818181818181</v>
      </c>
      <c r="P11" s="63">
        <f t="shared" si="3"/>
        <v>73.963636363636368</v>
      </c>
      <c r="Q11" s="61">
        <f t="shared" si="0"/>
        <v>12</v>
      </c>
      <c r="R11" s="61">
        <f t="shared" si="1"/>
        <v>12</v>
      </c>
      <c r="S11" s="63">
        <f t="shared" si="4"/>
        <v>0</v>
      </c>
      <c r="T11" s="63">
        <f t="shared" si="5"/>
        <v>0</v>
      </c>
      <c r="U11" s="67">
        <f t="shared" si="6"/>
        <v>75.781818181818181</v>
      </c>
      <c r="V11" s="67">
        <f t="shared" si="7"/>
        <v>73.963636363636368</v>
      </c>
      <c r="W11" s="61">
        <f t="shared" si="8"/>
        <v>12</v>
      </c>
      <c r="X11" s="61">
        <f t="shared" si="9"/>
        <v>12</v>
      </c>
      <c r="Y11" s="67">
        <f t="shared" si="10"/>
        <v>0</v>
      </c>
      <c r="Z11" s="67">
        <f t="shared" si="11"/>
        <v>0</v>
      </c>
      <c r="AA11" s="40"/>
      <c r="AB11" s="23"/>
      <c r="AC11" s="23"/>
      <c r="AD11" s="23"/>
      <c r="AE11" s="23"/>
      <c r="AF11" s="26"/>
      <c r="AG11" s="26"/>
      <c r="AH11" s="24"/>
      <c r="AI11" s="40"/>
      <c r="AJ11" s="40"/>
      <c r="AK11" s="40"/>
      <c r="AL11" s="40"/>
      <c r="AM11" s="40"/>
      <c r="AN11" s="40"/>
    </row>
    <row r="12" spans="1:40" x14ac:dyDescent="0.2">
      <c r="B12" s="113" t="s">
        <v>92</v>
      </c>
      <c r="C12" s="145">
        <v>16</v>
      </c>
      <c r="D12" s="145">
        <v>15</v>
      </c>
      <c r="N12"/>
      <c r="O12" s="63">
        <f t="shared" si="2"/>
        <v>75.781818181818181</v>
      </c>
      <c r="P12" s="63">
        <f t="shared" si="3"/>
        <v>73.963636363636368</v>
      </c>
      <c r="Q12" s="61">
        <f t="shared" si="0"/>
        <v>16</v>
      </c>
      <c r="R12" s="61">
        <f t="shared" si="1"/>
        <v>15</v>
      </c>
      <c r="S12" s="63">
        <f t="shared" si="4"/>
        <v>0</v>
      </c>
      <c r="T12" s="63">
        <f t="shared" si="5"/>
        <v>0</v>
      </c>
      <c r="U12" s="67">
        <f t="shared" si="6"/>
        <v>75.781818181818181</v>
      </c>
      <c r="V12" s="67">
        <f t="shared" si="7"/>
        <v>73.963636363636368</v>
      </c>
      <c r="W12" s="61">
        <f t="shared" si="8"/>
        <v>16</v>
      </c>
      <c r="X12" s="61">
        <f t="shared" si="9"/>
        <v>15</v>
      </c>
      <c r="Y12" s="67">
        <f t="shared" si="10"/>
        <v>0</v>
      </c>
      <c r="Z12" s="67">
        <f t="shared" si="11"/>
        <v>0</v>
      </c>
      <c r="AA12" s="40"/>
      <c r="AB12" s="23"/>
      <c r="AC12" s="23"/>
      <c r="AD12" s="23"/>
      <c r="AE12" s="23"/>
      <c r="AF12" s="26"/>
      <c r="AG12" s="26"/>
      <c r="AH12" s="24"/>
      <c r="AI12" s="40"/>
      <c r="AJ12" s="40"/>
      <c r="AK12" s="40"/>
      <c r="AL12" s="40"/>
      <c r="AM12" s="40"/>
      <c r="AN12" s="40"/>
    </row>
    <row r="13" spans="1:40" x14ac:dyDescent="0.2">
      <c r="B13" s="113" t="s">
        <v>113</v>
      </c>
      <c r="C13" s="145">
        <v>11</v>
      </c>
      <c r="D13" s="145">
        <v>11</v>
      </c>
      <c r="N13"/>
      <c r="O13" s="63">
        <f t="shared" si="2"/>
        <v>75.781818181818181</v>
      </c>
      <c r="P13" s="63">
        <f t="shared" si="3"/>
        <v>73.963636363636368</v>
      </c>
      <c r="Q13" s="61">
        <f t="shared" si="0"/>
        <v>11</v>
      </c>
      <c r="R13" s="61">
        <f t="shared" si="1"/>
        <v>11</v>
      </c>
      <c r="S13" s="63">
        <f t="shared" si="4"/>
        <v>0</v>
      </c>
      <c r="T13" s="63">
        <f t="shared" si="5"/>
        <v>0</v>
      </c>
      <c r="U13" s="67">
        <f t="shared" si="6"/>
        <v>75.781818181818181</v>
      </c>
      <c r="V13" s="67">
        <f t="shared" si="7"/>
        <v>73.963636363636368</v>
      </c>
      <c r="W13" s="61">
        <f t="shared" si="8"/>
        <v>11</v>
      </c>
      <c r="X13" s="61">
        <f t="shared" si="9"/>
        <v>11</v>
      </c>
      <c r="Y13" s="67">
        <f t="shared" si="10"/>
        <v>0</v>
      </c>
      <c r="Z13" s="67">
        <f t="shared" si="11"/>
        <v>0</v>
      </c>
      <c r="AA13" s="40"/>
      <c r="AB13" s="23"/>
      <c r="AC13" s="23"/>
      <c r="AD13" s="23"/>
      <c r="AE13" s="23"/>
      <c r="AF13" s="26"/>
      <c r="AG13" s="26"/>
      <c r="AH13" s="24"/>
      <c r="AI13" s="40"/>
      <c r="AJ13" s="40"/>
      <c r="AK13" s="40"/>
      <c r="AL13" s="40"/>
      <c r="AM13" s="40"/>
      <c r="AN13" s="40"/>
    </row>
    <row r="14" spans="1:40" x14ac:dyDescent="0.2">
      <c r="B14" s="113" t="s">
        <v>135</v>
      </c>
      <c r="C14" s="145">
        <v>109</v>
      </c>
      <c r="D14" s="145">
        <v>104</v>
      </c>
      <c r="N14"/>
      <c r="O14" s="63">
        <f t="shared" si="2"/>
        <v>75.781818181818181</v>
      </c>
      <c r="P14" s="63">
        <f t="shared" si="3"/>
        <v>73.963636363636368</v>
      </c>
      <c r="Q14" s="61">
        <f t="shared" si="0"/>
        <v>109</v>
      </c>
      <c r="R14" s="61">
        <f t="shared" si="1"/>
        <v>104</v>
      </c>
      <c r="S14" s="63">
        <f t="shared" si="4"/>
        <v>0</v>
      </c>
      <c r="T14" s="63">
        <f t="shared" si="5"/>
        <v>0</v>
      </c>
      <c r="U14" s="67">
        <f t="shared" si="6"/>
        <v>75.781818181818181</v>
      </c>
      <c r="V14" s="67">
        <f t="shared" si="7"/>
        <v>73.963636363636368</v>
      </c>
      <c r="W14" s="61">
        <f t="shared" si="8"/>
        <v>100</v>
      </c>
      <c r="X14" s="61">
        <f t="shared" si="9"/>
        <v>100</v>
      </c>
      <c r="Y14" s="67">
        <f t="shared" si="10"/>
        <v>0</v>
      </c>
      <c r="Z14" s="67">
        <f t="shared" si="11"/>
        <v>0</v>
      </c>
      <c r="AA14" s="40"/>
      <c r="AB14" s="23"/>
      <c r="AC14" s="23"/>
      <c r="AD14" s="23"/>
      <c r="AE14" s="23"/>
      <c r="AF14" s="26"/>
      <c r="AG14" s="26"/>
      <c r="AH14" s="24"/>
      <c r="AI14" s="40"/>
      <c r="AJ14" s="40"/>
      <c r="AK14" s="40"/>
      <c r="AL14" s="40"/>
      <c r="AM14" s="40"/>
      <c r="AN14" s="40"/>
    </row>
    <row r="15" spans="1:40" x14ac:dyDescent="0.2">
      <c r="B15" s="113" t="s">
        <v>136</v>
      </c>
      <c r="C15" s="145">
        <v>106</v>
      </c>
      <c r="D15" s="145">
        <v>110</v>
      </c>
      <c r="N15"/>
      <c r="O15" s="63">
        <f t="shared" si="2"/>
        <v>75.781818181818181</v>
      </c>
      <c r="P15" s="63">
        <f t="shared" si="3"/>
        <v>73.963636363636368</v>
      </c>
      <c r="Q15" s="61">
        <f t="shared" si="0"/>
        <v>106</v>
      </c>
      <c r="R15" s="61">
        <f t="shared" si="1"/>
        <v>110</v>
      </c>
      <c r="S15" s="63">
        <f t="shared" si="4"/>
        <v>0</v>
      </c>
      <c r="T15" s="63">
        <f t="shared" si="5"/>
        <v>0</v>
      </c>
      <c r="U15" s="67">
        <f t="shared" si="6"/>
        <v>75.781818181818181</v>
      </c>
      <c r="V15" s="67">
        <f t="shared" si="7"/>
        <v>73.963636363636368</v>
      </c>
      <c r="W15" s="61">
        <f t="shared" si="8"/>
        <v>100</v>
      </c>
      <c r="X15" s="61">
        <f t="shared" si="9"/>
        <v>100</v>
      </c>
      <c r="Y15" s="67">
        <f t="shared" si="10"/>
        <v>0</v>
      </c>
      <c r="Z15" s="67">
        <f t="shared" si="11"/>
        <v>0</v>
      </c>
      <c r="AA15" s="40"/>
      <c r="AB15" s="23"/>
      <c r="AC15" s="23"/>
      <c r="AD15" s="23"/>
      <c r="AE15" s="23"/>
      <c r="AF15" s="26"/>
      <c r="AG15" s="26"/>
      <c r="AH15" s="24"/>
      <c r="AI15" s="40"/>
      <c r="AJ15" s="40"/>
      <c r="AK15" s="40"/>
      <c r="AL15" s="40"/>
      <c r="AM15" s="40"/>
      <c r="AN15" s="40"/>
    </row>
    <row r="16" spans="1:40" x14ac:dyDescent="0.2">
      <c r="B16" s="113" t="s">
        <v>137</v>
      </c>
      <c r="C16" s="145">
        <v>189</v>
      </c>
      <c r="D16" s="145">
        <v>175</v>
      </c>
      <c r="N16"/>
      <c r="O16" s="63">
        <f t="shared" si="2"/>
        <v>75.781818181818181</v>
      </c>
      <c r="P16" s="63">
        <f t="shared" si="3"/>
        <v>73.963636363636368</v>
      </c>
      <c r="Q16" s="61">
        <f t="shared" si="0"/>
        <v>189</v>
      </c>
      <c r="R16" s="61">
        <f t="shared" si="1"/>
        <v>175</v>
      </c>
      <c r="S16" s="63">
        <f t="shared" si="4"/>
        <v>0</v>
      </c>
      <c r="T16" s="63">
        <f t="shared" si="5"/>
        <v>0</v>
      </c>
      <c r="U16" s="67">
        <f t="shared" si="6"/>
        <v>75.781818181818181</v>
      </c>
      <c r="V16" s="67">
        <f t="shared" si="7"/>
        <v>73.963636363636368</v>
      </c>
      <c r="W16" s="61">
        <f t="shared" si="8"/>
        <v>100</v>
      </c>
      <c r="X16" s="61">
        <f t="shared" si="9"/>
        <v>100</v>
      </c>
      <c r="Y16" s="67">
        <f t="shared" si="10"/>
        <v>0</v>
      </c>
      <c r="Z16" s="67">
        <f t="shared" si="11"/>
        <v>0</v>
      </c>
      <c r="AA16" s="40"/>
      <c r="AB16" s="23"/>
      <c r="AC16" s="23"/>
      <c r="AD16" s="23"/>
      <c r="AE16" s="23"/>
      <c r="AF16" s="26"/>
      <c r="AG16" s="26"/>
      <c r="AH16" s="24"/>
      <c r="AI16" s="40"/>
      <c r="AJ16" s="40"/>
      <c r="AK16" s="40"/>
      <c r="AL16" s="40"/>
      <c r="AM16" s="40"/>
      <c r="AN16" s="40"/>
    </row>
    <row r="17" spans="2:40" x14ac:dyDescent="0.2">
      <c r="B17" s="113" t="s">
        <v>138</v>
      </c>
      <c r="C17" s="145">
        <v>49</v>
      </c>
      <c r="D17" s="145">
        <v>50</v>
      </c>
      <c r="N17"/>
      <c r="O17" s="63">
        <f t="shared" si="2"/>
        <v>75.781818181818181</v>
      </c>
      <c r="P17" s="63">
        <f t="shared" si="3"/>
        <v>73.963636363636368</v>
      </c>
      <c r="Q17" s="61">
        <f t="shared" si="0"/>
        <v>49</v>
      </c>
      <c r="R17" s="61">
        <f t="shared" si="1"/>
        <v>50</v>
      </c>
      <c r="S17" s="63">
        <f t="shared" si="4"/>
        <v>0</v>
      </c>
      <c r="T17" s="63">
        <f t="shared" si="5"/>
        <v>0</v>
      </c>
      <c r="U17" s="67">
        <f t="shared" si="6"/>
        <v>75.781818181818181</v>
      </c>
      <c r="V17" s="67">
        <f t="shared" si="7"/>
        <v>73.963636363636368</v>
      </c>
      <c r="W17" s="61">
        <f t="shared" si="8"/>
        <v>49</v>
      </c>
      <c r="X17" s="61">
        <f t="shared" si="9"/>
        <v>50</v>
      </c>
      <c r="Y17" s="67">
        <f t="shared" si="10"/>
        <v>0</v>
      </c>
      <c r="Z17" s="67">
        <f t="shared" si="11"/>
        <v>0</v>
      </c>
      <c r="AA17" s="40"/>
      <c r="AB17" s="23"/>
      <c r="AC17" s="23"/>
      <c r="AD17" s="23"/>
      <c r="AE17" s="23"/>
      <c r="AF17" s="26"/>
      <c r="AG17" s="26"/>
      <c r="AH17" s="24"/>
      <c r="AI17" s="40"/>
      <c r="AJ17" s="40"/>
      <c r="AK17" s="40"/>
      <c r="AL17" s="40"/>
      <c r="AM17" s="40"/>
      <c r="AN17" s="40"/>
    </row>
    <row r="18" spans="2:40" x14ac:dyDescent="0.2">
      <c r="B18" s="113" t="s">
        <v>139</v>
      </c>
      <c r="C18" s="145">
        <v>31</v>
      </c>
      <c r="D18" s="145">
        <v>32</v>
      </c>
      <c r="N18"/>
      <c r="O18" s="63">
        <f t="shared" si="2"/>
        <v>75.781818181818181</v>
      </c>
      <c r="P18" s="63">
        <f t="shared" si="3"/>
        <v>73.963636363636368</v>
      </c>
      <c r="Q18" s="61">
        <f t="shared" si="0"/>
        <v>31</v>
      </c>
      <c r="R18" s="61">
        <f t="shared" si="1"/>
        <v>32</v>
      </c>
      <c r="S18" s="63">
        <f t="shared" si="4"/>
        <v>0</v>
      </c>
      <c r="T18" s="63">
        <f t="shared" si="5"/>
        <v>0</v>
      </c>
      <c r="U18" s="67">
        <f t="shared" si="6"/>
        <v>75.781818181818181</v>
      </c>
      <c r="V18" s="67">
        <f t="shared" si="7"/>
        <v>73.963636363636368</v>
      </c>
      <c r="W18" s="61">
        <f t="shared" si="8"/>
        <v>31</v>
      </c>
      <c r="X18" s="61">
        <f t="shared" si="9"/>
        <v>32</v>
      </c>
      <c r="Y18" s="67">
        <f t="shared" si="10"/>
        <v>0</v>
      </c>
      <c r="Z18" s="67">
        <f t="shared" si="11"/>
        <v>0</v>
      </c>
      <c r="AA18" s="40"/>
      <c r="AB18" s="23"/>
      <c r="AC18" s="23"/>
      <c r="AD18" s="23"/>
      <c r="AE18" s="23"/>
      <c r="AF18" s="26"/>
      <c r="AG18" s="26"/>
      <c r="AH18" s="24"/>
      <c r="AI18" s="40"/>
      <c r="AJ18" s="40"/>
      <c r="AK18" s="40"/>
      <c r="AL18" s="40"/>
      <c r="AM18" s="40"/>
      <c r="AN18" s="40"/>
    </row>
    <row r="19" spans="2:40" x14ac:dyDescent="0.2">
      <c r="B19" s="113" t="s">
        <v>140</v>
      </c>
      <c r="C19" s="145">
        <v>23</v>
      </c>
      <c r="D19" s="145">
        <v>23</v>
      </c>
      <c r="N19"/>
      <c r="O19" s="63">
        <f t="shared" si="2"/>
        <v>75.781818181818181</v>
      </c>
      <c r="P19" s="63">
        <f t="shared" si="3"/>
        <v>73.963636363636368</v>
      </c>
      <c r="Q19" s="61">
        <f t="shared" si="0"/>
        <v>23</v>
      </c>
      <c r="R19" s="61">
        <f t="shared" si="1"/>
        <v>23</v>
      </c>
      <c r="S19" s="63">
        <f t="shared" si="4"/>
        <v>0</v>
      </c>
      <c r="T19" s="63">
        <f t="shared" si="5"/>
        <v>0</v>
      </c>
      <c r="U19" s="67">
        <f t="shared" si="6"/>
        <v>75.781818181818181</v>
      </c>
      <c r="V19" s="67">
        <f t="shared" si="7"/>
        <v>73.963636363636368</v>
      </c>
      <c r="W19" s="61">
        <f t="shared" si="8"/>
        <v>23</v>
      </c>
      <c r="X19" s="61">
        <f t="shared" si="9"/>
        <v>23</v>
      </c>
      <c r="Y19" s="67">
        <f t="shared" si="10"/>
        <v>0</v>
      </c>
      <c r="Z19" s="67">
        <f t="shared" si="11"/>
        <v>0</v>
      </c>
      <c r="AA19" s="40"/>
      <c r="AB19" s="23"/>
      <c r="AC19" s="23"/>
      <c r="AD19" s="23"/>
      <c r="AE19" s="23"/>
      <c r="AF19" s="26"/>
      <c r="AG19" s="26"/>
      <c r="AH19" s="24"/>
      <c r="AI19" s="40"/>
      <c r="AJ19" s="40"/>
      <c r="AK19" s="40"/>
      <c r="AL19" s="40"/>
      <c r="AM19" s="40"/>
      <c r="AN19" s="40"/>
    </row>
    <row r="20" spans="2:40" x14ac:dyDescent="0.2">
      <c r="B20" s="113" t="s">
        <v>141</v>
      </c>
      <c r="C20" s="145">
        <v>105</v>
      </c>
      <c r="D20" s="145">
        <v>104</v>
      </c>
      <c r="N20"/>
      <c r="O20" s="63">
        <f t="shared" si="2"/>
        <v>75.781818181818181</v>
      </c>
      <c r="P20" s="63">
        <f t="shared" si="3"/>
        <v>73.963636363636368</v>
      </c>
      <c r="Q20" s="61">
        <f t="shared" si="0"/>
        <v>105</v>
      </c>
      <c r="R20" s="61">
        <f t="shared" si="1"/>
        <v>104</v>
      </c>
      <c r="S20" s="63">
        <f t="shared" si="4"/>
        <v>0</v>
      </c>
      <c r="T20" s="63">
        <f t="shared" si="5"/>
        <v>0</v>
      </c>
      <c r="U20" s="67">
        <f t="shared" si="6"/>
        <v>75.781818181818181</v>
      </c>
      <c r="V20" s="67">
        <f t="shared" si="7"/>
        <v>73.963636363636368</v>
      </c>
      <c r="W20" s="61">
        <f t="shared" si="8"/>
        <v>100</v>
      </c>
      <c r="X20" s="61">
        <f t="shared" si="9"/>
        <v>100</v>
      </c>
      <c r="Y20" s="67">
        <f t="shared" si="10"/>
        <v>0</v>
      </c>
      <c r="Z20" s="67">
        <f t="shared" si="11"/>
        <v>0</v>
      </c>
      <c r="AA20" s="40"/>
      <c r="AB20" s="23"/>
      <c r="AC20" s="23"/>
      <c r="AD20" s="23"/>
      <c r="AE20" s="23"/>
      <c r="AF20" s="26"/>
      <c r="AG20" s="26"/>
      <c r="AH20" s="24"/>
      <c r="AI20" s="40"/>
      <c r="AJ20" s="40"/>
      <c r="AK20" s="40"/>
      <c r="AL20" s="40"/>
      <c r="AM20" s="40"/>
      <c r="AN20" s="40"/>
    </row>
    <row r="21" spans="2:40" x14ac:dyDescent="0.2">
      <c r="B21" s="113" t="s">
        <v>142</v>
      </c>
      <c r="C21" s="145">
        <v>197</v>
      </c>
      <c r="D21" s="145">
        <v>192</v>
      </c>
      <c r="N21"/>
      <c r="O21" s="63">
        <f t="shared" si="2"/>
        <v>75.781818181818181</v>
      </c>
      <c r="P21" s="63">
        <f t="shared" si="3"/>
        <v>73.963636363636368</v>
      </c>
      <c r="Q21" s="61">
        <f t="shared" si="0"/>
        <v>197</v>
      </c>
      <c r="R21" s="61">
        <f t="shared" si="1"/>
        <v>192</v>
      </c>
      <c r="S21" s="63">
        <f t="shared" si="4"/>
        <v>0</v>
      </c>
      <c r="T21" s="63">
        <f t="shared" si="5"/>
        <v>0</v>
      </c>
      <c r="U21" s="67">
        <f t="shared" si="6"/>
        <v>75.781818181818181</v>
      </c>
      <c r="V21" s="67">
        <f t="shared" si="7"/>
        <v>73.963636363636368</v>
      </c>
      <c r="W21" s="61">
        <f t="shared" si="8"/>
        <v>100</v>
      </c>
      <c r="X21" s="61">
        <f t="shared" si="9"/>
        <v>100</v>
      </c>
      <c r="Y21" s="67">
        <f t="shared" si="10"/>
        <v>0</v>
      </c>
      <c r="Z21" s="67">
        <f t="shared" si="11"/>
        <v>0</v>
      </c>
      <c r="AA21" s="40"/>
      <c r="AB21" s="23"/>
      <c r="AC21" s="23"/>
      <c r="AD21" s="23"/>
      <c r="AE21" s="23"/>
      <c r="AF21" s="26"/>
      <c r="AG21" s="26"/>
      <c r="AH21" s="24"/>
      <c r="AI21" s="40"/>
      <c r="AJ21" s="40"/>
      <c r="AK21" s="40"/>
      <c r="AL21" s="40"/>
      <c r="AM21" s="40"/>
      <c r="AN21" s="40"/>
    </row>
    <row r="22" spans="2:40" x14ac:dyDescent="0.2">
      <c r="B22" s="113" t="s">
        <v>143</v>
      </c>
      <c r="C22" s="145">
        <v>64</v>
      </c>
      <c r="D22" s="145">
        <v>59</v>
      </c>
      <c r="N22"/>
      <c r="O22" s="63">
        <f t="shared" si="2"/>
        <v>75.781818181818181</v>
      </c>
      <c r="P22" s="63">
        <f t="shared" si="3"/>
        <v>73.963636363636368</v>
      </c>
      <c r="Q22" s="61">
        <f t="shared" si="0"/>
        <v>64</v>
      </c>
      <c r="R22" s="61">
        <f t="shared" si="1"/>
        <v>59</v>
      </c>
      <c r="S22" s="63">
        <f t="shared" si="4"/>
        <v>0</v>
      </c>
      <c r="T22" s="63">
        <f t="shared" si="5"/>
        <v>0</v>
      </c>
      <c r="U22" s="67">
        <f t="shared" si="6"/>
        <v>75.781818181818181</v>
      </c>
      <c r="V22" s="67">
        <f t="shared" si="7"/>
        <v>73.963636363636368</v>
      </c>
      <c r="W22" s="61">
        <f t="shared" si="8"/>
        <v>64</v>
      </c>
      <c r="X22" s="61">
        <f t="shared" si="9"/>
        <v>59</v>
      </c>
      <c r="Y22" s="67">
        <f t="shared" si="10"/>
        <v>0</v>
      </c>
      <c r="Z22" s="67">
        <f t="shared" si="11"/>
        <v>0</v>
      </c>
      <c r="AA22" s="40"/>
      <c r="AB22" s="23"/>
      <c r="AC22" s="23"/>
      <c r="AD22" s="23"/>
      <c r="AE22" s="23"/>
      <c r="AF22" s="26"/>
      <c r="AG22" s="26"/>
      <c r="AH22" s="24"/>
      <c r="AI22" s="40"/>
      <c r="AJ22" s="40"/>
      <c r="AK22" s="40"/>
      <c r="AL22" s="40"/>
      <c r="AM22" s="40"/>
      <c r="AN22" s="40"/>
    </row>
    <row r="23" spans="2:40" x14ac:dyDescent="0.2">
      <c r="B23" s="113" t="s">
        <v>144</v>
      </c>
      <c r="C23" s="145">
        <v>1586</v>
      </c>
      <c r="D23" s="145">
        <v>1543</v>
      </c>
      <c r="N23"/>
      <c r="O23" s="63">
        <f t="shared" si="2"/>
        <v>75.781818181818181</v>
      </c>
      <c r="P23" s="63">
        <f t="shared" si="3"/>
        <v>73.963636363636368</v>
      </c>
      <c r="Q23" s="61">
        <f t="shared" si="0"/>
        <v>1586</v>
      </c>
      <c r="R23" s="61">
        <f t="shared" si="1"/>
        <v>1543</v>
      </c>
      <c r="S23" s="63">
        <f t="shared" si="4"/>
        <v>0</v>
      </c>
      <c r="T23" s="63">
        <f t="shared" si="5"/>
        <v>0</v>
      </c>
      <c r="U23" s="67">
        <f t="shared" si="6"/>
        <v>75.781818181818181</v>
      </c>
      <c r="V23" s="67">
        <f t="shared" si="7"/>
        <v>73.963636363636368</v>
      </c>
      <c r="W23" s="61">
        <f t="shared" si="8"/>
        <v>100</v>
      </c>
      <c r="X23" s="61">
        <f t="shared" si="9"/>
        <v>100</v>
      </c>
      <c r="Y23" s="67">
        <f t="shared" si="10"/>
        <v>0</v>
      </c>
      <c r="Z23" s="67">
        <f t="shared" si="11"/>
        <v>0</v>
      </c>
      <c r="AA23" s="40"/>
      <c r="AB23" s="23"/>
      <c r="AC23" s="23"/>
      <c r="AD23" s="23"/>
      <c r="AE23" s="23"/>
      <c r="AF23" s="26"/>
      <c r="AG23" s="26"/>
      <c r="AH23" s="24"/>
      <c r="AI23" s="40"/>
      <c r="AJ23" s="40"/>
      <c r="AK23" s="40"/>
      <c r="AL23" s="40"/>
      <c r="AM23" s="40"/>
      <c r="AN23" s="40"/>
    </row>
    <row r="24" spans="2:40" x14ac:dyDescent="0.2">
      <c r="B24" s="113" t="s">
        <v>145</v>
      </c>
      <c r="C24" s="145">
        <v>305</v>
      </c>
      <c r="D24" s="145">
        <v>302</v>
      </c>
      <c r="N24"/>
      <c r="O24" s="63">
        <f t="shared" si="2"/>
        <v>75.781818181818181</v>
      </c>
      <c r="P24" s="63">
        <f t="shared" si="3"/>
        <v>73.963636363636368</v>
      </c>
      <c r="Q24" s="61">
        <f t="shared" si="0"/>
        <v>305</v>
      </c>
      <c r="R24" s="61">
        <f t="shared" si="1"/>
        <v>302</v>
      </c>
      <c r="S24" s="63">
        <f t="shared" si="4"/>
        <v>0</v>
      </c>
      <c r="T24" s="63">
        <f t="shared" si="5"/>
        <v>0</v>
      </c>
      <c r="U24" s="67">
        <f t="shared" si="6"/>
        <v>75.781818181818181</v>
      </c>
      <c r="V24" s="67">
        <f t="shared" si="7"/>
        <v>73.963636363636368</v>
      </c>
      <c r="W24" s="61">
        <f t="shared" si="8"/>
        <v>100</v>
      </c>
      <c r="X24" s="61">
        <f t="shared" si="9"/>
        <v>100</v>
      </c>
      <c r="Y24" s="67">
        <f t="shared" si="10"/>
        <v>0</v>
      </c>
      <c r="Z24" s="67">
        <f t="shared" si="11"/>
        <v>0</v>
      </c>
      <c r="AA24" s="40"/>
      <c r="AB24" s="23"/>
      <c r="AC24" s="23"/>
      <c r="AD24" s="23"/>
      <c r="AE24" s="23"/>
      <c r="AF24" s="26"/>
      <c r="AG24" s="26"/>
      <c r="AH24" s="24"/>
      <c r="AI24" s="40"/>
      <c r="AJ24" s="40"/>
      <c r="AK24" s="40"/>
      <c r="AL24" s="40"/>
      <c r="AM24" s="40"/>
      <c r="AN24" s="40"/>
    </row>
    <row r="25" spans="2:40" x14ac:dyDescent="0.2">
      <c r="B25" s="113" t="s">
        <v>146</v>
      </c>
      <c r="C25" s="145">
        <v>192</v>
      </c>
      <c r="D25" s="145">
        <v>185</v>
      </c>
      <c r="N25"/>
      <c r="O25" s="63">
        <f t="shared" si="2"/>
        <v>75.781818181818181</v>
      </c>
      <c r="P25" s="63">
        <f t="shared" si="3"/>
        <v>73.963636363636368</v>
      </c>
      <c r="Q25" s="61">
        <f t="shared" si="0"/>
        <v>192</v>
      </c>
      <c r="R25" s="61">
        <f t="shared" si="1"/>
        <v>185</v>
      </c>
      <c r="S25" s="63">
        <f t="shared" si="4"/>
        <v>0</v>
      </c>
      <c r="T25" s="63">
        <f t="shared" si="5"/>
        <v>0</v>
      </c>
      <c r="U25" s="67">
        <f t="shared" si="6"/>
        <v>75.781818181818181</v>
      </c>
      <c r="V25" s="67">
        <f t="shared" si="7"/>
        <v>73.963636363636368</v>
      </c>
      <c r="W25" s="61">
        <f t="shared" si="8"/>
        <v>100</v>
      </c>
      <c r="X25" s="61">
        <f t="shared" si="9"/>
        <v>100</v>
      </c>
      <c r="Y25" s="67">
        <f t="shared" si="10"/>
        <v>0</v>
      </c>
      <c r="Z25" s="67">
        <f t="shared" si="11"/>
        <v>0</v>
      </c>
      <c r="AA25" s="40"/>
      <c r="AB25" s="23"/>
      <c r="AC25" s="23"/>
      <c r="AD25" s="23"/>
      <c r="AE25" s="23"/>
      <c r="AF25" s="26"/>
      <c r="AG25" s="26"/>
      <c r="AH25" s="24"/>
      <c r="AI25" s="40"/>
      <c r="AJ25" s="40"/>
      <c r="AK25" s="40"/>
      <c r="AL25" s="40"/>
      <c r="AM25" s="40"/>
      <c r="AN25" s="40"/>
    </row>
    <row r="26" spans="2:40" x14ac:dyDescent="0.2">
      <c r="B26" s="113" t="s">
        <v>93</v>
      </c>
      <c r="C26" s="145">
        <v>7</v>
      </c>
      <c r="D26" s="145">
        <v>7</v>
      </c>
      <c r="N26"/>
      <c r="O26" s="63">
        <f t="shared" si="2"/>
        <v>75.781818181818181</v>
      </c>
      <c r="P26" s="63">
        <f t="shared" si="3"/>
        <v>73.963636363636368</v>
      </c>
      <c r="Q26" s="61">
        <f t="shared" si="0"/>
        <v>7</v>
      </c>
      <c r="R26" s="61">
        <f t="shared" si="1"/>
        <v>7</v>
      </c>
      <c r="S26" s="63">
        <f t="shared" si="4"/>
        <v>0</v>
      </c>
      <c r="T26" s="63">
        <f t="shared" si="5"/>
        <v>0</v>
      </c>
      <c r="U26" s="67">
        <f t="shared" si="6"/>
        <v>75.781818181818181</v>
      </c>
      <c r="V26" s="67">
        <f t="shared" si="7"/>
        <v>73.963636363636368</v>
      </c>
      <c r="W26" s="61">
        <f t="shared" si="8"/>
        <v>7</v>
      </c>
      <c r="X26" s="61">
        <f t="shared" si="9"/>
        <v>7</v>
      </c>
      <c r="Y26" s="67">
        <f t="shared" si="10"/>
        <v>0</v>
      </c>
      <c r="Z26" s="67">
        <f t="shared" si="11"/>
        <v>0</v>
      </c>
      <c r="AA26" s="40"/>
      <c r="AB26" s="23"/>
      <c r="AC26" s="23"/>
      <c r="AD26" s="23"/>
      <c r="AE26" s="23"/>
      <c r="AF26" s="26"/>
      <c r="AG26" s="26"/>
      <c r="AH26" s="24"/>
      <c r="AI26" s="40"/>
      <c r="AJ26" s="40"/>
      <c r="AK26" s="40"/>
      <c r="AL26" s="40"/>
      <c r="AM26" s="40"/>
      <c r="AN26" s="40"/>
    </row>
    <row r="27" spans="2:40" x14ac:dyDescent="0.2">
      <c r="B27" s="113" t="s">
        <v>127</v>
      </c>
      <c r="C27" s="145">
        <v>25</v>
      </c>
      <c r="D27" s="145">
        <v>23</v>
      </c>
      <c r="N27"/>
      <c r="O27" s="63">
        <f t="shared" si="2"/>
        <v>75.781818181818181</v>
      </c>
      <c r="P27" s="63">
        <f t="shared" si="3"/>
        <v>73.963636363636368</v>
      </c>
      <c r="Q27" s="61">
        <f t="shared" si="0"/>
        <v>25</v>
      </c>
      <c r="R27" s="61">
        <f t="shared" si="1"/>
        <v>23</v>
      </c>
      <c r="S27" s="63">
        <f t="shared" si="4"/>
        <v>0</v>
      </c>
      <c r="T27" s="63">
        <f t="shared" si="5"/>
        <v>0</v>
      </c>
      <c r="U27" s="67">
        <f t="shared" si="6"/>
        <v>75.781818181818181</v>
      </c>
      <c r="V27" s="67">
        <f t="shared" si="7"/>
        <v>73.963636363636368</v>
      </c>
      <c r="W27" s="61">
        <f t="shared" si="8"/>
        <v>25</v>
      </c>
      <c r="X27" s="61">
        <f t="shared" si="9"/>
        <v>23</v>
      </c>
      <c r="Y27" s="67">
        <f t="shared" si="10"/>
        <v>0</v>
      </c>
      <c r="Z27" s="67">
        <f t="shared" si="11"/>
        <v>0</v>
      </c>
      <c r="AA27" s="40"/>
      <c r="AB27" s="23"/>
      <c r="AC27" s="23"/>
      <c r="AD27" s="23"/>
      <c r="AE27" s="23"/>
      <c r="AF27" s="26"/>
      <c r="AG27" s="26"/>
      <c r="AH27" s="24"/>
      <c r="AI27" s="40"/>
      <c r="AJ27" s="40"/>
      <c r="AK27" s="40"/>
      <c r="AL27" s="40"/>
      <c r="AM27" s="40"/>
      <c r="AN27" s="40"/>
    </row>
    <row r="28" spans="2:40" x14ac:dyDescent="0.2">
      <c r="B28" s="113" t="s">
        <v>114</v>
      </c>
      <c r="C28" s="145">
        <v>6</v>
      </c>
      <c r="D28" s="145">
        <v>7</v>
      </c>
      <c r="N28"/>
      <c r="O28" s="63">
        <f t="shared" si="2"/>
        <v>75.781818181818181</v>
      </c>
      <c r="P28" s="63">
        <f t="shared" si="3"/>
        <v>73.963636363636368</v>
      </c>
      <c r="Q28" s="61">
        <f t="shared" si="0"/>
        <v>6</v>
      </c>
      <c r="R28" s="61">
        <f t="shared" si="1"/>
        <v>7</v>
      </c>
      <c r="S28" s="63">
        <f t="shared" si="4"/>
        <v>0</v>
      </c>
      <c r="T28" s="63">
        <f t="shared" si="5"/>
        <v>0</v>
      </c>
      <c r="U28" s="67">
        <f t="shared" si="6"/>
        <v>75.781818181818181</v>
      </c>
      <c r="V28" s="67">
        <f t="shared" si="7"/>
        <v>73.963636363636368</v>
      </c>
      <c r="W28" s="61">
        <f t="shared" si="8"/>
        <v>6</v>
      </c>
      <c r="X28" s="61">
        <f t="shared" si="9"/>
        <v>7</v>
      </c>
      <c r="Y28" s="67">
        <f t="shared" si="10"/>
        <v>0</v>
      </c>
      <c r="Z28" s="67">
        <f t="shared" si="11"/>
        <v>0</v>
      </c>
      <c r="AA28" s="40"/>
      <c r="AB28" s="23"/>
      <c r="AC28" s="23"/>
      <c r="AD28" s="23"/>
      <c r="AE28" s="23"/>
      <c r="AF28" s="26"/>
      <c r="AG28" s="26"/>
      <c r="AH28" s="24"/>
      <c r="AI28" s="40"/>
      <c r="AJ28" s="40"/>
      <c r="AK28" s="40"/>
      <c r="AL28" s="40"/>
      <c r="AM28" s="40"/>
      <c r="AN28" s="40"/>
    </row>
    <row r="29" spans="2:40" x14ac:dyDescent="0.2">
      <c r="B29" s="113" t="s">
        <v>94</v>
      </c>
      <c r="C29" s="145">
        <v>52</v>
      </c>
      <c r="D29" s="145">
        <v>48</v>
      </c>
      <c r="N29"/>
      <c r="O29" s="63">
        <f t="shared" si="2"/>
        <v>75.781818181818181</v>
      </c>
      <c r="P29" s="63">
        <f t="shared" si="3"/>
        <v>73.963636363636368</v>
      </c>
      <c r="Q29" s="61">
        <f t="shared" si="0"/>
        <v>52</v>
      </c>
      <c r="R29" s="61">
        <f t="shared" si="1"/>
        <v>48</v>
      </c>
      <c r="S29" s="63">
        <f t="shared" si="4"/>
        <v>0</v>
      </c>
      <c r="T29" s="63">
        <f t="shared" si="5"/>
        <v>0</v>
      </c>
      <c r="U29" s="67">
        <f t="shared" si="6"/>
        <v>75.781818181818181</v>
      </c>
      <c r="V29" s="67">
        <f t="shared" si="7"/>
        <v>73.963636363636368</v>
      </c>
      <c r="W29" s="61">
        <f t="shared" si="8"/>
        <v>52</v>
      </c>
      <c r="X29" s="61">
        <f t="shared" si="9"/>
        <v>48</v>
      </c>
      <c r="Y29" s="67">
        <f t="shared" si="10"/>
        <v>0</v>
      </c>
      <c r="Z29" s="67">
        <f t="shared" si="11"/>
        <v>0</v>
      </c>
      <c r="AA29" s="40"/>
      <c r="AB29" s="23"/>
      <c r="AC29" s="23"/>
      <c r="AD29" s="23"/>
      <c r="AE29" s="23"/>
      <c r="AF29" s="26"/>
      <c r="AG29" s="26"/>
      <c r="AH29" s="24"/>
      <c r="AI29" s="40"/>
      <c r="AJ29" s="40"/>
      <c r="AK29" s="40"/>
      <c r="AL29" s="40"/>
      <c r="AM29" s="40"/>
      <c r="AN29" s="40"/>
    </row>
    <row r="30" spans="2:40" x14ac:dyDescent="0.2">
      <c r="B30" s="113" t="s">
        <v>95</v>
      </c>
      <c r="C30" s="145">
        <v>17</v>
      </c>
      <c r="D30" s="145">
        <v>17</v>
      </c>
      <c r="N30"/>
      <c r="O30" s="63">
        <f t="shared" si="2"/>
        <v>75.781818181818181</v>
      </c>
      <c r="P30" s="63">
        <f t="shared" si="3"/>
        <v>73.963636363636368</v>
      </c>
      <c r="Q30" s="61">
        <f t="shared" si="0"/>
        <v>17</v>
      </c>
      <c r="R30" s="61">
        <f t="shared" si="1"/>
        <v>17</v>
      </c>
      <c r="S30" s="63">
        <f t="shared" si="4"/>
        <v>0</v>
      </c>
      <c r="T30" s="63">
        <f t="shared" si="5"/>
        <v>0</v>
      </c>
      <c r="U30" s="67">
        <f t="shared" si="6"/>
        <v>75.781818181818181</v>
      </c>
      <c r="V30" s="67">
        <f t="shared" si="7"/>
        <v>73.963636363636368</v>
      </c>
      <c r="W30" s="61">
        <f t="shared" si="8"/>
        <v>17</v>
      </c>
      <c r="X30" s="61">
        <f t="shared" si="9"/>
        <v>17</v>
      </c>
      <c r="Y30" s="67">
        <f t="shared" si="10"/>
        <v>0</v>
      </c>
      <c r="Z30" s="67">
        <f t="shared" si="11"/>
        <v>0</v>
      </c>
      <c r="AA30" s="40"/>
      <c r="AB30" s="23"/>
      <c r="AC30" s="23"/>
      <c r="AD30" s="23"/>
      <c r="AE30" s="23"/>
      <c r="AF30" s="26"/>
      <c r="AG30" s="26"/>
      <c r="AH30" s="24"/>
      <c r="AI30" s="40"/>
      <c r="AJ30" s="40"/>
      <c r="AK30" s="40"/>
      <c r="AL30" s="40"/>
      <c r="AM30" s="40"/>
      <c r="AN30" s="40"/>
    </row>
    <row r="31" spans="2:40" x14ac:dyDescent="0.2">
      <c r="B31" s="113" t="s">
        <v>96</v>
      </c>
      <c r="C31" s="145">
        <v>30</v>
      </c>
      <c r="D31" s="145">
        <v>27</v>
      </c>
      <c r="N31"/>
      <c r="O31" s="63">
        <f t="shared" si="2"/>
        <v>75.781818181818181</v>
      </c>
      <c r="P31" s="63">
        <f t="shared" si="3"/>
        <v>73.963636363636368</v>
      </c>
      <c r="Q31" s="61">
        <f t="shared" si="0"/>
        <v>30</v>
      </c>
      <c r="R31" s="61">
        <f t="shared" si="1"/>
        <v>27</v>
      </c>
      <c r="S31" s="63">
        <f t="shared" si="4"/>
        <v>0</v>
      </c>
      <c r="T31" s="63">
        <f t="shared" si="5"/>
        <v>0</v>
      </c>
      <c r="U31" s="67">
        <f t="shared" si="6"/>
        <v>75.781818181818181</v>
      </c>
      <c r="V31" s="67">
        <f t="shared" si="7"/>
        <v>73.963636363636368</v>
      </c>
      <c r="W31" s="61">
        <f t="shared" si="8"/>
        <v>30</v>
      </c>
      <c r="X31" s="61">
        <f t="shared" si="9"/>
        <v>27</v>
      </c>
      <c r="Y31" s="67">
        <f t="shared" si="10"/>
        <v>0</v>
      </c>
      <c r="Z31" s="67">
        <f t="shared" si="11"/>
        <v>0</v>
      </c>
      <c r="AA31" s="40"/>
      <c r="AB31" s="23"/>
      <c r="AC31" s="23"/>
      <c r="AD31" s="23"/>
      <c r="AE31" s="23"/>
      <c r="AF31" s="26"/>
      <c r="AG31" s="26"/>
      <c r="AH31" s="24"/>
      <c r="AI31" s="40"/>
      <c r="AJ31" s="40"/>
      <c r="AK31" s="40"/>
      <c r="AL31" s="40"/>
      <c r="AM31" s="40"/>
      <c r="AN31" s="40"/>
    </row>
    <row r="32" spans="2:40" x14ac:dyDescent="0.2">
      <c r="B32" s="113" t="s">
        <v>97</v>
      </c>
      <c r="C32" s="145">
        <v>18</v>
      </c>
      <c r="D32" s="145">
        <v>18</v>
      </c>
      <c r="N32"/>
      <c r="O32" s="63">
        <f t="shared" si="2"/>
        <v>75.781818181818181</v>
      </c>
      <c r="P32" s="63">
        <f t="shared" si="3"/>
        <v>73.963636363636368</v>
      </c>
      <c r="Q32" s="61">
        <f t="shared" si="0"/>
        <v>18</v>
      </c>
      <c r="R32" s="61">
        <f t="shared" si="1"/>
        <v>18</v>
      </c>
      <c r="S32" s="63">
        <f t="shared" si="4"/>
        <v>0</v>
      </c>
      <c r="T32" s="63">
        <f t="shared" si="5"/>
        <v>0</v>
      </c>
      <c r="U32" s="67">
        <f t="shared" si="6"/>
        <v>75.781818181818181</v>
      </c>
      <c r="V32" s="67">
        <f t="shared" si="7"/>
        <v>73.963636363636368</v>
      </c>
      <c r="W32" s="61">
        <f t="shared" si="8"/>
        <v>18</v>
      </c>
      <c r="X32" s="61">
        <f t="shared" si="9"/>
        <v>18</v>
      </c>
      <c r="Y32" s="67">
        <f t="shared" si="10"/>
        <v>0</v>
      </c>
      <c r="Z32" s="67">
        <f t="shared" si="11"/>
        <v>0</v>
      </c>
      <c r="AA32" s="40"/>
      <c r="AB32" s="23"/>
      <c r="AC32" s="23"/>
      <c r="AD32" s="23"/>
      <c r="AE32" s="23"/>
      <c r="AF32" s="26"/>
      <c r="AG32" s="26"/>
      <c r="AH32" s="24"/>
      <c r="AI32" s="40"/>
      <c r="AJ32" s="40"/>
      <c r="AK32" s="40"/>
      <c r="AL32" s="40"/>
      <c r="AM32" s="40"/>
      <c r="AN32" s="40"/>
    </row>
    <row r="33" spans="2:40" x14ac:dyDescent="0.2">
      <c r="B33" s="113" t="s">
        <v>98</v>
      </c>
      <c r="C33" s="145">
        <v>10</v>
      </c>
      <c r="D33" s="145">
        <v>12</v>
      </c>
      <c r="N33"/>
      <c r="O33" s="63">
        <f t="shared" si="2"/>
        <v>75.781818181818181</v>
      </c>
      <c r="P33" s="63">
        <f t="shared" si="3"/>
        <v>73.963636363636368</v>
      </c>
      <c r="Q33" s="61">
        <f t="shared" si="0"/>
        <v>10</v>
      </c>
      <c r="R33" s="61">
        <f t="shared" si="1"/>
        <v>12</v>
      </c>
      <c r="S33" s="63">
        <f t="shared" si="4"/>
        <v>0</v>
      </c>
      <c r="T33" s="63">
        <f t="shared" si="5"/>
        <v>0</v>
      </c>
      <c r="U33" s="67">
        <f t="shared" si="6"/>
        <v>75.781818181818181</v>
      </c>
      <c r="V33" s="67">
        <f t="shared" si="7"/>
        <v>73.963636363636368</v>
      </c>
      <c r="W33" s="61">
        <f t="shared" si="8"/>
        <v>10</v>
      </c>
      <c r="X33" s="61">
        <f t="shared" si="9"/>
        <v>12</v>
      </c>
      <c r="Y33" s="67">
        <f t="shared" si="10"/>
        <v>0</v>
      </c>
      <c r="Z33" s="67">
        <f t="shared" si="11"/>
        <v>0</v>
      </c>
      <c r="AA33" s="40"/>
      <c r="AB33" s="23"/>
      <c r="AC33" s="23"/>
      <c r="AD33" s="23"/>
      <c r="AE33" s="23"/>
      <c r="AF33" s="26"/>
      <c r="AG33" s="26"/>
      <c r="AH33" s="24"/>
      <c r="AI33" s="40"/>
      <c r="AJ33" s="40"/>
      <c r="AK33" s="40"/>
      <c r="AL33" s="40"/>
      <c r="AM33" s="40"/>
      <c r="AN33" s="40"/>
    </row>
    <row r="34" spans="2:40" x14ac:dyDescent="0.2">
      <c r="B34" s="113" t="s">
        <v>99</v>
      </c>
      <c r="C34" s="145">
        <v>22</v>
      </c>
      <c r="D34" s="145">
        <v>22</v>
      </c>
      <c r="N34"/>
      <c r="O34" s="63">
        <f t="shared" si="2"/>
        <v>75.781818181818181</v>
      </c>
      <c r="P34" s="63">
        <f t="shared" si="3"/>
        <v>73.963636363636368</v>
      </c>
      <c r="Q34" s="61">
        <f t="shared" si="0"/>
        <v>22</v>
      </c>
      <c r="R34" s="61">
        <f t="shared" si="1"/>
        <v>22</v>
      </c>
      <c r="S34" s="63">
        <f t="shared" si="4"/>
        <v>0</v>
      </c>
      <c r="T34" s="63">
        <f t="shared" si="5"/>
        <v>0</v>
      </c>
      <c r="U34" s="67">
        <f t="shared" si="6"/>
        <v>75.781818181818181</v>
      </c>
      <c r="V34" s="67">
        <f t="shared" si="7"/>
        <v>73.963636363636368</v>
      </c>
      <c r="W34" s="61">
        <f t="shared" si="8"/>
        <v>22</v>
      </c>
      <c r="X34" s="61">
        <f t="shared" si="9"/>
        <v>22</v>
      </c>
      <c r="Y34" s="67">
        <f t="shared" si="10"/>
        <v>0</v>
      </c>
      <c r="Z34" s="67">
        <f t="shared" si="11"/>
        <v>0</v>
      </c>
      <c r="AA34" s="40"/>
      <c r="AB34" s="23"/>
      <c r="AC34" s="23"/>
      <c r="AD34" s="23"/>
      <c r="AE34" s="23"/>
      <c r="AF34" s="26"/>
      <c r="AG34" s="26"/>
      <c r="AH34" s="24"/>
      <c r="AI34" s="40"/>
      <c r="AJ34" s="40"/>
      <c r="AK34" s="40"/>
      <c r="AL34" s="40"/>
      <c r="AM34" s="40"/>
      <c r="AN34" s="40"/>
    </row>
    <row r="35" spans="2:40" x14ac:dyDescent="0.2">
      <c r="B35" s="113" t="s">
        <v>100</v>
      </c>
      <c r="C35" s="145">
        <v>46</v>
      </c>
      <c r="D35" s="145">
        <v>43</v>
      </c>
      <c r="N35"/>
      <c r="O35" s="63">
        <f t="shared" si="2"/>
        <v>75.781818181818181</v>
      </c>
      <c r="P35" s="63">
        <f t="shared" si="3"/>
        <v>73.963636363636368</v>
      </c>
      <c r="Q35" s="61">
        <f t="shared" si="0"/>
        <v>46</v>
      </c>
      <c r="R35" s="61">
        <f t="shared" si="1"/>
        <v>43</v>
      </c>
      <c r="S35" s="63">
        <f t="shared" si="4"/>
        <v>0</v>
      </c>
      <c r="T35" s="63">
        <f t="shared" si="5"/>
        <v>0</v>
      </c>
      <c r="U35" s="67">
        <f t="shared" si="6"/>
        <v>75.781818181818181</v>
      </c>
      <c r="V35" s="67">
        <f t="shared" si="7"/>
        <v>73.963636363636368</v>
      </c>
      <c r="W35" s="61">
        <f t="shared" si="8"/>
        <v>46</v>
      </c>
      <c r="X35" s="61">
        <f t="shared" si="9"/>
        <v>43</v>
      </c>
      <c r="Y35" s="67">
        <f t="shared" si="10"/>
        <v>0</v>
      </c>
      <c r="Z35" s="67">
        <f t="shared" si="11"/>
        <v>0</v>
      </c>
      <c r="AA35" s="40"/>
      <c r="AB35" s="23"/>
      <c r="AC35" s="23"/>
      <c r="AD35" s="23"/>
      <c r="AE35" s="23"/>
      <c r="AF35" s="26"/>
      <c r="AG35" s="26"/>
      <c r="AH35" s="24"/>
      <c r="AI35" s="40"/>
      <c r="AJ35" s="40"/>
      <c r="AK35" s="40"/>
      <c r="AL35" s="40"/>
      <c r="AM35" s="40"/>
      <c r="AN35" s="40"/>
    </row>
    <row r="36" spans="2:40" x14ac:dyDescent="0.2">
      <c r="B36" s="113" t="s">
        <v>115</v>
      </c>
      <c r="C36" s="145">
        <v>9</v>
      </c>
      <c r="D36" s="145">
        <v>9</v>
      </c>
      <c r="N36"/>
      <c r="O36" s="63">
        <f t="shared" si="2"/>
        <v>75.781818181818181</v>
      </c>
      <c r="P36" s="63">
        <f t="shared" si="3"/>
        <v>73.963636363636368</v>
      </c>
      <c r="Q36" s="61">
        <f t="shared" si="0"/>
        <v>9</v>
      </c>
      <c r="R36" s="61">
        <f t="shared" si="1"/>
        <v>9</v>
      </c>
      <c r="S36" s="63">
        <f t="shared" si="4"/>
        <v>0</v>
      </c>
      <c r="T36" s="63">
        <f t="shared" si="5"/>
        <v>0</v>
      </c>
      <c r="U36" s="67">
        <f t="shared" si="6"/>
        <v>75.781818181818181</v>
      </c>
      <c r="V36" s="67">
        <f t="shared" si="7"/>
        <v>73.963636363636368</v>
      </c>
      <c r="W36" s="61">
        <f t="shared" si="8"/>
        <v>9</v>
      </c>
      <c r="X36" s="61">
        <f t="shared" si="9"/>
        <v>9</v>
      </c>
      <c r="Y36" s="67">
        <f t="shared" si="10"/>
        <v>0</v>
      </c>
      <c r="Z36" s="67">
        <f t="shared" si="11"/>
        <v>0</v>
      </c>
      <c r="AA36" s="40"/>
      <c r="AB36" s="23"/>
      <c r="AC36" s="23"/>
      <c r="AD36" s="23"/>
      <c r="AE36" s="23"/>
      <c r="AF36" s="26"/>
      <c r="AG36" s="26"/>
      <c r="AH36" s="24"/>
      <c r="AI36" s="40"/>
      <c r="AJ36" s="40"/>
      <c r="AK36" s="40"/>
      <c r="AL36" s="40"/>
      <c r="AM36" s="40"/>
      <c r="AN36" s="40"/>
    </row>
    <row r="37" spans="2:40" x14ac:dyDescent="0.2">
      <c r="B37" s="113" t="s">
        <v>116</v>
      </c>
      <c r="C37" s="145">
        <v>16</v>
      </c>
      <c r="D37" s="145">
        <v>14</v>
      </c>
      <c r="N37"/>
      <c r="O37" s="63">
        <f t="shared" si="2"/>
        <v>75.781818181818181</v>
      </c>
      <c r="P37" s="63">
        <f t="shared" si="3"/>
        <v>73.963636363636368</v>
      </c>
      <c r="Q37" s="61">
        <f t="shared" ref="Q37:Q60" si="12">C37</f>
        <v>16</v>
      </c>
      <c r="R37" s="61">
        <f t="shared" ref="R37:R60" si="13">D37</f>
        <v>14</v>
      </c>
      <c r="S37" s="63">
        <f t="shared" si="4"/>
        <v>0</v>
      </c>
      <c r="T37" s="63">
        <f t="shared" si="5"/>
        <v>0</v>
      </c>
      <c r="U37" s="67">
        <f t="shared" si="6"/>
        <v>75.781818181818181</v>
      </c>
      <c r="V37" s="67">
        <f t="shared" si="7"/>
        <v>73.963636363636368</v>
      </c>
      <c r="W37" s="61">
        <f t="shared" si="8"/>
        <v>16</v>
      </c>
      <c r="X37" s="61">
        <f t="shared" si="9"/>
        <v>14</v>
      </c>
      <c r="Y37" s="67">
        <f t="shared" si="10"/>
        <v>0</v>
      </c>
      <c r="Z37" s="67">
        <f t="shared" si="11"/>
        <v>0</v>
      </c>
      <c r="AA37" s="40"/>
      <c r="AB37" s="23"/>
      <c r="AC37" s="23"/>
      <c r="AD37" s="23"/>
      <c r="AE37" s="23"/>
      <c r="AF37" s="26"/>
      <c r="AG37" s="26"/>
      <c r="AH37" s="24"/>
      <c r="AI37" s="40"/>
      <c r="AJ37" s="40"/>
      <c r="AK37" s="40"/>
      <c r="AL37" s="40"/>
      <c r="AM37" s="40"/>
      <c r="AN37" s="40"/>
    </row>
    <row r="38" spans="2:40" x14ac:dyDescent="0.2">
      <c r="B38" s="113" t="s">
        <v>101</v>
      </c>
      <c r="C38" s="145">
        <v>42</v>
      </c>
      <c r="D38" s="145">
        <v>42</v>
      </c>
      <c r="N38"/>
      <c r="O38" s="63">
        <f t="shared" ref="O38:O60" si="14">C99</f>
        <v>75.781818181818181</v>
      </c>
      <c r="P38" s="63">
        <f t="shared" ref="P38:P60" si="15">D99</f>
        <v>73.963636363636368</v>
      </c>
      <c r="Q38" s="61">
        <f t="shared" si="12"/>
        <v>42</v>
      </c>
      <c r="R38" s="61">
        <f t="shared" si="13"/>
        <v>42</v>
      </c>
      <c r="S38" s="63">
        <f t="shared" ref="S38:S60" si="16">C160</f>
        <v>0</v>
      </c>
      <c r="T38" s="63">
        <f t="shared" ref="T38:T60" si="17">D160</f>
        <v>0</v>
      </c>
      <c r="U38" s="67">
        <f t="shared" ref="U38:U60" si="18">IF(C99&gt;100,100,C99)</f>
        <v>75.781818181818181</v>
      </c>
      <c r="V38" s="67">
        <f t="shared" ref="V38:V60" si="19">IF(D99&gt;100,100,D99)</f>
        <v>73.963636363636368</v>
      </c>
      <c r="W38" s="61">
        <f t="shared" ref="W38:W60" si="20">IF(C38&gt;100,100,C38)</f>
        <v>42</v>
      </c>
      <c r="X38" s="61">
        <f t="shared" ref="X38:X60" si="21">IF(D38&gt;100,100,D38)</f>
        <v>42</v>
      </c>
      <c r="Y38" s="67">
        <f t="shared" ref="Y38:Y60" si="22">IF(C160&gt;100,100,C160)</f>
        <v>0</v>
      </c>
      <c r="Z38" s="67">
        <f t="shared" ref="Z38:Z60" si="23">IF(D160&gt;100,100,D160)</f>
        <v>0</v>
      </c>
      <c r="AA38" s="40"/>
      <c r="AB38" s="23"/>
      <c r="AC38" s="23"/>
      <c r="AD38" s="23"/>
      <c r="AE38" s="23"/>
      <c r="AF38" s="26"/>
      <c r="AG38" s="26"/>
      <c r="AH38" s="24"/>
      <c r="AI38" s="40"/>
      <c r="AJ38" s="40"/>
      <c r="AK38" s="40"/>
      <c r="AL38" s="40"/>
      <c r="AM38" s="40"/>
      <c r="AN38" s="40"/>
    </row>
    <row r="39" spans="2:40" x14ac:dyDescent="0.2">
      <c r="B39" s="113" t="s">
        <v>102</v>
      </c>
      <c r="C39" s="145">
        <v>70</v>
      </c>
      <c r="D39" s="145">
        <v>64</v>
      </c>
      <c r="N39"/>
      <c r="O39" s="63">
        <f t="shared" si="14"/>
        <v>75.781818181818181</v>
      </c>
      <c r="P39" s="63">
        <f t="shared" si="15"/>
        <v>73.963636363636368</v>
      </c>
      <c r="Q39" s="61">
        <f t="shared" si="12"/>
        <v>70</v>
      </c>
      <c r="R39" s="61">
        <f t="shared" si="13"/>
        <v>64</v>
      </c>
      <c r="S39" s="63">
        <f t="shared" si="16"/>
        <v>0</v>
      </c>
      <c r="T39" s="63">
        <f t="shared" si="17"/>
        <v>0</v>
      </c>
      <c r="U39" s="67">
        <f t="shared" si="18"/>
        <v>75.781818181818181</v>
      </c>
      <c r="V39" s="67">
        <f t="shared" si="19"/>
        <v>73.963636363636368</v>
      </c>
      <c r="W39" s="61">
        <f t="shared" si="20"/>
        <v>70</v>
      </c>
      <c r="X39" s="61">
        <f t="shared" si="21"/>
        <v>64</v>
      </c>
      <c r="Y39" s="67">
        <f t="shared" si="22"/>
        <v>0</v>
      </c>
      <c r="Z39" s="67">
        <f t="shared" si="23"/>
        <v>0</v>
      </c>
      <c r="AA39" s="40"/>
      <c r="AB39" s="23"/>
      <c r="AC39" s="23"/>
      <c r="AD39" s="23"/>
      <c r="AE39" s="23"/>
      <c r="AF39" s="26"/>
      <c r="AG39" s="26"/>
      <c r="AH39" s="24"/>
      <c r="AI39" s="40"/>
      <c r="AJ39" s="40"/>
      <c r="AK39" s="40"/>
      <c r="AL39" s="40"/>
      <c r="AM39" s="40"/>
      <c r="AN39" s="40"/>
    </row>
    <row r="40" spans="2:40" x14ac:dyDescent="0.2">
      <c r="B40" s="113" t="s">
        <v>103</v>
      </c>
      <c r="C40" s="145">
        <v>7</v>
      </c>
      <c r="D40" s="145">
        <v>8</v>
      </c>
      <c r="N40"/>
      <c r="O40" s="63">
        <f t="shared" si="14"/>
        <v>75.781818181818181</v>
      </c>
      <c r="P40" s="63">
        <f t="shared" si="15"/>
        <v>73.963636363636368</v>
      </c>
      <c r="Q40" s="61">
        <f t="shared" si="12"/>
        <v>7</v>
      </c>
      <c r="R40" s="61">
        <f t="shared" si="13"/>
        <v>8</v>
      </c>
      <c r="S40" s="63">
        <f t="shared" si="16"/>
        <v>0</v>
      </c>
      <c r="T40" s="63">
        <f t="shared" si="17"/>
        <v>0</v>
      </c>
      <c r="U40" s="67">
        <f t="shared" si="18"/>
        <v>75.781818181818181</v>
      </c>
      <c r="V40" s="67">
        <f t="shared" si="19"/>
        <v>73.963636363636368</v>
      </c>
      <c r="W40" s="61">
        <f t="shared" si="20"/>
        <v>7</v>
      </c>
      <c r="X40" s="61">
        <f t="shared" si="21"/>
        <v>8</v>
      </c>
      <c r="Y40" s="67">
        <f t="shared" si="22"/>
        <v>0</v>
      </c>
      <c r="Z40" s="67">
        <f t="shared" si="23"/>
        <v>0</v>
      </c>
      <c r="AA40" s="40"/>
      <c r="AB40" s="23"/>
      <c r="AC40" s="23"/>
      <c r="AD40" s="23"/>
      <c r="AE40" s="23"/>
      <c r="AF40" s="26"/>
      <c r="AG40" s="26"/>
      <c r="AH40" s="24"/>
      <c r="AI40" s="40"/>
      <c r="AJ40" s="40"/>
      <c r="AK40" s="40"/>
      <c r="AL40" s="40"/>
      <c r="AM40" s="40"/>
      <c r="AN40" s="40"/>
    </row>
    <row r="41" spans="2:40" x14ac:dyDescent="0.2">
      <c r="B41" s="113" t="s">
        <v>104</v>
      </c>
      <c r="C41" s="145">
        <v>32</v>
      </c>
      <c r="D41" s="145">
        <v>32</v>
      </c>
      <c r="N41"/>
      <c r="O41" s="63">
        <f t="shared" si="14"/>
        <v>75.781818181818181</v>
      </c>
      <c r="P41" s="63">
        <f t="shared" si="15"/>
        <v>73.963636363636368</v>
      </c>
      <c r="Q41" s="61">
        <f t="shared" si="12"/>
        <v>32</v>
      </c>
      <c r="R41" s="61">
        <f t="shared" si="13"/>
        <v>32</v>
      </c>
      <c r="S41" s="63">
        <f t="shared" si="16"/>
        <v>0</v>
      </c>
      <c r="T41" s="63">
        <f t="shared" si="17"/>
        <v>0</v>
      </c>
      <c r="U41" s="67">
        <f t="shared" si="18"/>
        <v>75.781818181818181</v>
      </c>
      <c r="V41" s="67">
        <f t="shared" si="19"/>
        <v>73.963636363636368</v>
      </c>
      <c r="W41" s="61">
        <f t="shared" si="20"/>
        <v>32</v>
      </c>
      <c r="X41" s="61">
        <f t="shared" si="21"/>
        <v>32</v>
      </c>
      <c r="Y41" s="67">
        <f t="shared" si="22"/>
        <v>0</v>
      </c>
      <c r="Z41" s="67">
        <f t="shared" si="23"/>
        <v>0</v>
      </c>
      <c r="AA41" s="40"/>
      <c r="AB41" s="23"/>
      <c r="AC41" s="23"/>
      <c r="AD41" s="23"/>
      <c r="AE41" s="23"/>
      <c r="AF41" s="26"/>
      <c r="AG41" s="26"/>
      <c r="AH41" s="24"/>
      <c r="AI41" s="40"/>
      <c r="AJ41" s="40"/>
      <c r="AK41" s="40"/>
      <c r="AL41" s="40"/>
      <c r="AM41" s="40"/>
      <c r="AN41" s="40"/>
    </row>
    <row r="42" spans="2:40" x14ac:dyDescent="0.2">
      <c r="B42" s="113" t="s">
        <v>128</v>
      </c>
      <c r="C42" s="145">
        <v>39</v>
      </c>
      <c r="D42" s="145">
        <v>44</v>
      </c>
      <c r="N42"/>
      <c r="O42" s="63">
        <f t="shared" si="14"/>
        <v>75.781818181818181</v>
      </c>
      <c r="P42" s="63">
        <f t="shared" si="15"/>
        <v>73.963636363636368</v>
      </c>
      <c r="Q42" s="61">
        <f t="shared" si="12"/>
        <v>39</v>
      </c>
      <c r="R42" s="61">
        <f t="shared" si="13"/>
        <v>44</v>
      </c>
      <c r="S42" s="63">
        <f t="shared" si="16"/>
        <v>0</v>
      </c>
      <c r="T42" s="63">
        <f t="shared" si="17"/>
        <v>0</v>
      </c>
      <c r="U42" s="67">
        <f t="shared" si="18"/>
        <v>75.781818181818181</v>
      </c>
      <c r="V42" s="67">
        <f t="shared" si="19"/>
        <v>73.963636363636368</v>
      </c>
      <c r="W42" s="61">
        <f t="shared" si="20"/>
        <v>39</v>
      </c>
      <c r="X42" s="61">
        <f t="shared" si="21"/>
        <v>44</v>
      </c>
      <c r="Y42" s="67">
        <f t="shared" si="22"/>
        <v>0</v>
      </c>
      <c r="Z42" s="67">
        <f t="shared" si="23"/>
        <v>0</v>
      </c>
      <c r="AA42" s="40"/>
      <c r="AB42" s="23"/>
      <c r="AC42" s="23"/>
      <c r="AD42" s="23"/>
      <c r="AE42" s="23"/>
      <c r="AF42" s="26"/>
      <c r="AG42" s="26"/>
      <c r="AH42" s="24"/>
      <c r="AI42" s="40"/>
      <c r="AJ42" s="40"/>
      <c r="AK42" s="40"/>
      <c r="AL42" s="40"/>
      <c r="AM42" s="40"/>
      <c r="AN42" s="40"/>
    </row>
    <row r="43" spans="2:40" x14ac:dyDescent="0.2">
      <c r="B43" s="113" t="s">
        <v>117</v>
      </c>
      <c r="C43" s="145">
        <v>32</v>
      </c>
      <c r="D43" s="145">
        <v>30</v>
      </c>
      <c r="N43"/>
      <c r="O43" s="63">
        <f t="shared" si="14"/>
        <v>75.781818181818181</v>
      </c>
      <c r="P43" s="63">
        <f t="shared" si="15"/>
        <v>73.963636363636368</v>
      </c>
      <c r="Q43" s="61">
        <f t="shared" si="12"/>
        <v>32</v>
      </c>
      <c r="R43" s="61">
        <f t="shared" si="13"/>
        <v>30</v>
      </c>
      <c r="S43" s="63">
        <f t="shared" si="16"/>
        <v>0</v>
      </c>
      <c r="T43" s="63">
        <f t="shared" si="17"/>
        <v>0</v>
      </c>
      <c r="U43" s="67">
        <f t="shared" si="18"/>
        <v>75.781818181818181</v>
      </c>
      <c r="V43" s="67">
        <f t="shared" si="19"/>
        <v>73.963636363636368</v>
      </c>
      <c r="W43" s="61">
        <f t="shared" si="20"/>
        <v>32</v>
      </c>
      <c r="X43" s="61">
        <f t="shared" si="21"/>
        <v>30</v>
      </c>
      <c r="Y43" s="67">
        <f t="shared" si="22"/>
        <v>0</v>
      </c>
      <c r="Z43" s="67">
        <f t="shared" si="23"/>
        <v>0</v>
      </c>
      <c r="AA43" s="40"/>
      <c r="AB43" s="23"/>
      <c r="AC43" s="23"/>
      <c r="AD43" s="23"/>
      <c r="AE43" s="23"/>
      <c r="AF43" s="26"/>
      <c r="AG43" s="26"/>
      <c r="AH43" s="24"/>
      <c r="AI43" s="40"/>
      <c r="AJ43" s="40"/>
      <c r="AK43" s="40"/>
      <c r="AL43" s="40"/>
      <c r="AM43" s="40"/>
      <c r="AN43" s="40"/>
    </row>
    <row r="44" spans="2:40" x14ac:dyDescent="0.2">
      <c r="B44" s="113" t="s">
        <v>118</v>
      </c>
      <c r="C44" s="145">
        <v>15</v>
      </c>
      <c r="D44" s="145">
        <v>15</v>
      </c>
      <c r="N44"/>
      <c r="O44" s="63">
        <f t="shared" si="14"/>
        <v>75.781818181818181</v>
      </c>
      <c r="P44" s="63">
        <f t="shared" si="15"/>
        <v>73.963636363636368</v>
      </c>
      <c r="Q44" s="61">
        <f t="shared" si="12"/>
        <v>15</v>
      </c>
      <c r="R44" s="61">
        <f t="shared" si="13"/>
        <v>15</v>
      </c>
      <c r="S44" s="63">
        <f t="shared" si="16"/>
        <v>0</v>
      </c>
      <c r="T44" s="63">
        <f t="shared" si="17"/>
        <v>0</v>
      </c>
      <c r="U44" s="67">
        <f t="shared" si="18"/>
        <v>75.781818181818181</v>
      </c>
      <c r="V44" s="67">
        <f t="shared" si="19"/>
        <v>73.963636363636368</v>
      </c>
      <c r="W44" s="61">
        <f t="shared" si="20"/>
        <v>15</v>
      </c>
      <c r="X44" s="61">
        <f t="shared" si="21"/>
        <v>15</v>
      </c>
      <c r="Y44" s="67">
        <f t="shared" si="22"/>
        <v>0</v>
      </c>
      <c r="Z44" s="67">
        <f t="shared" si="23"/>
        <v>0</v>
      </c>
      <c r="AA44" s="40"/>
      <c r="AB44" s="23"/>
      <c r="AC44" s="23"/>
      <c r="AD44" s="23"/>
      <c r="AE44" s="23"/>
      <c r="AF44" s="26"/>
      <c r="AG44" s="26"/>
      <c r="AH44" s="24"/>
      <c r="AI44" s="40"/>
      <c r="AJ44" s="40"/>
      <c r="AK44" s="40"/>
      <c r="AL44" s="40"/>
      <c r="AM44" s="40"/>
      <c r="AN44" s="40"/>
    </row>
    <row r="45" spans="2:40" x14ac:dyDescent="0.2">
      <c r="B45" s="113" t="s">
        <v>105</v>
      </c>
      <c r="C45" s="145">
        <v>38</v>
      </c>
      <c r="D45" s="145">
        <v>38</v>
      </c>
      <c r="N45"/>
      <c r="O45" s="63">
        <f t="shared" si="14"/>
        <v>75.781818181818181</v>
      </c>
      <c r="P45" s="63">
        <f t="shared" si="15"/>
        <v>73.963636363636368</v>
      </c>
      <c r="Q45" s="61">
        <f t="shared" si="12"/>
        <v>38</v>
      </c>
      <c r="R45" s="61">
        <f t="shared" si="13"/>
        <v>38</v>
      </c>
      <c r="S45" s="63">
        <f t="shared" si="16"/>
        <v>0</v>
      </c>
      <c r="T45" s="63">
        <f t="shared" si="17"/>
        <v>0</v>
      </c>
      <c r="U45" s="67">
        <f t="shared" si="18"/>
        <v>75.781818181818181</v>
      </c>
      <c r="V45" s="67">
        <f t="shared" si="19"/>
        <v>73.963636363636368</v>
      </c>
      <c r="W45" s="61">
        <f t="shared" si="20"/>
        <v>38</v>
      </c>
      <c r="X45" s="61">
        <f t="shared" si="21"/>
        <v>38</v>
      </c>
      <c r="Y45" s="67">
        <f t="shared" si="22"/>
        <v>0</v>
      </c>
      <c r="Z45" s="67">
        <f t="shared" si="23"/>
        <v>0</v>
      </c>
      <c r="AA45" s="40"/>
      <c r="AB45" s="23"/>
      <c r="AC45" s="23"/>
      <c r="AD45" s="23"/>
      <c r="AE45" s="23"/>
      <c r="AF45" s="26"/>
      <c r="AG45" s="26"/>
      <c r="AH45" s="24"/>
      <c r="AI45" s="40"/>
      <c r="AJ45" s="40"/>
      <c r="AK45" s="40"/>
      <c r="AL45" s="40"/>
      <c r="AM45" s="40"/>
      <c r="AN45" s="40"/>
    </row>
    <row r="46" spans="2:40" x14ac:dyDescent="0.2">
      <c r="B46" s="113" t="s">
        <v>119</v>
      </c>
      <c r="C46" s="145">
        <v>21</v>
      </c>
      <c r="D46" s="145">
        <v>21</v>
      </c>
      <c r="N46"/>
      <c r="O46" s="63">
        <f t="shared" si="14"/>
        <v>75.781818181818181</v>
      </c>
      <c r="P46" s="63">
        <f t="shared" si="15"/>
        <v>73.963636363636368</v>
      </c>
      <c r="Q46" s="61">
        <f t="shared" si="12"/>
        <v>21</v>
      </c>
      <c r="R46" s="61">
        <f t="shared" si="13"/>
        <v>21</v>
      </c>
      <c r="S46" s="63">
        <f t="shared" si="16"/>
        <v>0</v>
      </c>
      <c r="T46" s="63">
        <f t="shared" si="17"/>
        <v>0</v>
      </c>
      <c r="U46" s="67">
        <f t="shared" si="18"/>
        <v>75.781818181818181</v>
      </c>
      <c r="V46" s="67">
        <f t="shared" si="19"/>
        <v>73.963636363636368</v>
      </c>
      <c r="W46" s="61">
        <f t="shared" si="20"/>
        <v>21</v>
      </c>
      <c r="X46" s="61">
        <f t="shared" si="21"/>
        <v>21</v>
      </c>
      <c r="Y46" s="67">
        <f t="shared" si="22"/>
        <v>0</v>
      </c>
      <c r="Z46" s="67">
        <f t="shared" si="23"/>
        <v>0</v>
      </c>
      <c r="AA46" s="40"/>
      <c r="AB46" s="23"/>
      <c r="AC46" s="23"/>
      <c r="AD46" s="23"/>
      <c r="AE46" s="23"/>
      <c r="AF46" s="26"/>
      <c r="AG46" s="26"/>
      <c r="AH46" s="24"/>
      <c r="AI46" s="40"/>
      <c r="AJ46" s="40"/>
      <c r="AK46" s="40"/>
      <c r="AL46" s="40"/>
      <c r="AM46" s="40"/>
      <c r="AN46" s="40"/>
    </row>
    <row r="47" spans="2:40" x14ac:dyDescent="0.2">
      <c r="B47" s="113" t="s">
        <v>106</v>
      </c>
      <c r="C47" s="145">
        <v>24</v>
      </c>
      <c r="D47" s="145">
        <v>22</v>
      </c>
      <c r="N47"/>
      <c r="O47" s="63">
        <f t="shared" si="14"/>
        <v>75.781818181818181</v>
      </c>
      <c r="P47" s="63">
        <f t="shared" si="15"/>
        <v>73.963636363636368</v>
      </c>
      <c r="Q47" s="61">
        <f t="shared" si="12"/>
        <v>24</v>
      </c>
      <c r="R47" s="61">
        <f t="shared" si="13"/>
        <v>22</v>
      </c>
      <c r="S47" s="63">
        <f t="shared" si="16"/>
        <v>0</v>
      </c>
      <c r="T47" s="63">
        <f t="shared" si="17"/>
        <v>0</v>
      </c>
      <c r="U47" s="67">
        <f t="shared" si="18"/>
        <v>75.781818181818181</v>
      </c>
      <c r="V47" s="67">
        <f t="shared" si="19"/>
        <v>73.963636363636368</v>
      </c>
      <c r="W47" s="61">
        <f t="shared" si="20"/>
        <v>24</v>
      </c>
      <c r="X47" s="61">
        <f t="shared" si="21"/>
        <v>22</v>
      </c>
      <c r="Y47" s="67">
        <f t="shared" si="22"/>
        <v>0</v>
      </c>
      <c r="Z47" s="67">
        <f t="shared" si="23"/>
        <v>0</v>
      </c>
      <c r="AA47" s="40"/>
      <c r="AB47" s="23"/>
      <c r="AC47" s="23"/>
      <c r="AD47" s="23"/>
      <c r="AE47" s="23"/>
      <c r="AF47" s="26"/>
      <c r="AG47" s="26"/>
      <c r="AH47" s="24"/>
      <c r="AI47" s="40"/>
      <c r="AJ47" s="40"/>
      <c r="AK47" s="40"/>
      <c r="AL47" s="40"/>
      <c r="AM47" s="40"/>
      <c r="AN47" s="40"/>
    </row>
    <row r="48" spans="2:40" x14ac:dyDescent="0.2">
      <c r="B48" s="113" t="s">
        <v>107</v>
      </c>
      <c r="C48" s="145">
        <v>21</v>
      </c>
      <c r="D48" s="145">
        <v>22</v>
      </c>
      <c r="N48"/>
      <c r="O48" s="63">
        <f t="shared" si="14"/>
        <v>75.781818181818181</v>
      </c>
      <c r="P48" s="63">
        <f t="shared" si="15"/>
        <v>73.963636363636368</v>
      </c>
      <c r="Q48" s="61">
        <f t="shared" si="12"/>
        <v>21</v>
      </c>
      <c r="R48" s="61">
        <f t="shared" si="13"/>
        <v>22</v>
      </c>
      <c r="S48" s="63">
        <f t="shared" si="16"/>
        <v>0</v>
      </c>
      <c r="T48" s="63">
        <f t="shared" si="17"/>
        <v>0</v>
      </c>
      <c r="U48" s="67">
        <f t="shared" si="18"/>
        <v>75.781818181818181</v>
      </c>
      <c r="V48" s="67">
        <f t="shared" si="19"/>
        <v>73.963636363636368</v>
      </c>
      <c r="W48" s="61">
        <f t="shared" si="20"/>
        <v>21</v>
      </c>
      <c r="X48" s="61">
        <f t="shared" si="21"/>
        <v>22</v>
      </c>
      <c r="Y48" s="67">
        <f t="shared" si="22"/>
        <v>0</v>
      </c>
      <c r="Z48" s="67">
        <f t="shared" si="23"/>
        <v>0</v>
      </c>
      <c r="AA48" s="40"/>
      <c r="AB48" s="23"/>
      <c r="AC48" s="23"/>
      <c r="AD48" s="23"/>
      <c r="AE48" s="23"/>
      <c r="AF48" s="26"/>
      <c r="AG48" s="26"/>
      <c r="AH48" s="24"/>
      <c r="AI48" s="40"/>
      <c r="AJ48" s="40"/>
      <c r="AK48" s="40"/>
      <c r="AL48" s="40"/>
      <c r="AM48" s="40"/>
      <c r="AN48" s="40"/>
    </row>
    <row r="49" spans="2:40" x14ac:dyDescent="0.2">
      <c r="B49" s="113" t="s">
        <v>120</v>
      </c>
      <c r="C49" s="145">
        <v>8</v>
      </c>
      <c r="D49" s="145">
        <v>7</v>
      </c>
      <c r="N49"/>
      <c r="O49" s="63">
        <f t="shared" si="14"/>
        <v>75.781818181818181</v>
      </c>
      <c r="P49" s="63">
        <f t="shared" si="15"/>
        <v>73.963636363636368</v>
      </c>
      <c r="Q49" s="61">
        <f t="shared" si="12"/>
        <v>8</v>
      </c>
      <c r="R49" s="61">
        <f t="shared" si="13"/>
        <v>7</v>
      </c>
      <c r="S49" s="63">
        <f t="shared" si="16"/>
        <v>0</v>
      </c>
      <c r="T49" s="63">
        <f t="shared" si="17"/>
        <v>0</v>
      </c>
      <c r="U49" s="67">
        <f t="shared" si="18"/>
        <v>75.781818181818181</v>
      </c>
      <c r="V49" s="67">
        <f t="shared" si="19"/>
        <v>73.963636363636368</v>
      </c>
      <c r="W49" s="61">
        <f t="shared" si="20"/>
        <v>8</v>
      </c>
      <c r="X49" s="61">
        <f t="shared" si="21"/>
        <v>7</v>
      </c>
      <c r="Y49" s="67">
        <f t="shared" si="22"/>
        <v>0</v>
      </c>
      <c r="Z49" s="67">
        <f t="shared" si="23"/>
        <v>0</v>
      </c>
      <c r="AA49" s="40"/>
      <c r="AB49" s="23"/>
      <c r="AC49" s="23"/>
      <c r="AD49" s="23"/>
      <c r="AE49" s="23"/>
      <c r="AF49" s="26"/>
      <c r="AG49" s="26"/>
      <c r="AH49" s="24"/>
      <c r="AI49" s="40"/>
      <c r="AJ49" s="40"/>
      <c r="AK49" s="40"/>
      <c r="AL49" s="40"/>
      <c r="AM49" s="40"/>
      <c r="AN49" s="40"/>
    </row>
    <row r="50" spans="2:40" x14ac:dyDescent="0.2">
      <c r="B50" s="113" t="s">
        <v>126</v>
      </c>
      <c r="C50" s="145">
        <v>13</v>
      </c>
      <c r="D50" s="145">
        <v>12</v>
      </c>
      <c r="N50"/>
      <c r="O50" s="63">
        <f t="shared" si="14"/>
        <v>75.781818181818181</v>
      </c>
      <c r="P50" s="63">
        <f t="shared" si="15"/>
        <v>73.963636363636368</v>
      </c>
      <c r="Q50" s="61">
        <f t="shared" si="12"/>
        <v>13</v>
      </c>
      <c r="R50" s="61">
        <f t="shared" si="13"/>
        <v>12</v>
      </c>
      <c r="S50" s="63">
        <f t="shared" si="16"/>
        <v>0</v>
      </c>
      <c r="T50" s="63">
        <f t="shared" si="17"/>
        <v>0</v>
      </c>
      <c r="U50" s="81">
        <f t="shared" si="18"/>
        <v>75.781818181818181</v>
      </c>
      <c r="V50" s="81">
        <f t="shared" si="19"/>
        <v>73.963636363636368</v>
      </c>
      <c r="W50" s="61">
        <f t="shared" si="20"/>
        <v>13</v>
      </c>
      <c r="X50" s="61">
        <f t="shared" si="21"/>
        <v>12</v>
      </c>
      <c r="Y50" s="81">
        <f t="shared" si="22"/>
        <v>0</v>
      </c>
      <c r="Z50" s="81">
        <f t="shared" si="23"/>
        <v>0</v>
      </c>
      <c r="AA50" s="40"/>
      <c r="AB50" s="23"/>
      <c r="AC50" s="23"/>
      <c r="AD50" s="23"/>
      <c r="AE50" s="23"/>
      <c r="AF50" s="26"/>
      <c r="AG50" s="26"/>
      <c r="AH50" s="24"/>
      <c r="AI50" s="40"/>
      <c r="AJ50" s="40"/>
      <c r="AK50" s="40"/>
      <c r="AL50" s="40"/>
      <c r="AM50" s="40"/>
      <c r="AN50" s="40"/>
    </row>
    <row r="51" spans="2:40" s="66" customFormat="1" x14ac:dyDescent="0.2">
      <c r="B51" s="113" t="s">
        <v>108</v>
      </c>
      <c r="C51" s="145">
        <v>78</v>
      </c>
      <c r="D51" s="145">
        <v>72</v>
      </c>
      <c r="E51"/>
      <c r="F51"/>
      <c r="G51" s="62"/>
      <c r="H51" s="62"/>
      <c r="I51" s="62"/>
      <c r="J51" s="62"/>
      <c r="K51" s="56"/>
      <c r="L51" s="56"/>
      <c r="M51" s="56"/>
      <c r="N51" s="56"/>
      <c r="O51" s="63">
        <f t="shared" si="14"/>
        <v>75.781818181818181</v>
      </c>
      <c r="P51" s="63">
        <f t="shared" si="15"/>
        <v>73.963636363636368</v>
      </c>
      <c r="Q51" s="61">
        <f t="shared" si="12"/>
        <v>78</v>
      </c>
      <c r="R51" s="61">
        <f t="shared" si="13"/>
        <v>72</v>
      </c>
      <c r="S51" s="63">
        <f t="shared" si="16"/>
        <v>0</v>
      </c>
      <c r="T51" s="63">
        <f t="shared" si="17"/>
        <v>0</v>
      </c>
      <c r="U51" s="81">
        <f t="shared" si="18"/>
        <v>75.781818181818181</v>
      </c>
      <c r="V51" s="81">
        <f t="shared" si="19"/>
        <v>73.963636363636368</v>
      </c>
      <c r="W51" s="61">
        <f t="shared" si="20"/>
        <v>78</v>
      </c>
      <c r="X51" s="61">
        <f t="shared" si="21"/>
        <v>72</v>
      </c>
      <c r="Y51" s="81">
        <f t="shared" si="22"/>
        <v>0</v>
      </c>
      <c r="Z51" s="81">
        <f t="shared" si="23"/>
        <v>0</v>
      </c>
    </row>
    <row r="52" spans="2:40" s="66" customFormat="1" x14ac:dyDescent="0.2">
      <c r="B52" s="113" t="s">
        <v>121</v>
      </c>
      <c r="C52" s="145">
        <v>39</v>
      </c>
      <c r="D52" s="145">
        <v>37</v>
      </c>
      <c r="E52"/>
      <c r="F52"/>
      <c r="G52" s="62"/>
      <c r="H52" s="62"/>
      <c r="I52" s="62"/>
      <c r="J52" s="62"/>
      <c r="K52" s="56"/>
      <c r="L52" s="56"/>
      <c r="M52" s="56"/>
      <c r="N52" s="56"/>
      <c r="O52" s="63">
        <f t="shared" si="14"/>
        <v>75.781818181818181</v>
      </c>
      <c r="P52" s="63">
        <f t="shared" si="15"/>
        <v>73.963636363636368</v>
      </c>
      <c r="Q52" s="61">
        <f t="shared" si="12"/>
        <v>39</v>
      </c>
      <c r="R52" s="61">
        <f t="shared" si="13"/>
        <v>37</v>
      </c>
      <c r="S52" s="63">
        <f t="shared" si="16"/>
        <v>0</v>
      </c>
      <c r="T52" s="63">
        <f t="shared" si="17"/>
        <v>0</v>
      </c>
      <c r="U52" s="81">
        <f t="shared" si="18"/>
        <v>75.781818181818181</v>
      </c>
      <c r="V52" s="81">
        <f t="shared" si="19"/>
        <v>73.963636363636368</v>
      </c>
      <c r="W52" s="61">
        <f t="shared" si="20"/>
        <v>39</v>
      </c>
      <c r="X52" s="61">
        <f t="shared" si="21"/>
        <v>37</v>
      </c>
      <c r="Y52" s="81">
        <f t="shared" si="22"/>
        <v>0</v>
      </c>
      <c r="Z52" s="81">
        <f t="shared" si="23"/>
        <v>0</v>
      </c>
    </row>
    <row r="53" spans="2:40" s="66" customFormat="1" x14ac:dyDescent="0.2">
      <c r="B53" s="113" t="s">
        <v>129</v>
      </c>
      <c r="C53" s="145">
        <v>4</v>
      </c>
      <c r="D53" s="145">
        <v>4</v>
      </c>
      <c r="E53"/>
      <c r="F53"/>
      <c r="G53" s="62"/>
      <c r="H53" s="62"/>
      <c r="I53" s="62"/>
      <c r="J53" s="62"/>
      <c r="K53" s="56"/>
      <c r="L53" s="56"/>
      <c r="M53" s="56"/>
      <c r="N53" s="56"/>
      <c r="O53" s="63">
        <f t="shared" si="14"/>
        <v>75.781818181818181</v>
      </c>
      <c r="P53" s="63">
        <f t="shared" si="15"/>
        <v>73.963636363636368</v>
      </c>
      <c r="Q53" s="61">
        <f t="shared" si="12"/>
        <v>4</v>
      </c>
      <c r="R53" s="61">
        <f t="shared" si="13"/>
        <v>4</v>
      </c>
      <c r="S53" s="63">
        <f t="shared" si="16"/>
        <v>0</v>
      </c>
      <c r="T53" s="63">
        <f t="shared" si="17"/>
        <v>0</v>
      </c>
      <c r="U53" s="81">
        <f t="shared" si="18"/>
        <v>75.781818181818181</v>
      </c>
      <c r="V53" s="81">
        <f t="shared" si="19"/>
        <v>73.963636363636368</v>
      </c>
      <c r="W53" s="61">
        <f t="shared" si="20"/>
        <v>4</v>
      </c>
      <c r="X53" s="61">
        <f t="shared" si="21"/>
        <v>4</v>
      </c>
      <c r="Y53" s="81">
        <f t="shared" si="22"/>
        <v>0</v>
      </c>
      <c r="Z53" s="81">
        <f t="shared" si="23"/>
        <v>0</v>
      </c>
    </row>
    <row r="54" spans="2:40" s="66" customFormat="1" x14ac:dyDescent="0.2">
      <c r="B54" s="113" t="s">
        <v>122</v>
      </c>
      <c r="C54" s="145">
        <v>17</v>
      </c>
      <c r="D54" s="145">
        <v>16</v>
      </c>
      <c r="E54"/>
      <c r="F54"/>
      <c r="G54" s="62"/>
      <c r="H54" s="62"/>
      <c r="I54" s="62"/>
      <c r="J54" s="62"/>
      <c r="K54" s="56"/>
      <c r="L54" s="56"/>
      <c r="M54" s="56"/>
      <c r="N54" s="56"/>
      <c r="O54" s="63">
        <f t="shared" si="14"/>
        <v>75.781818181818181</v>
      </c>
      <c r="P54" s="63">
        <f t="shared" si="15"/>
        <v>73.963636363636368</v>
      </c>
      <c r="Q54" s="61">
        <f t="shared" si="12"/>
        <v>17</v>
      </c>
      <c r="R54" s="61">
        <f t="shared" si="13"/>
        <v>16</v>
      </c>
      <c r="S54" s="63">
        <f t="shared" si="16"/>
        <v>0</v>
      </c>
      <c r="T54" s="63">
        <f t="shared" si="17"/>
        <v>0</v>
      </c>
      <c r="U54" s="81">
        <f t="shared" si="18"/>
        <v>75.781818181818181</v>
      </c>
      <c r="V54" s="81">
        <f t="shared" si="19"/>
        <v>73.963636363636368</v>
      </c>
      <c r="W54" s="61">
        <f t="shared" si="20"/>
        <v>17</v>
      </c>
      <c r="X54" s="61">
        <f t="shared" si="21"/>
        <v>16</v>
      </c>
      <c r="Y54" s="81">
        <f t="shared" si="22"/>
        <v>0</v>
      </c>
      <c r="Z54" s="81">
        <f t="shared" si="23"/>
        <v>0</v>
      </c>
    </row>
    <row r="55" spans="2:40" s="66" customFormat="1" x14ac:dyDescent="0.2">
      <c r="B55" s="113" t="s">
        <v>123</v>
      </c>
      <c r="C55" s="145">
        <v>23</v>
      </c>
      <c r="D55" s="145">
        <v>23</v>
      </c>
      <c r="E55"/>
      <c r="F55"/>
      <c r="G55" s="62"/>
      <c r="H55" s="62"/>
      <c r="I55" s="62"/>
      <c r="J55" s="62"/>
      <c r="K55" s="56"/>
      <c r="L55" s="56"/>
      <c r="M55" s="56"/>
      <c r="N55" s="56"/>
      <c r="O55" s="63">
        <f t="shared" si="14"/>
        <v>75.781818181818181</v>
      </c>
      <c r="P55" s="63">
        <f t="shared" si="15"/>
        <v>73.963636363636368</v>
      </c>
      <c r="Q55" s="61">
        <f t="shared" si="12"/>
        <v>23</v>
      </c>
      <c r="R55" s="61">
        <f t="shared" si="13"/>
        <v>23</v>
      </c>
      <c r="S55" s="63">
        <f t="shared" si="16"/>
        <v>0</v>
      </c>
      <c r="T55" s="63">
        <f t="shared" si="17"/>
        <v>0</v>
      </c>
      <c r="U55" s="81">
        <f t="shared" si="18"/>
        <v>75.781818181818181</v>
      </c>
      <c r="V55" s="81">
        <f t="shared" si="19"/>
        <v>73.963636363636368</v>
      </c>
      <c r="W55" s="61">
        <f t="shared" si="20"/>
        <v>23</v>
      </c>
      <c r="X55" s="61">
        <f t="shared" si="21"/>
        <v>23</v>
      </c>
      <c r="Y55" s="81">
        <f t="shared" si="22"/>
        <v>0</v>
      </c>
      <c r="Z55" s="81">
        <f t="shared" si="23"/>
        <v>0</v>
      </c>
    </row>
    <row r="56" spans="2:40" s="66" customFormat="1" x14ac:dyDescent="0.2">
      <c r="B56" s="113" t="s">
        <v>124</v>
      </c>
      <c r="C56" s="145">
        <v>17</v>
      </c>
      <c r="D56" s="145">
        <v>18</v>
      </c>
      <c r="E56"/>
      <c r="F56"/>
      <c r="G56" s="62"/>
      <c r="H56" s="62"/>
      <c r="I56" s="62"/>
      <c r="J56" s="62"/>
      <c r="K56" s="56"/>
      <c r="L56" s="56"/>
      <c r="M56" s="56"/>
      <c r="N56" s="56"/>
      <c r="O56" s="63">
        <f t="shared" si="14"/>
        <v>75.781818181818181</v>
      </c>
      <c r="P56" s="63">
        <f t="shared" si="15"/>
        <v>73.963636363636368</v>
      </c>
      <c r="Q56" s="61">
        <f t="shared" si="12"/>
        <v>17</v>
      </c>
      <c r="R56" s="61">
        <f t="shared" si="13"/>
        <v>18</v>
      </c>
      <c r="S56" s="63">
        <f t="shared" si="16"/>
        <v>0</v>
      </c>
      <c r="T56" s="63">
        <f t="shared" si="17"/>
        <v>0</v>
      </c>
      <c r="U56" s="81">
        <f t="shared" si="18"/>
        <v>75.781818181818181</v>
      </c>
      <c r="V56" s="81">
        <f t="shared" si="19"/>
        <v>73.963636363636368</v>
      </c>
      <c r="W56" s="61">
        <f t="shared" si="20"/>
        <v>17</v>
      </c>
      <c r="X56" s="61">
        <f t="shared" si="21"/>
        <v>18</v>
      </c>
      <c r="Y56" s="81">
        <f t="shared" si="22"/>
        <v>0</v>
      </c>
      <c r="Z56" s="81">
        <f t="shared" si="23"/>
        <v>0</v>
      </c>
    </row>
    <row r="57" spans="2:40" s="66" customFormat="1" x14ac:dyDescent="0.2">
      <c r="B57" s="113" t="s">
        <v>109</v>
      </c>
      <c r="C57" s="145">
        <v>21</v>
      </c>
      <c r="D57" s="145">
        <v>21</v>
      </c>
      <c r="E57"/>
      <c r="F57"/>
      <c r="G57" s="62"/>
      <c r="H57" s="62"/>
      <c r="I57" s="62"/>
      <c r="J57" s="62"/>
      <c r="K57" s="56"/>
      <c r="L57" s="56"/>
      <c r="M57" s="56"/>
      <c r="N57" s="56"/>
      <c r="O57" s="63">
        <f t="shared" si="14"/>
        <v>75.781818181818181</v>
      </c>
      <c r="P57" s="63">
        <f t="shared" si="15"/>
        <v>73.963636363636368</v>
      </c>
      <c r="Q57" s="61">
        <f t="shared" si="12"/>
        <v>21</v>
      </c>
      <c r="R57" s="61">
        <f t="shared" si="13"/>
        <v>21</v>
      </c>
      <c r="S57" s="63">
        <f t="shared" si="16"/>
        <v>0</v>
      </c>
      <c r="T57" s="63">
        <f t="shared" si="17"/>
        <v>0</v>
      </c>
      <c r="U57" s="81">
        <f t="shared" si="18"/>
        <v>75.781818181818181</v>
      </c>
      <c r="V57" s="81">
        <f t="shared" si="19"/>
        <v>73.963636363636368</v>
      </c>
      <c r="W57" s="61">
        <f t="shared" si="20"/>
        <v>21</v>
      </c>
      <c r="X57" s="61">
        <f t="shared" si="21"/>
        <v>21</v>
      </c>
      <c r="Y57" s="81">
        <f t="shared" si="22"/>
        <v>0</v>
      </c>
      <c r="Z57" s="81">
        <f t="shared" si="23"/>
        <v>0</v>
      </c>
    </row>
    <row r="58" spans="2:40" s="66" customFormat="1" x14ac:dyDescent="0.2">
      <c r="B58" s="113" t="s">
        <v>110</v>
      </c>
      <c r="C58" s="145">
        <v>20</v>
      </c>
      <c r="D58" s="145">
        <v>22</v>
      </c>
      <c r="E58"/>
      <c r="F58"/>
      <c r="G58" s="62"/>
      <c r="H58" s="62"/>
      <c r="I58" s="62"/>
      <c r="J58" s="62"/>
      <c r="K58" s="56"/>
      <c r="L58" s="56"/>
      <c r="M58" s="56"/>
      <c r="N58" s="56"/>
      <c r="O58" s="63">
        <f t="shared" si="14"/>
        <v>75.781818181818181</v>
      </c>
      <c r="P58" s="63">
        <f t="shared" si="15"/>
        <v>73.963636363636368</v>
      </c>
      <c r="Q58" s="61">
        <f t="shared" si="12"/>
        <v>20</v>
      </c>
      <c r="R58" s="61">
        <f t="shared" si="13"/>
        <v>22</v>
      </c>
      <c r="S58" s="63">
        <f t="shared" si="16"/>
        <v>0</v>
      </c>
      <c r="T58" s="63">
        <f t="shared" si="17"/>
        <v>0</v>
      </c>
      <c r="U58" s="81">
        <f t="shared" si="18"/>
        <v>75.781818181818181</v>
      </c>
      <c r="V58" s="81">
        <f t="shared" si="19"/>
        <v>73.963636363636368</v>
      </c>
      <c r="W58" s="61">
        <f t="shared" si="20"/>
        <v>20</v>
      </c>
      <c r="X58" s="61">
        <f t="shared" si="21"/>
        <v>22</v>
      </c>
      <c r="Y58" s="81">
        <f t="shared" si="22"/>
        <v>0</v>
      </c>
      <c r="Z58" s="81">
        <f t="shared" si="23"/>
        <v>0</v>
      </c>
    </row>
    <row r="59" spans="2:40" s="66" customFormat="1" x14ac:dyDescent="0.2">
      <c r="B59" s="113" t="s">
        <v>111</v>
      </c>
      <c r="C59" s="145">
        <v>14</v>
      </c>
      <c r="D59" s="145">
        <v>14</v>
      </c>
      <c r="E59"/>
      <c r="F59"/>
      <c r="G59" s="62"/>
      <c r="H59" s="62"/>
      <c r="I59" s="62"/>
      <c r="J59" s="62"/>
      <c r="K59" s="56"/>
      <c r="L59" s="56"/>
      <c r="M59" s="56"/>
      <c r="N59" s="56"/>
      <c r="O59" s="63">
        <f t="shared" si="14"/>
        <v>75.781818181818181</v>
      </c>
      <c r="P59" s="63">
        <f t="shared" si="15"/>
        <v>73.963636363636368</v>
      </c>
      <c r="Q59" s="61">
        <f t="shared" si="12"/>
        <v>14</v>
      </c>
      <c r="R59" s="61">
        <f t="shared" si="13"/>
        <v>14</v>
      </c>
      <c r="S59" s="63">
        <f t="shared" si="16"/>
        <v>0</v>
      </c>
      <c r="T59" s="63">
        <f t="shared" si="17"/>
        <v>0</v>
      </c>
      <c r="U59" s="81">
        <f t="shared" si="18"/>
        <v>75.781818181818181</v>
      </c>
      <c r="V59" s="81">
        <f t="shared" si="19"/>
        <v>73.963636363636368</v>
      </c>
      <c r="W59" s="61">
        <f t="shared" si="20"/>
        <v>14</v>
      </c>
      <c r="X59" s="61">
        <f t="shared" si="21"/>
        <v>14</v>
      </c>
      <c r="Y59" s="81">
        <f t="shared" si="22"/>
        <v>0</v>
      </c>
      <c r="Z59" s="81">
        <f t="shared" si="23"/>
        <v>0</v>
      </c>
    </row>
    <row r="60" spans="2:40" s="66" customFormat="1" x14ac:dyDescent="0.2">
      <c r="B60" s="113" t="s">
        <v>125</v>
      </c>
      <c r="C60" s="145">
        <v>25</v>
      </c>
      <c r="D60" s="145">
        <v>25</v>
      </c>
      <c r="E60"/>
      <c r="F60"/>
      <c r="G60" s="62"/>
      <c r="H60" s="62"/>
      <c r="I60" s="62"/>
      <c r="J60" s="62"/>
      <c r="K60" s="56"/>
      <c r="L60" s="56"/>
      <c r="M60" s="56"/>
      <c r="N60" s="56"/>
      <c r="O60" s="63">
        <f t="shared" si="14"/>
        <v>75.781818181818181</v>
      </c>
      <c r="P60" s="63">
        <f t="shared" si="15"/>
        <v>73.963636363636368</v>
      </c>
      <c r="Q60" s="61">
        <f t="shared" si="12"/>
        <v>25</v>
      </c>
      <c r="R60" s="61">
        <f t="shared" si="13"/>
        <v>25</v>
      </c>
      <c r="S60" s="63">
        <f t="shared" si="16"/>
        <v>0</v>
      </c>
      <c r="T60" s="63">
        <f t="shared" si="17"/>
        <v>0</v>
      </c>
      <c r="U60" s="82">
        <f t="shared" si="18"/>
        <v>75.781818181818181</v>
      </c>
      <c r="V60" s="82">
        <f t="shared" si="19"/>
        <v>73.963636363636368</v>
      </c>
      <c r="W60" s="61">
        <f t="shared" si="20"/>
        <v>25</v>
      </c>
      <c r="X60" s="61">
        <f t="shared" si="21"/>
        <v>25</v>
      </c>
      <c r="Y60" s="82">
        <f t="shared" si="22"/>
        <v>0</v>
      </c>
      <c r="Z60" s="82">
        <f t="shared" si="23"/>
        <v>0</v>
      </c>
    </row>
    <row r="61" spans="2:40" s="66" customFormat="1" x14ac:dyDescent="0.2">
      <c r="B61" s="3"/>
      <c r="C61" s="56"/>
      <c r="D61" s="56"/>
      <c r="E61" s="56"/>
      <c r="F61" s="56"/>
      <c r="G61" s="62"/>
      <c r="H61" s="62"/>
      <c r="I61" s="62"/>
      <c r="J61" s="62"/>
      <c r="K61" s="56"/>
      <c r="L61" s="56"/>
      <c r="M61" s="56"/>
      <c r="N61" s="56"/>
      <c r="O61" s="63"/>
      <c r="P61" s="63"/>
      <c r="Q61" s="61"/>
      <c r="R61" s="61"/>
      <c r="S61" s="63"/>
      <c r="T61" s="63"/>
    </row>
    <row r="62" spans="2:40" s="66" customFormat="1" x14ac:dyDescent="0.2">
      <c r="B62" s="3"/>
      <c r="C62" s="56"/>
      <c r="D62" s="56"/>
      <c r="E62" s="56"/>
      <c r="F62" s="56"/>
      <c r="G62" s="62"/>
      <c r="H62" s="62"/>
      <c r="I62" s="62"/>
      <c r="J62" s="62"/>
      <c r="K62" s="56"/>
      <c r="L62" s="56"/>
      <c r="M62" s="56"/>
      <c r="N62" s="56"/>
      <c r="O62" s="63"/>
      <c r="P62" s="63"/>
      <c r="Q62" s="61"/>
      <c r="R62" s="61"/>
      <c r="S62" s="63"/>
      <c r="T62" s="63"/>
    </row>
    <row r="63" spans="2:40" s="66" customFormat="1" x14ac:dyDescent="0.2">
      <c r="B63" s="1" t="s">
        <v>1</v>
      </c>
      <c r="C63" s="114" t="s">
        <v>34</v>
      </c>
      <c r="D63" s="67"/>
      <c r="E63" s="56"/>
      <c r="F63" s="56"/>
      <c r="G63" s="62"/>
      <c r="H63" s="62"/>
      <c r="I63" s="62"/>
      <c r="J63" s="62"/>
      <c r="K63" s="56"/>
      <c r="L63" s="56"/>
      <c r="M63" s="56"/>
      <c r="N63" s="56"/>
      <c r="O63" s="63"/>
      <c r="P63" s="63"/>
      <c r="Q63" s="61"/>
      <c r="R63" s="61"/>
      <c r="S63" s="63"/>
      <c r="T63" s="63"/>
    </row>
    <row r="64" spans="2:40" s="66" customFormat="1" x14ac:dyDescent="0.2">
      <c r="B64" s="10" t="s">
        <v>80</v>
      </c>
      <c r="C64" s="2"/>
      <c r="D64" s="2"/>
      <c r="E64" s="56"/>
      <c r="F64" s="56"/>
      <c r="G64" s="62"/>
      <c r="H64" s="62"/>
      <c r="I64" s="62"/>
      <c r="J64" s="62"/>
      <c r="K64" s="56"/>
      <c r="L64" s="56"/>
      <c r="M64" s="56"/>
      <c r="N64" s="56"/>
      <c r="O64" s="63"/>
      <c r="P64" s="63"/>
      <c r="Q64" s="61"/>
      <c r="R64" s="61"/>
      <c r="S64" s="63"/>
      <c r="T64" s="63"/>
    </row>
    <row r="65" spans="2:20" s="66" customFormat="1" x14ac:dyDescent="0.2">
      <c r="B65" s="1" t="s">
        <v>70</v>
      </c>
      <c r="C65" s="1" t="s">
        <v>5</v>
      </c>
      <c r="D65"/>
      <c r="E65"/>
      <c r="F65"/>
      <c r="G65" s="62"/>
      <c r="H65" s="62"/>
      <c r="I65" s="62"/>
      <c r="J65" s="62"/>
      <c r="K65" s="56"/>
      <c r="L65" s="56"/>
      <c r="M65" s="56"/>
      <c r="N65" s="56"/>
      <c r="O65" s="63"/>
      <c r="P65" s="63"/>
      <c r="Q65" s="61"/>
      <c r="R65" s="61"/>
      <c r="S65" s="63"/>
      <c r="T65" s="63"/>
    </row>
    <row r="66" spans="2:20" s="66" customFormat="1" x14ac:dyDescent="0.2">
      <c r="B66" s="1" t="s">
        <v>3</v>
      </c>
      <c r="C66" s="2">
        <v>45017</v>
      </c>
      <c r="D66" s="2">
        <v>45383</v>
      </c>
      <c r="E66"/>
      <c r="F66"/>
      <c r="G66" s="62"/>
      <c r="H66" s="62"/>
      <c r="I66" s="62"/>
      <c r="J66" s="62"/>
      <c r="K66" s="56"/>
      <c r="L66" s="56"/>
      <c r="M66" s="56"/>
      <c r="N66" s="56"/>
      <c r="O66" s="63"/>
      <c r="P66" s="63"/>
      <c r="Q66" s="61"/>
      <c r="R66" s="61"/>
      <c r="S66" s="63"/>
      <c r="T66" s="63"/>
    </row>
    <row r="67" spans="2:20" s="66" customFormat="1" x14ac:dyDescent="0.2">
      <c r="B67" s="113" t="s">
        <v>87</v>
      </c>
      <c r="C67" s="144">
        <v>75.781818181818181</v>
      </c>
      <c r="D67" s="144">
        <v>73.963636363636368</v>
      </c>
      <c r="E67"/>
      <c r="F67"/>
      <c r="G67" s="62"/>
      <c r="H67" s="62"/>
      <c r="I67" s="62"/>
      <c r="J67" s="62"/>
      <c r="K67" s="56"/>
      <c r="L67" s="56"/>
      <c r="M67" s="56"/>
      <c r="N67" s="56"/>
      <c r="O67" s="63"/>
      <c r="P67" s="63"/>
      <c r="Q67" s="61"/>
      <c r="R67" s="61"/>
      <c r="S67" s="63"/>
      <c r="T67" s="63"/>
    </row>
    <row r="68" spans="2:20" s="66" customFormat="1" x14ac:dyDescent="0.2">
      <c r="B68" s="113" t="s">
        <v>88</v>
      </c>
      <c r="C68" s="144">
        <v>75.781818181818181</v>
      </c>
      <c r="D68" s="144">
        <v>73.963636363636368</v>
      </c>
      <c r="E68"/>
      <c r="F68"/>
      <c r="G68" s="62"/>
      <c r="H68" s="62"/>
      <c r="I68" s="62"/>
      <c r="J68" s="62"/>
      <c r="K68" s="56"/>
      <c r="L68" s="56"/>
      <c r="M68" s="56"/>
      <c r="N68" s="56"/>
      <c r="O68" s="63"/>
      <c r="P68" s="63"/>
      <c r="Q68" s="61"/>
      <c r="R68" s="61"/>
      <c r="S68" s="63"/>
      <c r="T68" s="63"/>
    </row>
    <row r="69" spans="2:20" s="66" customFormat="1" x14ac:dyDescent="0.2">
      <c r="B69" s="113" t="s">
        <v>89</v>
      </c>
      <c r="C69" s="144">
        <v>75.781818181818181</v>
      </c>
      <c r="D69" s="144">
        <v>73.963636363636368</v>
      </c>
      <c r="E69"/>
      <c r="F69"/>
      <c r="G69" s="62"/>
      <c r="H69" s="62"/>
      <c r="I69" s="62"/>
      <c r="J69" s="62"/>
      <c r="K69" s="56"/>
      <c r="L69" s="56"/>
      <c r="M69" s="56"/>
      <c r="N69" s="56"/>
      <c r="O69" s="63"/>
      <c r="P69" s="63"/>
      <c r="Q69" s="61"/>
      <c r="R69" s="61"/>
      <c r="S69" s="63"/>
      <c r="T69" s="63"/>
    </row>
    <row r="70" spans="2:20" s="66" customFormat="1" x14ac:dyDescent="0.2">
      <c r="B70" s="113" t="s">
        <v>90</v>
      </c>
      <c r="C70" s="144">
        <v>75.781818181818181</v>
      </c>
      <c r="D70" s="144">
        <v>73.963636363636368</v>
      </c>
      <c r="E70"/>
      <c r="F70"/>
      <c r="G70" s="62"/>
      <c r="H70" s="62"/>
      <c r="I70" s="62"/>
      <c r="J70" s="62"/>
      <c r="K70" s="56"/>
      <c r="L70" s="56"/>
      <c r="M70" s="56"/>
      <c r="N70" s="56"/>
      <c r="O70" s="63"/>
      <c r="P70" s="63"/>
      <c r="Q70" s="61"/>
      <c r="R70" s="61"/>
      <c r="S70" s="63"/>
      <c r="T70" s="63"/>
    </row>
    <row r="71" spans="2:20" s="66" customFormat="1" x14ac:dyDescent="0.2">
      <c r="B71" s="113" t="s">
        <v>112</v>
      </c>
      <c r="C71" s="144">
        <v>75.781818181818181</v>
      </c>
      <c r="D71" s="144">
        <v>73.963636363636368</v>
      </c>
      <c r="E71"/>
      <c r="F71"/>
      <c r="G71" s="62"/>
      <c r="H71" s="62"/>
      <c r="I71" s="62"/>
      <c r="J71" s="62"/>
      <c r="K71" s="56"/>
      <c r="L71" s="56"/>
      <c r="M71" s="56"/>
      <c r="N71" s="56"/>
      <c r="O71" s="63"/>
      <c r="P71" s="63"/>
      <c r="Q71" s="61"/>
      <c r="R71" s="61"/>
      <c r="S71" s="63"/>
      <c r="T71" s="63"/>
    </row>
    <row r="72" spans="2:20" s="66" customFormat="1" x14ac:dyDescent="0.2">
      <c r="B72" s="113" t="s">
        <v>91</v>
      </c>
      <c r="C72" s="144">
        <v>75.781818181818181</v>
      </c>
      <c r="D72" s="144">
        <v>73.963636363636368</v>
      </c>
      <c r="E72"/>
      <c r="F72"/>
      <c r="G72" s="62"/>
      <c r="H72" s="62"/>
      <c r="I72" s="62"/>
      <c r="J72" s="62"/>
      <c r="K72" s="56"/>
      <c r="L72" s="56"/>
      <c r="M72" s="56"/>
      <c r="N72" s="56"/>
      <c r="O72" s="63"/>
      <c r="P72" s="63"/>
      <c r="Q72" s="61"/>
      <c r="R72" s="61"/>
      <c r="S72" s="63"/>
      <c r="T72" s="63"/>
    </row>
    <row r="73" spans="2:20" s="66" customFormat="1" x14ac:dyDescent="0.2">
      <c r="B73" s="113" t="s">
        <v>92</v>
      </c>
      <c r="C73" s="144">
        <v>75.781818181818181</v>
      </c>
      <c r="D73" s="144">
        <v>73.963636363636368</v>
      </c>
      <c r="E73"/>
      <c r="F73"/>
      <c r="G73" s="62"/>
      <c r="H73" s="62"/>
      <c r="I73" s="62"/>
      <c r="J73" s="62"/>
      <c r="K73" s="56"/>
      <c r="L73" s="56"/>
      <c r="M73" s="56"/>
      <c r="N73" s="56"/>
      <c r="O73" s="63"/>
      <c r="P73" s="63"/>
      <c r="Q73" s="61"/>
      <c r="R73" s="61"/>
      <c r="S73" s="63"/>
      <c r="T73" s="63"/>
    </row>
    <row r="74" spans="2:20" s="66" customFormat="1" x14ac:dyDescent="0.2">
      <c r="B74" s="113" t="s">
        <v>113</v>
      </c>
      <c r="C74" s="144">
        <v>75.781818181818181</v>
      </c>
      <c r="D74" s="144">
        <v>73.963636363636368</v>
      </c>
      <c r="E74"/>
      <c r="F74"/>
      <c r="G74" s="62"/>
      <c r="H74" s="62"/>
      <c r="I74" s="62"/>
      <c r="J74" s="62"/>
      <c r="K74" s="56"/>
      <c r="L74" s="56"/>
      <c r="M74" s="56"/>
      <c r="N74" s="56"/>
      <c r="O74" s="63"/>
      <c r="P74" s="63"/>
      <c r="Q74" s="61"/>
      <c r="R74" s="61"/>
      <c r="S74" s="63"/>
      <c r="T74" s="63"/>
    </row>
    <row r="75" spans="2:20" s="66" customFormat="1" x14ac:dyDescent="0.2">
      <c r="B75" s="113" t="s">
        <v>135</v>
      </c>
      <c r="C75" s="144">
        <v>75.781818181818181</v>
      </c>
      <c r="D75" s="144">
        <v>73.963636363636368</v>
      </c>
      <c r="E75"/>
      <c r="F75"/>
      <c r="G75" s="62"/>
      <c r="H75" s="62"/>
      <c r="I75" s="62"/>
      <c r="J75" s="62"/>
      <c r="K75" s="56"/>
      <c r="L75" s="56"/>
      <c r="M75" s="56"/>
      <c r="N75" s="56"/>
      <c r="O75" s="63"/>
      <c r="P75" s="63"/>
      <c r="Q75" s="61"/>
      <c r="R75" s="61"/>
      <c r="S75" s="63"/>
      <c r="T75" s="63"/>
    </row>
    <row r="76" spans="2:20" s="66" customFormat="1" x14ac:dyDescent="0.2">
      <c r="B76" s="113" t="s">
        <v>136</v>
      </c>
      <c r="C76" s="144">
        <v>75.781818181818181</v>
      </c>
      <c r="D76" s="144">
        <v>73.963636363636368</v>
      </c>
      <c r="E76"/>
      <c r="F76"/>
      <c r="G76" s="62"/>
      <c r="H76" s="62"/>
      <c r="I76" s="62"/>
      <c r="J76" s="62"/>
      <c r="K76" s="56"/>
      <c r="L76" s="56"/>
      <c r="M76" s="56"/>
      <c r="N76" s="56"/>
      <c r="O76" s="63"/>
      <c r="P76" s="63"/>
      <c r="Q76" s="61"/>
      <c r="R76" s="61"/>
      <c r="S76" s="63"/>
      <c r="T76" s="63"/>
    </row>
    <row r="77" spans="2:20" s="66" customFormat="1" x14ac:dyDescent="0.2">
      <c r="B77" s="113" t="s">
        <v>137</v>
      </c>
      <c r="C77" s="144">
        <v>75.781818181818181</v>
      </c>
      <c r="D77" s="144">
        <v>73.963636363636368</v>
      </c>
      <c r="E77"/>
      <c r="F77"/>
      <c r="G77" s="62"/>
      <c r="H77" s="62"/>
      <c r="I77" s="62"/>
      <c r="J77" s="62"/>
      <c r="K77" s="56"/>
      <c r="L77" s="56"/>
      <c r="M77" s="56"/>
      <c r="N77" s="56"/>
      <c r="O77" s="63"/>
      <c r="P77" s="63"/>
      <c r="Q77" s="61"/>
      <c r="R77" s="61"/>
      <c r="S77" s="63"/>
      <c r="T77" s="63"/>
    </row>
    <row r="78" spans="2:20" s="66" customFormat="1" x14ac:dyDescent="0.2">
      <c r="B78" s="113" t="s">
        <v>138</v>
      </c>
      <c r="C78" s="144">
        <v>75.781818181818181</v>
      </c>
      <c r="D78" s="144">
        <v>73.963636363636368</v>
      </c>
      <c r="E78"/>
      <c r="F78"/>
      <c r="G78" s="62"/>
      <c r="H78" s="62"/>
      <c r="I78" s="62"/>
      <c r="J78" s="62"/>
      <c r="K78" s="56"/>
      <c r="L78" s="56"/>
      <c r="M78" s="56"/>
      <c r="N78" s="56"/>
      <c r="O78" s="63"/>
      <c r="P78" s="63"/>
      <c r="Q78" s="61"/>
      <c r="R78" s="61"/>
      <c r="S78" s="63"/>
      <c r="T78" s="63"/>
    </row>
    <row r="79" spans="2:20" s="66" customFormat="1" x14ac:dyDescent="0.2">
      <c r="B79" s="113" t="s">
        <v>139</v>
      </c>
      <c r="C79" s="144">
        <v>75.781818181818181</v>
      </c>
      <c r="D79" s="144">
        <v>73.963636363636368</v>
      </c>
      <c r="E79"/>
      <c r="F79"/>
      <c r="G79" s="62"/>
      <c r="H79" s="62"/>
      <c r="I79" s="62"/>
      <c r="J79" s="62"/>
      <c r="K79" s="56"/>
      <c r="L79" s="56"/>
      <c r="M79" s="56"/>
      <c r="N79" s="56"/>
      <c r="O79" s="63"/>
      <c r="P79" s="63"/>
      <c r="Q79" s="61"/>
      <c r="R79" s="61"/>
      <c r="S79" s="63"/>
      <c r="T79" s="63"/>
    </row>
    <row r="80" spans="2:20" s="66" customFormat="1" x14ac:dyDescent="0.2">
      <c r="B80" s="113" t="s">
        <v>140</v>
      </c>
      <c r="C80" s="144">
        <v>75.781818181818181</v>
      </c>
      <c r="D80" s="144">
        <v>73.963636363636368</v>
      </c>
      <c r="E80"/>
      <c r="F80"/>
      <c r="G80" s="62"/>
      <c r="H80" s="62"/>
      <c r="I80" s="62"/>
      <c r="J80" s="62"/>
      <c r="K80" s="56"/>
      <c r="L80" s="56"/>
      <c r="M80" s="56"/>
      <c r="N80" s="56"/>
      <c r="O80" s="63"/>
      <c r="P80" s="63"/>
      <c r="Q80" s="61"/>
      <c r="R80" s="61"/>
      <c r="S80" s="63"/>
      <c r="T80" s="63"/>
    </row>
    <row r="81" spans="2:20" s="66" customFormat="1" x14ac:dyDescent="0.2">
      <c r="B81" s="113" t="s">
        <v>141</v>
      </c>
      <c r="C81" s="144">
        <v>75.781818181818181</v>
      </c>
      <c r="D81" s="144">
        <v>73.963636363636368</v>
      </c>
      <c r="E81"/>
      <c r="F81"/>
      <c r="G81" s="62"/>
      <c r="H81" s="62"/>
      <c r="I81" s="62"/>
      <c r="J81" s="62"/>
      <c r="K81" s="56"/>
      <c r="L81" s="56"/>
      <c r="M81" s="56"/>
      <c r="N81" s="56"/>
      <c r="O81" s="63"/>
      <c r="P81" s="63"/>
      <c r="Q81" s="61"/>
      <c r="R81" s="61"/>
      <c r="S81" s="63"/>
      <c r="T81" s="63"/>
    </row>
    <row r="82" spans="2:20" s="66" customFormat="1" x14ac:dyDescent="0.2">
      <c r="B82" s="113" t="s">
        <v>142</v>
      </c>
      <c r="C82" s="144">
        <v>75.781818181818181</v>
      </c>
      <c r="D82" s="144">
        <v>73.963636363636368</v>
      </c>
      <c r="E82"/>
      <c r="F82"/>
      <c r="G82" s="62"/>
      <c r="H82" s="62"/>
      <c r="I82" s="62"/>
      <c r="J82" s="62"/>
      <c r="K82" s="56"/>
      <c r="L82" s="56"/>
      <c r="M82" s="56"/>
      <c r="N82" s="56"/>
      <c r="O82" s="63"/>
      <c r="P82" s="63"/>
      <c r="Q82" s="61"/>
      <c r="R82" s="61"/>
      <c r="S82" s="63"/>
      <c r="T82" s="63"/>
    </row>
    <row r="83" spans="2:20" s="66" customFormat="1" x14ac:dyDescent="0.2">
      <c r="B83" s="113" t="s">
        <v>143</v>
      </c>
      <c r="C83" s="144">
        <v>75.781818181818181</v>
      </c>
      <c r="D83" s="144">
        <v>73.963636363636368</v>
      </c>
      <c r="E83"/>
      <c r="F83"/>
      <c r="G83" s="62"/>
      <c r="H83" s="62"/>
      <c r="I83" s="62"/>
      <c r="J83" s="62"/>
      <c r="K83" s="56"/>
      <c r="L83" s="56"/>
      <c r="M83" s="56"/>
      <c r="N83" s="56"/>
      <c r="O83" s="63"/>
      <c r="P83" s="63"/>
      <c r="Q83" s="61"/>
      <c r="R83" s="61"/>
      <c r="S83" s="63"/>
      <c r="T83" s="63"/>
    </row>
    <row r="84" spans="2:20" s="66" customFormat="1" x14ac:dyDescent="0.2">
      <c r="B84" s="113" t="s">
        <v>144</v>
      </c>
      <c r="C84" s="144">
        <v>75.781818181818181</v>
      </c>
      <c r="D84" s="144">
        <v>73.963636363636368</v>
      </c>
      <c r="E84"/>
      <c r="F84"/>
      <c r="G84" s="62"/>
      <c r="H84" s="62"/>
      <c r="I84" s="62"/>
      <c r="J84" s="62"/>
      <c r="K84" s="56"/>
      <c r="L84" s="56"/>
      <c r="M84" s="56"/>
      <c r="N84" s="56"/>
      <c r="O84" s="63"/>
      <c r="P84" s="63"/>
      <c r="Q84" s="61"/>
      <c r="R84" s="61"/>
      <c r="S84" s="63"/>
      <c r="T84" s="63"/>
    </row>
    <row r="85" spans="2:20" s="66" customFormat="1" x14ac:dyDescent="0.2">
      <c r="B85" s="113" t="s">
        <v>145</v>
      </c>
      <c r="C85" s="144">
        <v>75.781818181818181</v>
      </c>
      <c r="D85" s="144">
        <v>73.963636363636368</v>
      </c>
      <c r="E85"/>
      <c r="F85"/>
      <c r="G85" s="62"/>
      <c r="H85" s="62"/>
      <c r="I85" s="62"/>
      <c r="J85" s="62"/>
      <c r="K85" s="56"/>
      <c r="L85" s="56"/>
      <c r="M85" s="56"/>
      <c r="N85" s="56"/>
      <c r="O85" s="63"/>
      <c r="P85" s="63"/>
      <c r="Q85" s="61"/>
      <c r="R85" s="61"/>
      <c r="S85" s="63"/>
      <c r="T85" s="63"/>
    </row>
    <row r="86" spans="2:20" s="66" customFormat="1" x14ac:dyDescent="0.2">
      <c r="B86" s="113" t="s">
        <v>146</v>
      </c>
      <c r="C86" s="144">
        <v>75.781818181818181</v>
      </c>
      <c r="D86" s="144">
        <v>73.963636363636368</v>
      </c>
      <c r="E86"/>
      <c r="F86"/>
      <c r="G86" s="62"/>
      <c r="H86" s="62"/>
      <c r="I86" s="62"/>
      <c r="J86" s="62"/>
      <c r="K86" s="56"/>
      <c r="L86" s="56"/>
      <c r="M86" s="56"/>
      <c r="N86" s="56"/>
      <c r="O86" s="63"/>
      <c r="P86" s="63"/>
      <c r="Q86" s="61"/>
      <c r="R86" s="61"/>
      <c r="S86" s="63"/>
      <c r="T86" s="63"/>
    </row>
    <row r="87" spans="2:20" s="66" customFormat="1" x14ac:dyDescent="0.2">
      <c r="B87" s="113" t="s">
        <v>93</v>
      </c>
      <c r="C87" s="144">
        <v>75.781818181818181</v>
      </c>
      <c r="D87" s="144">
        <v>73.963636363636368</v>
      </c>
      <c r="E87"/>
      <c r="F87"/>
      <c r="G87" s="62"/>
      <c r="H87" s="62"/>
      <c r="I87" s="62"/>
      <c r="J87" s="62"/>
      <c r="K87" s="56"/>
      <c r="L87" s="56"/>
      <c r="M87" s="56"/>
      <c r="N87" s="56"/>
      <c r="O87" s="63"/>
      <c r="P87" s="63"/>
      <c r="Q87" s="61"/>
      <c r="R87" s="61"/>
      <c r="S87" s="63"/>
      <c r="T87" s="63"/>
    </row>
    <row r="88" spans="2:20" s="66" customFormat="1" x14ac:dyDescent="0.2">
      <c r="B88" s="113" t="s">
        <v>127</v>
      </c>
      <c r="C88" s="144">
        <v>75.781818181818181</v>
      </c>
      <c r="D88" s="144">
        <v>73.963636363636368</v>
      </c>
      <c r="E88"/>
      <c r="F88"/>
      <c r="G88" s="62"/>
      <c r="H88" s="62"/>
      <c r="I88" s="62"/>
      <c r="J88" s="62"/>
      <c r="K88" s="56"/>
      <c r="L88" s="56"/>
      <c r="M88" s="56"/>
      <c r="N88" s="56"/>
      <c r="O88" s="63"/>
      <c r="P88" s="63"/>
      <c r="Q88" s="61"/>
      <c r="R88" s="61"/>
      <c r="S88" s="63"/>
      <c r="T88" s="63"/>
    </row>
    <row r="89" spans="2:20" s="66" customFormat="1" x14ac:dyDescent="0.2">
      <c r="B89" s="113" t="s">
        <v>114</v>
      </c>
      <c r="C89" s="144">
        <v>75.781818181818181</v>
      </c>
      <c r="D89" s="144">
        <v>73.963636363636368</v>
      </c>
      <c r="E89"/>
      <c r="F89"/>
      <c r="G89" s="62"/>
      <c r="H89" s="62"/>
      <c r="I89" s="62"/>
      <c r="J89" s="62"/>
      <c r="K89" s="56"/>
      <c r="L89" s="56"/>
      <c r="M89" s="56"/>
      <c r="N89" s="56"/>
      <c r="O89" s="63"/>
      <c r="P89" s="63"/>
      <c r="Q89" s="61"/>
      <c r="R89" s="61"/>
      <c r="S89" s="63"/>
      <c r="T89" s="63"/>
    </row>
    <row r="90" spans="2:20" s="66" customFormat="1" x14ac:dyDescent="0.2">
      <c r="B90" s="113" t="s">
        <v>94</v>
      </c>
      <c r="C90" s="144">
        <v>75.781818181818181</v>
      </c>
      <c r="D90" s="144">
        <v>73.963636363636368</v>
      </c>
      <c r="E90"/>
      <c r="F90"/>
      <c r="G90" s="62"/>
      <c r="H90" s="62"/>
      <c r="I90" s="62"/>
      <c r="J90" s="62"/>
      <c r="K90" s="56"/>
      <c r="L90" s="56"/>
      <c r="M90" s="56"/>
      <c r="N90" s="56"/>
      <c r="O90" s="63"/>
      <c r="P90" s="63"/>
      <c r="Q90" s="61"/>
      <c r="R90" s="61"/>
      <c r="S90" s="63"/>
      <c r="T90" s="63"/>
    </row>
    <row r="91" spans="2:20" s="66" customFormat="1" x14ac:dyDescent="0.2">
      <c r="B91" s="113" t="s">
        <v>95</v>
      </c>
      <c r="C91" s="144">
        <v>75.781818181818181</v>
      </c>
      <c r="D91" s="144">
        <v>73.963636363636368</v>
      </c>
      <c r="E91"/>
      <c r="F91"/>
      <c r="G91" s="62"/>
      <c r="H91" s="62"/>
      <c r="I91" s="62"/>
      <c r="J91" s="62"/>
      <c r="K91" s="56"/>
      <c r="L91" s="56"/>
      <c r="M91" s="56"/>
      <c r="N91" s="56"/>
      <c r="O91" s="63"/>
      <c r="P91" s="63"/>
      <c r="Q91" s="61"/>
      <c r="R91" s="61"/>
      <c r="S91" s="63"/>
      <c r="T91" s="63"/>
    </row>
    <row r="92" spans="2:20" s="66" customFormat="1" x14ac:dyDescent="0.2">
      <c r="B92" s="113" t="s">
        <v>96</v>
      </c>
      <c r="C92" s="144">
        <v>75.781818181818181</v>
      </c>
      <c r="D92" s="144">
        <v>73.963636363636368</v>
      </c>
      <c r="E92"/>
      <c r="F92"/>
      <c r="G92" s="62"/>
      <c r="H92" s="62"/>
      <c r="I92" s="62"/>
      <c r="J92" s="62"/>
      <c r="K92" s="56"/>
      <c r="L92" s="56"/>
      <c r="M92" s="56"/>
      <c r="N92" s="56"/>
      <c r="O92" s="63"/>
      <c r="P92" s="63"/>
      <c r="Q92" s="61"/>
      <c r="R92" s="61"/>
      <c r="S92" s="63"/>
      <c r="T92" s="63"/>
    </row>
    <row r="93" spans="2:20" s="66" customFormat="1" x14ac:dyDescent="0.2">
      <c r="B93" s="113" t="s">
        <v>97</v>
      </c>
      <c r="C93" s="144">
        <v>75.781818181818181</v>
      </c>
      <c r="D93" s="144">
        <v>73.963636363636368</v>
      </c>
      <c r="E93"/>
      <c r="F93"/>
      <c r="G93" s="62"/>
      <c r="H93" s="62"/>
      <c r="I93" s="62"/>
      <c r="J93" s="62"/>
      <c r="K93" s="56"/>
      <c r="L93" s="56"/>
      <c r="M93" s="56"/>
      <c r="N93" s="56"/>
      <c r="O93" s="63"/>
      <c r="P93" s="63"/>
      <c r="Q93" s="61"/>
      <c r="R93" s="61"/>
      <c r="S93" s="63"/>
      <c r="T93" s="63"/>
    </row>
    <row r="94" spans="2:20" s="66" customFormat="1" x14ac:dyDescent="0.2">
      <c r="B94" s="113" t="s">
        <v>98</v>
      </c>
      <c r="C94" s="144">
        <v>75.781818181818181</v>
      </c>
      <c r="D94" s="144">
        <v>73.963636363636368</v>
      </c>
      <c r="E94"/>
      <c r="F94"/>
      <c r="G94" s="62"/>
      <c r="H94" s="62"/>
      <c r="I94" s="62"/>
      <c r="J94" s="62"/>
      <c r="K94" s="56"/>
      <c r="L94" s="56"/>
      <c r="M94" s="56"/>
      <c r="N94" s="56"/>
      <c r="O94" s="63"/>
      <c r="P94" s="63"/>
      <c r="Q94" s="61"/>
      <c r="R94" s="61"/>
      <c r="S94" s="63"/>
      <c r="T94" s="63"/>
    </row>
    <row r="95" spans="2:20" s="66" customFormat="1" x14ac:dyDescent="0.2">
      <c r="B95" s="113" t="s">
        <v>99</v>
      </c>
      <c r="C95" s="144">
        <v>75.781818181818181</v>
      </c>
      <c r="D95" s="144">
        <v>73.963636363636368</v>
      </c>
      <c r="E95"/>
      <c r="F95"/>
      <c r="G95" s="62"/>
      <c r="H95" s="62"/>
      <c r="I95" s="62"/>
      <c r="J95" s="62"/>
      <c r="K95" s="56"/>
      <c r="L95" s="56"/>
      <c r="M95" s="56"/>
      <c r="N95" s="56"/>
      <c r="O95" s="63"/>
      <c r="P95" s="63"/>
      <c r="Q95" s="61"/>
      <c r="R95" s="61"/>
      <c r="S95" s="63"/>
      <c r="T95" s="63"/>
    </row>
    <row r="96" spans="2:20" s="66" customFormat="1" x14ac:dyDescent="0.2">
      <c r="B96" s="113" t="s">
        <v>100</v>
      </c>
      <c r="C96" s="144">
        <v>75.781818181818181</v>
      </c>
      <c r="D96" s="144">
        <v>73.963636363636368</v>
      </c>
      <c r="E96"/>
      <c r="F96"/>
      <c r="G96" s="62"/>
      <c r="H96" s="62"/>
      <c r="I96" s="62"/>
      <c r="J96" s="62"/>
      <c r="K96" s="56"/>
      <c r="L96" s="56"/>
      <c r="M96" s="56"/>
      <c r="N96" s="56"/>
      <c r="O96" s="63"/>
      <c r="P96" s="63"/>
      <c r="Q96" s="61"/>
      <c r="R96" s="61"/>
      <c r="S96" s="63"/>
      <c r="T96" s="63"/>
    </row>
    <row r="97" spans="2:20" s="66" customFormat="1" x14ac:dyDescent="0.2">
      <c r="B97" s="113" t="s">
        <v>115</v>
      </c>
      <c r="C97" s="144">
        <v>75.781818181818181</v>
      </c>
      <c r="D97" s="144">
        <v>73.963636363636368</v>
      </c>
      <c r="E97"/>
      <c r="F97"/>
      <c r="G97" s="62"/>
      <c r="H97" s="62"/>
      <c r="I97" s="62"/>
      <c r="J97" s="62"/>
      <c r="K97" s="56"/>
      <c r="L97" s="56"/>
      <c r="M97" s="56"/>
      <c r="N97" s="56"/>
      <c r="O97" s="63"/>
      <c r="P97" s="63"/>
      <c r="Q97" s="61"/>
      <c r="R97" s="61"/>
      <c r="S97" s="63"/>
      <c r="T97" s="63"/>
    </row>
    <row r="98" spans="2:20" s="66" customFormat="1" x14ac:dyDescent="0.2">
      <c r="B98" s="113" t="s">
        <v>116</v>
      </c>
      <c r="C98" s="144">
        <v>75.781818181818181</v>
      </c>
      <c r="D98" s="144">
        <v>73.963636363636368</v>
      </c>
      <c r="E98"/>
      <c r="F98"/>
      <c r="G98" s="62"/>
      <c r="H98" s="62"/>
      <c r="I98" s="62"/>
      <c r="J98" s="62"/>
      <c r="K98" s="56"/>
      <c r="L98" s="56"/>
      <c r="M98" s="56"/>
      <c r="N98" s="56"/>
      <c r="O98" s="63"/>
      <c r="P98" s="63"/>
      <c r="Q98" s="61"/>
      <c r="R98" s="61"/>
      <c r="S98" s="63"/>
      <c r="T98" s="63"/>
    </row>
    <row r="99" spans="2:20" s="66" customFormat="1" x14ac:dyDescent="0.2">
      <c r="B99" s="113" t="s">
        <v>101</v>
      </c>
      <c r="C99" s="144">
        <v>75.781818181818181</v>
      </c>
      <c r="D99" s="144">
        <v>73.963636363636368</v>
      </c>
      <c r="E99"/>
      <c r="F99"/>
      <c r="G99" s="62"/>
      <c r="H99" s="62"/>
      <c r="I99" s="62"/>
      <c r="J99" s="62"/>
      <c r="K99" s="56"/>
      <c r="L99" s="56"/>
      <c r="M99" s="56"/>
      <c r="N99" s="56"/>
      <c r="O99" s="63"/>
      <c r="P99" s="63"/>
      <c r="Q99" s="61"/>
      <c r="R99" s="61"/>
      <c r="S99" s="63"/>
      <c r="T99" s="63"/>
    </row>
    <row r="100" spans="2:20" s="66" customFormat="1" x14ac:dyDescent="0.2">
      <c r="B100" s="113" t="s">
        <v>102</v>
      </c>
      <c r="C100" s="144">
        <v>75.781818181818181</v>
      </c>
      <c r="D100" s="144">
        <v>73.963636363636368</v>
      </c>
      <c r="E100"/>
      <c r="F100"/>
      <c r="G100" s="62"/>
      <c r="H100" s="62"/>
      <c r="I100" s="62"/>
      <c r="J100" s="62"/>
      <c r="K100" s="56"/>
      <c r="L100" s="56"/>
      <c r="M100" s="56"/>
      <c r="N100" s="56"/>
      <c r="O100" s="63"/>
      <c r="P100" s="63"/>
      <c r="Q100" s="61"/>
      <c r="R100" s="61"/>
      <c r="S100" s="63"/>
      <c r="T100" s="63"/>
    </row>
    <row r="101" spans="2:20" s="66" customFormat="1" x14ac:dyDescent="0.2">
      <c r="B101" s="113" t="s">
        <v>103</v>
      </c>
      <c r="C101" s="144">
        <v>75.781818181818181</v>
      </c>
      <c r="D101" s="144">
        <v>73.963636363636368</v>
      </c>
      <c r="E101"/>
      <c r="F101"/>
      <c r="G101" s="62"/>
      <c r="H101" s="62"/>
      <c r="I101" s="62"/>
      <c r="J101" s="62"/>
      <c r="K101" s="56"/>
      <c r="L101" s="56"/>
      <c r="M101" s="56"/>
      <c r="N101" s="56"/>
      <c r="O101" s="63"/>
      <c r="P101" s="63"/>
      <c r="Q101" s="61"/>
      <c r="R101" s="61"/>
      <c r="S101" s="63"/>
      <c r="T101" s="63"/>
    </row>
    <row r="102" spans="2:20" s="66" customFormat="1" x14ac:dyDescent="0.2">
      <c r="B102" s="113" t="s">
        <v>104</v>
      </c>
      <c r="C102" s="144">
        <v>75.781818181818181</v>
      </c>
      <c r="D102" s="144">
        <v>73.963636363636368</v>
      </c>
      <c r="E102"/>
      <c r="F102"/>
      <c r="G102" s="62"/>
      <c r="H102" s="62"/>
      <c r="I102" s="62"/>
      <c r="J102" s="62"/>
      <c r="K102" s="56"/>
      <c r="L102" s="56"/>
      <c r="M102" s="56"/>
      <c r="N102" s="56"/>
      <c r="O102" s="63"/>
      <c r="P102" s="63"/>
      <c r="Q102" s="61"/>
      <c r="R102" s="61"/>
      <c r="S102" s="63"/>
      <c r="T102" s="63"/>
    </row>
    <row r="103" spans="2:20" s="66" customFormat="1" x14ac:dyDescent="0.2">
      <c r="B103" s="113" t="s">
        <v>128</v>
      </c>
      <c r="C103" s="144">
        <v>75.781818181818181</v>
      </c>
      <c r="D103" s="144">
        <v>73.963636363636368</v>
      </c>
      <c r="E103"/>
      <c r="F103"/>
      <c r="G103" s="62"/>
      <c r="H103" s="62"/>
      <c r="I103" s="62"/>
      <c r="J103" s="62"/>
      <c r="K103" s="56"/>
      <c r="L103" s="56"/>
      <c r="M103" s="56"/>
      <c r="N103" s="56"/>
      <c r="O103" s="63"/>
      <c r="P103" s="63"/>
      <c r="Q103" s="61"/>
      <c r="R103" s="61"/>
      <c r="S103" s="63"/>
      <c r="T103" s="63"/>
    </row>
    <row r="104" spans="2:20" s="66" customFormat="1" x14ac:dyDescent="0.2">
      <c r="B104" s="113" t="s">
        <v>117</v>
      </c>
      <c r="C104" s="144">
        <v>75.781818181818181</v>
      </c>
      <c r="D104" s="144">
        <v>73.963636363636368</v>
      </c>
      <c r="E104"/>
      <c r="F104"/>
      <c r="G104" s="62"/>
      <c r="H104" s="62"/>
      <c r="I104" s="62"/>
      <c r="J104" s="62"/>
      <c r="K104" s="56"/>
      <c r="L104" s="56"/>
      <c r="M104" s="56"/>
      <c r="N104" s="56"/>
      <c r="O104" s="63"/>
      <c r="P104" s="63"/>
      <c r="Q104" s="61"/>
      <c r="R104" s="61"/>
      <c r="S104" s="63"/>
      <c r="T104" s="63"/>
    </row>
    <row r="105" spans="2:20" s="66" customFormat="1" x14ac:dyDescent="0.2">
      <c r="B105" s="113" t="s">
        <v>118</v>
      </c>
      <c r="C105" s="144">
        <v>75.781818181818181</v>
      </c>
      <c r="D105" s="144">
        <v>73.963636363636368</v>
      </c>
      <c r="E105"/>
      <c r="F105"/>
      <c r="G105" s="62"/>
      <c r="H105" s="62"/>
      <c r="I105" s="62"/>
      <c r="J105" s="62"/>
      <c r="K105" s="56"/>
      <c r="L105" s="56"/>
      <c r="M105" s="56"/>
      <c r="N105" s="56"/>
      <c r="O105" s="63"/>
      <c r="P105" s="63"/>
      <c r="Q105" s="61"/>
      <c r="R105" s="61"/>
      <c r="S105" s="63"/>
      <c r="T105" s="63"/>
    </row>
    <row r="106" spans="2:20" s="66" customFormat="1" x14ac:dyDescent="0.2">
      <c r="B106" s="113" t="s">
        <v>105</v>
      </c>
      <c r="C106" s="144">
        <v>75.781818181818181</v>
      </c>
      <c r="D106" s="144">
        <v>73.963636363636368</v>
      </c>
      <c r="E106"/>
      <c r="F106"/>
      <c r="G106" s="62"/>
      <c r="H106" s="62"/>
      <c r="I106" s="62"/>
      <c r="J106" s="62"/>
      <c r="K106" s="56"/>
      <c r="L106" s="56"/>
      <c r="M106" s="56"/>
      <c r="N106" s="56"/>
      <c r="O106" s="63"/>
      <c r="P106" s="63"/>
      <c r="Q106" s="61"/>
      <c r="R106" s="61"/>
      <c r="S106" s="63"/>
      <c r="T106" s="63"/>
    </row>
    <row r="107" spans="2:20" s="66" customFormat="1" x14ac:dyDescent="0.2">
      <c r="B107" s="113" t="s">
        <v>119</v>
      </c>
      <c r="C107" s="144">
        <v>75.781818181818181</v>
      </c>
      <c r="D107" s="144">
        <v>73.963636363636368</v>
      </c>
      <c r="E107"/>
      <c r="F107"/>
      <c r="G107" s="62"/>
      <c r="H107" s="62"/>
      <c r="I107" s="62"/>
      <c r="J107" s="62"/>
      <c r="K107" s="56"/>
      <c r="L107" s="56"/>
      <c r="M107" s="56"/>
      <c r="N107" s="56"/>
      <c r="O107" s="63"/>
      <c r="P107" s="63"/>
      <c r="Q107" s="61"/>
      <c r="R107" s="61"/>
      <c r="S107" s="63"/>
      <c r="T107" s="63"/>
    </row>
    <row r="108" spans="2:20" s="64" customFormat="1" x14ac:dyDescent="0.2">
      <c r="B108" s="113" t="s">
        <v>106</v>
      </c>
      <c r="C108" s="144">
        <v>75.781818181818181</v>
      </c>
      <c r="D108" s="144">
        <v>73.963636363636368</v>
      </c>
      <c r="E108"/>
      <c r="F108"/>
      <c r="G108" s="62"/>
      <c r="H108" s="62"/>
      <c r="I108" s="62"/>
      <c r="J108" s="62"/>
      <c r="K108" s="56"/>
      <c r="L108" s="56"/>
      <c r="M108" s="56"/>
      <c r="N108" s="56"/>
      <c r="O108" s="63"/>
      <c r="P108" s="63"/>
      <c r="Q108" s="61"/>
      <c r="R108" s="61"/>
      <c r="S108" s="63"/>
      <c r="T108" s="63"/>
    </row>
    <row r="109" spans="2:20" s="64" customFormat="1" x14ac:dyDescent="0.2">
      <c r="B109" s="113" t="s">
        <v>107</v>
      </c>
      <c r="C109" s="144">
        <v>75.781818181818181</v>
      </c>
      <c r="D109" s="144">
        <v>73.963636363636368</v>
      </c>
      <c r="E109"/>
      <c r="F109"/>
      <c r="G109" s="62"/>
      <c r="H109" s="62"/>
      <c r="I109" s="62"/>
      <c r="J109" s="62"/>
      <c r="K109" s="56"/>
      <c r="L109" s="56"/>
      <c r="M109" s="56"/>
      <c r="N109" s="56"/>
      <c r="O109" s="63"/>
      <c r="P109" s="63"/>
      <c r="Q109" s="61"/>
      <c r="R109" s="61"/>
      <c r="S109" s="63"/>
      <c r="T109" s="63"/>
    </row>
    <row r="110" spans="2:20" s="64" customFormat="1" x14ac:dyDescent="0.2">
      <c r="B110" s="113" t="s">
        <v>120</v>
      </c>
      <c r="C110" s="144">
        <v>75.781818181818181</v>
      </c>
      <c r="D110" s="144">
        <v>73.963636363636368</v>
      </c>
      <c r="E110"/>
      <c r="F110"/>
      <c r="G110" s="62"/>
      <c r="H110" s="62"/>
      <c r="I110" s="62"/>
      <c r="J110" s="62"/>
      <c r="K110" s="56"/>
      <c r="L110" s="56"/>
      <c r="M110" s="56"/>
      <c r="N110" s="56"/>
      <c r="O110" s="63"/>
      <c r="P110" s="63"/>
      <c r="Q110" s="61"/>
      <c r="R110" s="61"/>
      <c r="S110" s="63"/>
      <c r="T110" s="63"/>
    </row>
    <row r="111" spans="2:20" s="64" customFormat="1" x14ac:dyDescent="0.2">
      <c r="B111" s="113" t="s">
        <v>126</v>
      </c>
      <c r="C111" s="144">
        <v>75.781818181818181</v>
      </c>
      <c r="D111" s="144">
        <v>73.963636363636368</v>
      </c>
      <c r="E111"/>
      <c r="F111"/>
      <c r="G111" s="62"/>
      <c r="H111" s="62"/>
      <c r="I111" s="62"/>
      <c r="J111" s="62"/>
      <c r="K111" s="56"/>
      <c r="L111" s="56"/>
      <c r="M111" s="56"/>
      <c r="N111" s="56"/>
      <c r="O111" s="63"/>
      <c r="P111" s="63"/>
      <c r="Q111" s="61"/>
      <c r="R111" s="61"/>
      <c r="S111" s="63"/>
      <c r="T111" s="63"/>
    </row>
    <row r="112" spans="2:20" s="64" customFormat="1" x14ac:dyDescent="0.2">
      <c r="B112" s="113" t="s">
        <v>108</v>
      </c>
      <c r="C112" s="144">
        <v>75.781818181818181</v>
      </c>
      <c r="D112" s="144">
        <v>73.963636363636368</v>
      </c>
      <c r="E112"/>
      <c r="F112"/>
      <c r="G112" s="62"/>
      <c r="H112" s="62"/>
      <c r="I112" s="62"/>
      <c r="J112" s="62"/>
      <c r="K112" s="56"/>
      <c r="L112" s="56"/>
      <c r="M112" s="56"/>
      <c r="N112" s="56"/>
      <c r="O112" s="63"/>
      <c r="P112" s="63"/>
      <c r="Q112" s="61"/>
      <c r="R112" s="61"/>
      <c r="S112" s="63"/>
      <c r="T112" s="63"/>
    </row>
    <row r="113" spans="2:20" s="64" customFormat="1" x14ac:dyDescent="0.2">
      <c r="B113" s="113" t="s">
        <v>121</v>
      </c>
      <c r="C113" s="144">
        <v>75.781818181818181</v>
      </c>
      <c r="D113" s="144">
        <v>73.963636363636368</v>
      </c>
      <c r="E113"/>
      <c r="F113"/>
      <c r="G113" s="62"/>
      <c r="H113" s="62"/>
      <c r="I113" s="62"/>
      <c r="J113" s="62"/>
      <c r="K113" s="56"/>
      <c r="L113" s="56"/>
      <c r="M113" s="56"/>
      <c r="N113" s="56"/>
      <c r="O113" s="63"/>
      <c r="P113" s="63"/>
      <c r="Q113" s="61"/>
      <c r="R113" s="61"/>
      <c r="S113" s="63"/>
      <c r="T113" s="63"/>
    </row>
    <row r="114" spans="2:20" s="64" customFormat="1" x14ac:dyDescent="0.2">
      <c r="B114" s="113" t="s">
        <v>129</v>
      </c>
      <c r="C114" s="144">
        <v>75.781818181818181</v>
      </c>
      <c r="D114" s="144">
        <v>73.963636363636368</v>
      </c>
      <c r="E114"/>
      <c r="F114"/>
      <c r="G114" s="62"/>
      <c r="H114" s="62"/>
      <c r="I114" s="62"/>
      <c r="J114" s="62"/>
      <c r="K114" s="56"/>
      <c r="L114" s="56"/>
      <c r="M114" s="56"/>
      <c r="N114" s="56"/>
      <c r="O114" s="63"/>
      <c r="P114" s="63"/>
      <c r="Q114" s="61"/>
      <c r="R114" s="61"/>
      <c r="S114" s="63"/>
      <c r="T114" s="63"/>
    </row>
    <row r="115" spans="2:20" s="64" customFormat="1" x14ac:dyDescent="0.2">
      <c r="B115" s="113" t="s">
        <v>122</v>
      </c>
      <c r="C115" s="144">
        <v>75.781818181818181</v>
      </c>
      <c r="D115" s="144">
        <v>73.963636363636368</v>
      </c>
      <c r="E115"/>
      <c r="F115"/>
      <c r="G115" s="62"/>
      <c r="H115" s="62"/>
      <c r="I115" s="62"/>
      <c r="J115" s="62"/>
      <c r="K115" s="56"/>
      <c r="L115" s="56"/>
      <c r="M115" s="56"/>
      <c r="N115" s="56"/>
      <c r="O115" s="63"/>
      <c r="P115" s="63"/>
      <c r="Q115" s="61"/>
      <c r="R115" s="61"/>
      <c r="S115" s="63"/>
      <c r="T115" s="63"/>
    </row>
    <row r="116" spans="2:20" s="64" customFormat="1" x14ac:dyDescent="0.2">
      <c r="B116" s="113" t="s">
        <v>123</v>
      </c>
      <c r="C116" s="144">
        <v>75.781818181818181</v>
      </c>
      <c r="D116" s="144">
        <v>73.963636363636368</v>
      </c>
      <c r="E116"/>
      <c r="F116"/>
      <c r="G116" s="62"/>
      <c r="H116" s="62"/>
      <c r="I116" s="62"/>
      <c r="J116" s="62"/>
      <c r="K116" s="56"/>
      <c r="L116" s="56"/>
      <c r="M116" s="56"/>
      <c r="N116" s="56"/>
      <c r="O116" s="63"/>
      <c r="P116" s="63"/>
      <c r="Q116" s="61"/>
      <c r="R116" s="61"/>
      <c r="S116" s="63"/>
      <c r="T116" s="63"/>
    </row>
    <row r="117" spans="2:20" s="64" customFormat="1" x14ac:dyDescent="0.2">
      <c r="B117" s="113" t="s">
        <v>124</v>
      </c>
      <c r="C117" s="144">
        <v>75.781818181818181</v>
      </c>
      <c r="D117" s="144">
        <v>73.963636363636368</v>
      </c>
      <c r="E117"/>
      <c r="F117"/>
      <c r="G117" s="62"/>
      <c r="H117" s="62"/>
      <c r="I117" s="62"/>
      <c r="J117" s="62"/>
      <c r="K117" s="56"/>
      <c r="L117" s="56"/>
      <c r="M117" s="56"/>
      <c r="N117" s="56"/>
      <c r="O117" s="63"/>
      <c r="P117" s="63"/>
      <c r="Q117" s="61"/>
      <c r="R117" s="61"/>
      <c r="S117" s="63"/>
      <c r="T117" s="63"/>
    </row>
    <row r="118" spans="2:20" s="67" customFormat="1" x14ac:dyDescent="0.2">
      <c r="B118" s="113" t="s">
        <v>109</v>
      </c>
      <c r="C118" s="144">
        <v>75.781818181818181</v>
      </c>
      <c r="D118" s="144">
        <v>73.963636363636368</v>
      </c>
      <c r="E118"/>
      <c r="F118"/>
      <c r="G118" s="62"/>
      <c r="H118" s="62"/>
      <c r="I118" s="62"/>
      <c r="J118" s="62"/>
      <c r="K118" s="56"/>
      <c r="L118" s="56"/>
      <c r="M118" s="56"/>
      <c r="N118" s="56"/>
      <c r="O118" s="63"/>
      <c r="P118" s="63"/>
      <c r="Q118" s="61"/>
      <c r="R118" s="61"/>
      <c r="S118" s="63"/>
      <c r="T118" s="63"/>
    </row>
    <row r="119" spans="2:20" s="67" customFormat="1" x14ac:dyDescent="0.2">
      <c r="B119" s="113" t="s">
        <v>110</v>
      </c>
      <c r="C119" s="144">
        <v>75.781818181818181</v>
      </c>
      <c r="D119" s="144">
        <v>73.963636363636368</v>
      </c>
      <c r="E119"/>
      <c r="F119"/>
      <c r="G119" s="62"/>
      <c r="H119" s="62"/>
      <c r="I119" s="62"/>
      <c r="J119" s="62"/>
      <c r="K119" s="56"/>
      <c r="L119" s="56"/>
      <c r="M119" s="56"/>
      <c r="N119" s="56"/>
      <c r="O119" s="63"/>
      <c r="P119" s="63"/>
      <c r="Q119" s="61"/>
      <c r="R119" s="61"/>
      <c r="S119" s="63"/>
      <c r="T119" s="63"/>
    </row>
    <row r="120" spans="2:20" s="67" customFormat="1" x14ac:dyDescent="0.2">
      <c r="B120" s="113" t="s">
        <v>111</v>
      </c>
      <c r="C120" s="144">
        <v>75.781818181818181</v>
      </c>
      <c r="D120" s="144">
        <v>73.963636363636368</v>
      </c>
      <c r="E120"/>
      <c r="F120"/>
      <c r="G120" s="62"/>
      <c r="H120" s="62"/>
      <c r="I120" s="62"/>
      <c r="J120" s="62"/>
      <c r="K120" s="56"/>
      <c r="L120" s="56"/>
      <c r="M120" s="56"/>
      <c r="N120" s="56"/>
      <c r="O120" s="63"/>
      <c r="P120" s="63"/>
      <c r="Q120" s="61"/>
      <c r="R120" s="61"/>
      <c r="S120" s="63"/>
      <c r="T120" s="63"/>
    </row>
    <row r="121" spans="2:20" s="67" customFormat="1" x14ac:dyDescent="0.2">
      <c r="B121" s="113" t="s">
        <v>125</v>
      </c>
      <c r="C121" s="144">
        <v>75.781818181818181</v>
      </c>
      <c r="D121" s="144">
        <v>73.963636363636368</v>
      </c>
      <c r="E121"/>
      <c r="F121"/>
      <c r="G121" s="62"/>
      <c r="H121" s="62"/>
      <c r="I121" s="62"/>
      <c r="J121" s="62"/>
      <c r="K121" s="56"/>
      <c r="L121" s="56"/>
      <c r="M121" s="56"/>
      <c r="N121" s="56"/>
      <c r="O121" s="63"/>
      <c r="P121" s="63"/>
      <c r="Q121" s="61"/>
      <c r="R121" s="61"/>
      <c r="S121" s="63"/>
      <c r="T121" s="63"/>
    </row>
    <row r="122" spans="2:20" s="67" customFormat="1" x14ac:dyDescent="0.2">
      <c r="B122" s="3"/>
      <c r="C122" s="56"/>
      <c r="D122" s="56"/>
      <c r="E122" s="56"/>
      <c r="F122" s="56"/>
      <c r="G122" s="62"/>
      <c r="H122" s="62"/>
      <c r="I122" s="62"/>
      <c r="J122" s="62"/>
      <c r="K122" s="56"/>
      <c r="L122" s="56"/>
      <c r="M122" s="56"/>
      <c r="N122" s="56"/>
      <c r="O122" s="63"/>
      <c r="P122" s="63"/>
      <c r="Q122" s="61"/>
      <c r="R122" s="61"/>
      <c r="S122" s="63"/>
      <c r="T122" s="63"/>
    </row>
    <row r="123" spans="2:20" s="67" customFormat="1" x14ac:dyDescent="0.2">
      <c r="B123" s="3"/>
      <c r="C123" s="56"/>
      <c r="D123" s="56"/>
      <c r="E123" s="56"/>
      <c r="F123" s="56"/>
      <c r="G123" s="62"/>
      <c r="H123" s="62"/>
      <c r="I123" s="62"/>
      <c r="J123" s="62"/>
      <c r="K123" s="56"/>
      <c r="L123" s="56"/>
      <c r="M123" s="56"/>
      <c r="N123" s="56"/>
      <c r="O123" s="63"/>
      <c r="P123" s="63"/>
      <c r="Q123" s="61"/>
      <c r="R123" s="61"/>
      <c r="S123" s="63"/>
      <c r="T123" s="63"/>
    </row>
    <row r="124" spans="2:20" s="67" customFormat="1" x14ac:dyDescent="0.2">
      <c r="B124" s="1" t="s">
        <v>1</v>
      </c>
      <c r="C124" s="114" t="s">
        <v>34</v>
      </c>
      <c r="E124" s="56"/>
      <c r="F124" s="56"/>
      <c r="G124" s="62"/>
      <c r="H124" s="62"/>
      <c r="I124" s="62"/>
      <c r="J124" s="62"/>
      <c r="K124" s="56"/>
      <c r="L124" s="56"/>
      <c r="M124" s="56"/>
      <c r="N124" s="56"/>
      <c r="O124" s="63"/>
      <c r="P124" s="63"/>
      <c r="Q124" s="61"/>
      <c r="R124" s="61"/>
      <c r="S124" s="63"/>
      <c r="T124" s="63"/>
    </row>
    <row r="125" spans="2:20" s="67" customFormat="1" x14ac:dyDescent="0.2">
      <c r="B125" s="10" t="s">
        <v>14</v>
      </c>
      <c r="C125" s="2"/>
      <c r="D125" s="2"/>
      <c r="E125" s="56"/>
      <c r="F125" s="56"/>
      <c r="G125" s="62"/>
      <c r="H125" s="62"/>
      <c r="I125" s="62"/>
      <c r="J125" s="62"/>
      <c r="K125" s="56"/>
      <c r="L125" s="56"/>
      <c r="M125" s="56"/>
      <c r="N125" s="56"/>
      <c r="O125" s="63"/>
      <c r="P125" s="63"/>
      <c r="Q125" s="61"/>
      <c r="R125" s="61"/>
      <c r="S125" s="63"/>
      <c r="T125" s="63"/>
    </row>
    <row r="126" spans="2:20" s="67" customFormat="1" x14ac:dyDescent="0.2">
      <c r="B126" s="1" t="s">
        <v>66</v>
      </c>
      <c r="C126" s="1" t="s">
        <v>5</v>
      </c>
      <c r="D126"/>
      <c r="E126"/>
      <c r="F126"/>
      <c r="G126" s="62"/>
      <c r="H126" s="62"/>
      <c r="I126" s="62"/>
      <c r="J126" s="62"/>
      <c r="K126" s="56"/>
      <c r="L126" s="56"/>
      <c r="M126" s="56"/>
      <c r="N126" s="56"/>
      <c r="O126" s="63"/>
      <c r="P126" s="63"/>
      <c r="Q126" s="61"/>
      <c r="R126" s="61"/>
      <c r="S126" s="63"/>
      <c r="T126" s="63"/>
    </row>
    <row r="127" spans="2:20" s="67" customFormat="1" x14ac:dyDescent="0.2">
      <c r="B127" s="1" t="s">
        <v>3</v>
      </c>
      <c r="C127" s="2">
        <v>45017</v>
      </c>
      <c r="D127" s="2">
        <v>45383</v>
      </c>
      <c r="E127"/>
      <c r="F127"/>
      <c r="G127" s="62"/>
      <c r="H127" s="62"/>
      <c r="I127" s="62"/>
      <c r="J127" s="62"/>
      <c r="K127" s="56"/>
      <c r="L127" s="56"/>
      <c r="M127" s="56"/>
      <c r="N127" s="56"/>
      <c r="O127" s="63"/>
      <c r="P127" s="63"/>
      <c r="Q127" s="61"/>
      <c r="R127" s="61"/>
      <c r="S127" s="63"/>
      <c r="T127" s="63"/>
    </row>
    <row r="128" spans="2:20" s="67" customFormat="1" x14ac:dyDescent="0.2">
      <c r="B128" s="113" t="s">
        <v>87</v>
      </c>
      <c r="C128" s="144"/>
      <c r="D128" s="144"/>
      <c r="E128"/>
      <c r="F128"/>
      <c r="G128" s="62"/>
      <c r="H128" s="62"/>
      <c r="I128" s="62"/>
      <c r="J128" s="62"/>
      <c r="K128" s="56"/>
      <c r="L128" s="56"/>
      <c r="M128" s="56"/>
      <c r="N128" s="56"/>
      <c r="O128" s="63"/>
      <c r="P128" s="63"/>
      <c r="Q128" s="61"/>
      <c r="R128" s="61"/>
      <c r="S128" s="63"/>
      <c r="T128" s="63"/>
    </row>
    <row r="129" spans="2:20" s="67" customFormat="1" x14ac:dyDescent="0.2">
      <c r="B129" s="113" t="s">
        <v>88</v>
      </c>
      <c r="C129" s="144"/>
      <c r="D129" s="144"/>
      <c r="E129"/>
      <c r="F129"/>
      <c r="G129" s="62"/>
      <c r="H129" s="62"/>
      <c r="I129" s="62"/>
      <c r="J129" s="62"/>
      <c r="K129" s="56"/>
      <c r="L129" s="56"/>
      <c r="M129" s="56"/>
      <c r="N129" s="56"/>
      <c r="O129" s="63"/>
      <c r="P129" s="63"/>
      <c r="Q129" s="61"/>
      <c r="R129" s="61"/>
      <c r="S129" s="63"/>
      <c r="T129" s="63"/>
    </row>
    <row r="130" spans="2:20" s="67" customFormat="1" x14ac:dyDescent="0.2">
      <c r="B130" s="113" t="s">
        <v>89</v>
      </c>
      <c r="C130" s="144"/>
      <c r="D130" s="144"/>
      <c r="E130"/>
      <c r="F130"/>
      <c r="G130" s="62"/>
      <c r="H130" s="62"/>
      <c r="I130" s="62"/>
      <c r="J130" s="62"/>
      <c r="K130" s="56"/>
      <c r="L130" s="56"/>
      <c r="M130" s="56"/>
      <c r="N130" s="56"/>
      <c r="O130" s="63"/>
      <c r="P130" s="63"/>
      <c r="Q130" s="61"/>
      <c r="R130" s="61"/>
      <c r="S130" s="63"/>
      <c r="T130" s="63"/>
    </row>
    <row r="131" spans="2:20" s="67" customFormat="1" x14ac:dyDescent="0.2">
      <c r="B131" s="113" t="s">
        <v>90</v>
      </c>
      <c r="C131" s="144"/>
      <c r="D131" s="144"/>
      <c r="E131"/>
      <c r="F131"/>
      <c r="G131" s="62"/>
      <c r="H131" s="62"/>
      <c r="I131" s="62"/>
      <c r="J131" s="62"/>
      <c r="K131" s="56"/>
      <c r="L131" s="56"/>
      <c r="M131" s="56"/>
      <c r="N131" s="56"/>
      <c r="O131" s="63"/>
      <c r="P131" s="63"/>
      <c r="Q131" s="61"/>
      <c r="R131" s="61"/>
      <c r="S131" s="63"/>
      <c r="T131" s="63"/>
    </row>
    <row r="132" spans="2:20" s="67" customFormat="1" x14ac:dyDescent="0.2">
      <c r="B132" s="113" t="s">
        <v>112</v>
      </c>
      <c r="C132" s="144"/>
      <c r="D132" s="144"/>
      <c r="E132"/>
      <c r="F132"/>
      <c r="G132" s="62"/>
      <c r="H132" s="62"/>
      <c r="I132" s="62"/>
      <c r="J132" s="62"/>
      <c r="K132" s="56"/>
      <c r="L132" s="56"/>
      <c r="M132" s="56"/>
      <c r="N132" s="56"/>
      <c r="O132" s="63"/>
      <c r="P132" s="63"/>
      <c r="Q132" s="61"/>
      <c r="R132" s="61"/>
      <c r="S132" s="63"/>
      <c r="T132" s="63"/>
    </row>
    <row r="133" spans="2:20" s="67" customFormat="1" x14ac:dyDescent="0.2">
      <c r="B133" s="113" t="s">
        <v>91</v>
      </c>
      <c r="C133" s="144"/>
      <c r="D133" s="144"/>
      <c r="E133"/>
      <c r="F133"/>
      <c r="G133" s="62"/>
      <c r="H133" s="62"/>
      <c r="I133" s="62"/>
      <c r="J133" s="62"/>
      <c r="K133" s="56"/>
      <c r="L133" s="56"/>
      <c r="M133" s="56"/>
      <c r="N133" s="56"/>
      <c r="O133" s="63"/>
      <c r="P133" s="63"/>
      <c r="Q133" s="61"/>
      <c r="R133" s="61"/>
      <c r="S133" s="63"/>
      <c r="T133" s="63"/>
    </row>
    <row r="134" spans="2:20" s="67" customFormat="1" x14ac:dyDescent="0.2">
      <c r="B134" s="113" t="s">
        <v>92</v>
      </c>
      <c r="C134" s="144"/>
      <c r="D134" s="144"/>
      <c r="E134"/>
      <c r="F134"/>
      <c r="G134" s="62"/>
      <c r="H134" s="62"/>
      <c r="I134" s="62"/>
      <c r="J134" s="62"/>
      <c r="K134" s="56"/>
      <c r="L134" s="56"/>
      <c r="M134" s="56"/>
      <c r="N134" s="56"/>
      <c r="O134" s="63"/>
      <c r="P134" s="63"/>
      <c r="Q134" s="61"/>
      <c r="R134" s="61"/>
      <c r="S134" s="63"/>
      <c r="T134" s="63"/>
    </row>
    <row r="135" spans="2:20" s="67" customFormat="1" x14ac:dyDescent="0.2">
      <c r="B135" s="113" t="s">
        <v>113</v>
      </c>
      <c r="C135" s="144"/>
      <c r="D135" s="144"/>
      <c r="E135"/>
      <c r="F135"/>
      <c r="G135" s="62"/>
      <c r="H135" s="62"/>
      <c r="I135" s="62"/>
      <c r="J135" s="62"/>
      <c r="K135" s="56"/>
      <c r="L135" s="56"/>
      <c r="M135" s="56"/>
      <c r="N135" s="56"/>
      <c r="O135" s="63"/>
      <c r="P135" s="63"/>
      <c r="Q135" s="61"/>
      <c r="R135" s="61"/>
      <c r="S135" s="63"/>
      <c r="T135" s="63"/>
    </row>
    <row r="136" spans="2:20" s="67" customFormat="1" x14ac:dyDescent="0.2">
      <c r="B136" s="113" t="s">
        <v>135</v>
      </c>
      <c r="C136" s="144"/>
      <c r="D136" s="144"/>
      <c r="E136"/>
      <c r="F136"/>
      <c r="G136" s="62"/>
      <c r="H136" s="62"/>
      <c r="I136" s="62"/>
      <c r="J136" s="62"/>
      <c r="K136" s="56"/>
      <c r="L136" s="56"/>
      <c r="M136" s="56"/>
      <c r="N136" s="56"/>
      <c r="O136" s="63"/>
      <c r="P136" s="63"/>
      <c r="Q136" s="61"/>
      <c r="R136" s="61"/>
      <c r="S136" s="63"/>
      <c r="T136" s="63"/>
    </row>
    <row r="137" spans="2:20" s="67" customFormat="1" x14ac:dyDescent="0.2">
      <c r="B137" s="113" t="s">
        <v>136</v>
      </c>
      <c r="C137" s="144"/>
      <c r="D137" s="144"/>
      <c r="E137"/>
      <c r="F137"/>
      <c r="G137" s="62"/>
      <c r="H137" s="62"/>
      <c r="I137" s="62"/>
      <c r="J137" s="62"/>
      <c r="K137" s="56"/>
      <c r="L137" s="56"/>
      <c r="M137" s="56"/>
      <c r="N137" s="56"/>
      <c r="O137" s="63"/>
      <c r="P137" s="63"/>
      <c r="Q137" s="61"/>
      <c r="R137" s="61"/>
      <c r="S137" s="63"/>
      <c r="T137" s="63"/>
    </row>
    <row r="138" spans="2:20" s="67" customFormat="1" x14ac:dyDescent="0.2">
      <c r="B138" s="113" t="s">
        <v>137</v>
      </c>
      <c r="C138" s="144"/>
      <c r="D138" s="144"/>
      <c r="E138"/>
      <c r="F138"/>
      <c r="G138" s="62"/>
      <c r="H138" s="62"/>
      <c r="I138" s="62"/>
      <c r="J138" s="62"/>
      <c r="K138" s="56"/>
      <c r="L138" s="56"/>
      <c r="M138" s="56"/>
      <c r="N138" s="56"/>
      <c r="O138" s="63"/>
      <c r="P138" s="63"/>
      <c r="Q138" s="61"/>
      <c r="R138" s="61"/>
      <c r="S138" s="63"/>
      <c r="T138" s="63"/>
    </row>
    <row r="139" spans="2:20" s="67" customFormat="1" x14ac:dyDescent="0.2">
      <c r="B139" s="113" t="s">
        <v>138</v>
      </c>
      <c r="C139" s="144"/>
      <c r="D139" s="144"/>
      <c r="E139"/>
      <c r="F139"/>
      <c r="G139" s="62"/>
      <c r="H139" s="62"/>
      <c r="I139" s="62"/>
      <c r="J139" s="62"/>
      <c r="K139" s="56"/>
      <c r="L139" s="56"/>
      <c r="M139" s="56"/>
      <c r="N139" s="56"/>
      <c r="O139" s="63"/>
      <c r="P139" s="63"/>
      <c r="Q139" s="61"/>
      <c r="R139" s="61"/>
      <c r="S139" s="63"/>
      <c r="T139" s="63"/>
    </row>
    <row r="140" spans="2:20" s="67" customFormat="1" x14ac:dyDescent="0.2">
      <c r="B140" s="113" t="s">
        <v>139</v>
      </c>
      <c r="C140" s="144"/>
      <c r="D140" s="144"/>
      <c r="E140"/>
      <c r="F140"/>
      <c r="G140" s="62"/>
      <c r="H140" s="62"/>
      <c r="I140" s="62"/>
      <c r="J140" s="62"/>
      <c r="K140" s="56"/>
      <c r="L140" s="56"/>
      <c r="M140" s="56"/>
      <c r="N140" s="56"/>
      <c r="O140" s="63"/>
      <c r="P140" s="63"/>
      <c r="Q140" s="61"/>
      <c r="R140" s="61"/>
      <c r="S140" s="63"/>
      <c r="T140" s="63"/>
    </row>
    <row r="141" spans="2:20" s="67" customFormat="1" x14ac:dyDescent="0.2">
      <c r="B141" s="113" t="s">
        <v>140</v>
      </c>
      <c r="C141" s="144"/>
      <c r="D141" s="144"/>
      <c r="E141"/>
      <c r="F141"/>
      <c r="G141" s="62"/>
      <c r="H141" s="62"/>
      <c r="I141" s="62"/>
      <c r="J141" s="62"/>
      <c r="K141" s="56"/>
      <c r="L141" s="56"/>
      <c r="M141" s="56"/>
      <c r="N141" s="56"/>
      <c r="O141" s="63"/>
      <c r="P141" s="63"/>
      <c r="Q141" s="61"/>
      <c r="R141" s="61"/>
      <c r="S141" s="63"/>
      <c r="T141" s="63"/>
    </row>
    <row r="142" spans="2:20" s="67" customFormat="1" x14ac:dyDescent="0.2">
      <c r="B142" s="113" t="s">
        <v>141</v>
      </c>
      <c r="C142" s="144"/>
      <c r="D142" s="144"/>
      <c r="E142"/>
      <c r="F142"/>
      <c r="G142" s="62"/>
      <c r="H142" s="62"/>
      <c r="I142" s="62"/>
      <c r="J142" s="62"/>
      <c r="K142" s="56"/>
      <c r="L142" s="56"/>
      <c r="M142" s="56"/>
      <c r="N142" s="56"/>
      <c r="O142" s="63"/>
      <c r="P142" s="63"/>
      <c r="Q142" s="61"/>
      <c r="R142" s="61"/>
      <c r="S142" s="63"/>
      <c r="T142" s="63"/>
    </row>
    <row r="143" spans="2:20" s="67" customFormat="1" x14ac:dyDescent="0.2">
      <c r="B143" s="113" t="s">
        <v>142</v>
      </c>
      <c r="C143" s="144"/>
      <c r="D143" s="144"/>
      <c r="E143"/>
      <c r="F143"/>
      <c r="G143" s="62"/>
      <c r="H143" s="62"/>
      <c r="I143" s="62"/>
      <c r="J143" s="62"/>
      <c r="K143" s="56"/>
      <c r="L143" s="56"/>
      <c r="M143" s="56"/>
      <c r="N143" s="56"/>
      <c r="O143" s="63"/>
      <c r="P143" s="63"/>
      <c r="Q143" s="61"/>
      <c r="R143" s="61"/>
      <c r="S143" s="63"/>
      <c r="T143" s="63"/>
    </row>
    <row r="144" spans="2:20" s="67" customFormat="1" x14ac:dyDescent="0.2">
      <c r="B144" s="113" t="s">
        <v>143</v>
      </c>
      <c r="C144" s="144"/>
      <c r="D144" s="144"/>
      <c r="E144"/>
      <c r="F144"/>
      <c r="G144" s="62"/>
      <c r="H144" s="62"/>
      <c r="I144" s="62"/>
      <c r="J144" s="62"/>
      <c r="K144" s="56"/>
      <c r="L144" s="56"/>
      <c r="M144" s="56"/>
      <c r="N144" s="56"/>
      <c r="O144" s="63"/>
      <c r="P144" s="63"/>
      <c r="Q144" s="61"/>
      <c r="R144" s="61"/>
      <c r="S144" s="63"/>
      <c r="T144" s="63"/>
    </row>
    <row r="145" spans="2:20" s="67" customFormat="1" x14ac:dyDescent="0.2">
      <c r="B145" s="113" t="s">
        <v>144</v>
      </c>
      <c r="C145" s="144"/>
      <c r="D145" s="144"/>
      <c r="E145"/>
      <c r="F145"/>
      <c r="G145" s="62"/>
      <c r="H145" s="62"/>
      <c r="I145" s="62"/>
      <c r="J145" s="62"/>
      <c r="K145" s="56"/>
      <c r="L145" s="56"/>
      <c r="M145" s="56"/>
      <c r="N145" s="56"/>
      <c r="O145" s="63"/>
      <c r="P145" s="63"/>
      <c r="Q145" s="61"/>
      <c r="R145" s="61"/>
      <c r="S145" s="63"/>
      <c r="T145" s="63"/>
    </row>
    <row r="146" spans="2:20" s="67" customFormat="1" x14ac:dyDescent="0.2">
      <c r="B146" s="113" t="s">
        <v>145</v>
      </c>
      <c r="C146" s="144"/>
      <c r="D146" s="144"/>
      <c r="E146"/>
      <c r="F146"/>
      <c r="G146" s="62"/>
      <c r="H146" s="62"/>
      <c r="I146" s="62"/>
      <c r="J146" s="62"/>
      <c r="K146" s="56"/>
      <c r="L146" s="56"/>
      <c r="M146" s="56"/>
      <c r="N146" s="56"/>
      <c r="O146" s="63"/>
      <c r="P146" s="63"/>
      <c r="Q146" s="61"/>
      <c r="R146" s="61"/>
      <c r="S146" s="63"/>
      <c r="T146" s="63"/>
    </row>
    <row r="147" spans="2:20" s="67" customFormat="1" x14ac:dyDescent="0.2">
      <c r="B147" s="113" t="s">
        <v>146</v>
      </c>
      <c r="C147" s="144"/>
      <c r="D147" s="144"/>
      <c r="E147"/>
      <c r="F147"/>
      <c r="G147" s="62"/>
      <c r="H147" s="62"/>
      <c r="I147" s="62"/>
      <c r="J147" s="62"/>
      <c r="K147" s="56"/>
      <c r="L147" s="56"/>
      <c r="M147" s="56"/>
      <c r="N147" s="56"/>
      <c r="O147" s="63"/>
      <c r="P147" s="63"/>
      <c r="Q147" s="61"/>
      <c r="R147" s="61"/>
      <c r="S147" s="63"/>
      <c r="T147" s="63"/>
    </row>
    <row r="148" spans="2:20" s="67" customFormat="1" x14ac:dyDescent="0.2">
      <c r="B148" s="113" t="s">
        <v>93</v>
      </c>
      <c r="C148" s="144"/>
      <c r="D148" s="144"/>
      <c r="E148"/>
      <c r="F148"/>
      <c r="G148" s="62"/>
      <c r="H148" s="62"/>
      <c r="I148" s="62"/>
      <c r="J148" s="62"/>
      <c r="K148" s="56"/>
      <c r="L148" s="56"/>
      <c r="M148" s="56"/>
      <c r="N148" s="56"/>
      <c r="O148" s="63"/>
      <c r="P148" s="63"/>
      <c r="Q148" s="61"/>
      <c r="R148" s="61"/>
      <c r="S148" s="63"/>
      <c r="T148" s="63"/>
    </row>
    <row r="149" spans="2:20" s="67" customFormat="1" x14ac:dyDescent="0.2">
      <c r="B149" s="113" t="s">
        <v>127</v>
      </c>
      <c r="C149" s="144"/>
      <c r="D149" s="144"/>
      <c r="E149"/>
      <c r="F149"/>
      <c r="G149" s="62"/>
      <c r="H149" s="62"/>
      <c r="I149" s="62"/>
      <c r="J149" s="62"/>
      <c r="K149" s="56"/>
      <c r="L149" s="56"/>
      <c r="M149" s="56"/>
      <c r="N149" s="56"/>
      <c r="O149" s="63"/>
      <c r="P149" s="63"/>
      <c r="Q149" s="61"/>
      <c r="R149" s="61"/>
      <c r="S149" s="63"/>
      <c r="T149" s="63"/>
    </row>
    <row r="150" spans="2:20" s="67" customFormat="1" x14ac:dyDescent="0.2">
      <c r="B150" s="113" t="s">
        <v>114</v>
      </c>
      <c r="C150" s="144"/>
      <c r="D150" s="144"/>
      <c r="E150"/>
      <c r="F150"/>
      <c r="G150" s="62"/>
      <c r="H150" s="62"/>
      <c r="I150" s="62"/>
      <c r="J150" s="62"/>
      <c r="K150" s="56"/>
      <c r="L150" s="56"/>
      <c r="M150" s="56"/>
      <c r="N150" s="56"/>
      <c r="O150" s="63"/>
      <c r="P150" s="63"/>
      <c r="Q150" s="61"/>
      <c r="R150" s="61"/>
      <c r="S150" s="63"/>
      <c r="T150" s="63"/>
    </row>
    <row r="151" spans="2:20" s="67" customFormat="1" x14ac:dyDescent="0.2">
      <c r="B151" s="113" t="s">
        <v>94</v>
      </c>
      <c r="C151" s="144"/>
      <c r="D151" s="144"/>
      <c r="E151"/>
      <c r="F151"/>
      <c r="G151" s="62"/>
      <c r="H151" s="62"/>
      <c r="I151" s="62"/>
      <c r="J151" s="62"/>
      <c r="K151" s="56"/>
      <c r="L151" s="56"/>
      <c r="M151" s="56"/>
      <c r="N151" s="56"/>
      <c r="O151" s="63"/>
      <c r="P151" s="63"/>
      <c r="Q151" s="61"/>
      <c r="R151" s="61"/>
      <c r="S151" s="63"/>
      <c r="T151" s="63"/>
    </row>
    <row r="152" spans="2:20" s="67" customFormat="1" x14ac:dyDescent="0.2">
      <c r="B152" s="113" t="s">
        <v>95</v>
      </c>
      <c r="C152" s="144"/>
      <c r="D152" s="144"/>
      <c r="E152"/>
      <c r="F152"/>
      <c r="G152" s="62"/>
      <c r="H152" s="62"/>
      <c r="I152" s="62"/>
      <c r="J152" s="62"/>
      <c r="K152" s="56"/>
      <c r="L152" s="56"/>
      <c r="M152" s="56"/>
      <c r="N152" s="56"/>
      <c r="O152" s="63"/>
      <c r="P152" s="63"/>
      <c r="Q152" s="61"/>
      <c r="R152" s="61"/>
      <c r="S152" s="63"/>
      <c r="T152" s="63"/>
    </row>
    <row r="153" spans="2:20" s="67" customFormat="1" x14ac:dyDescent="0.2">
      <c r="B153" s="113" t="s">
        <v>96</v>
      </c>
      <c r="C153" s="144"/>
      <c r="D153" s="144"/>
      <c r="E153"/>
      <c r="F153"/>
      <c r="G153" s="62"/>
      <c r="H153" s="62"/>
      <c r="I153" s="62"/>
      <c r="J153" s="62"/>
      <c r="K153" s="56"/>
      <c r="L153" s="56"/>
      <c r="M153" s="56"/>
      <c r="N153" s="56"/>
      <c r="O153" s="63"/>
      <c r="P153" s="63"/>
      <c r="Q153" s="61"/>
      <c r="R153" s="61"/>
      <c r="S153" s="63"/>
      <c r="T153" s="63"/>
    </row>
    <row r="154" spans="2:20" s="67" customFormat="1" x14ac:dyDescent="0.2">
      <c r="B154" s="113" t="s">
        <v>97</v>
      </c>
      <c r="C154" s="144"/>
      <c r="D154" s="144"/>
      <c r="E154"/>
      <c r="F154"/>
      <c r="G154" s="62"/>
      <c r="H154" s="62"/>
      <c r="I154" s="62"/>
      <c r="J154" s="62"/>
      <c r="K154" s="56"/>
      <c r="L154" s="56"/>
      <c r="M154" s="56"/>
      <c r="N154" s="56"/>
      <c r="O154" s="63"/>
      <c r="P154" s="63"/>
      <c r="Q154" s="61"/>
      <c r="R154" s="61"/>
      <c r="S154" s="63"/>
      <c r="T154" s="63"/>
    </row>
    <row r="155" spans="2:20" s="67" customFormat="1" x14ac:dyDescent="0.2">
      <c r="B155" s="113" t="s">
        <v>98</v>
      </c>
      <c r="C155" s="144"/>
      <c r="D155" s="144"/>
      <c r="E155"/>
      <c r="F155"/>
      <c r="G155" s="62"/>
      <c r="H155" s="62"/>
      <c r="I155" s="62"/>
      <c r="J155" s="62"/>
      <c r="K155" s="56"/>
      <c r="L155" s="56"/>
      <c r="M155" s="56"/>
      <c r="N155" s="56"/>
      <c r="O155" s="63"/>
      <c r="P155" s="63"/>
      <c r="Q155" s="61"/>
      <c r="R155" s="61"/>
      <c r="S155" s="63"/>
      <c r="T155" s="63"/>
    </row>
    <row r="156" spans="2:20" s="67" customFormat="1" x14ac:dyDescent="0.2">
      <c r="B156" s="113" t="s">
        <v>99</v>
      </c>
      <c r="C156" s="144"/>
      <c r="D156" s="144"/>
      <c r="E156"/>
      <c r="F156"/>
      <c r="G156" s="62"/>
      <c r="H156" s="62"/>
      <c r="I156" s="62"/>
      <c r="J156" s="62"/>
      <c r="K156" s="56"/>
      <c r="L156" s="56"/>
      <c r="M156" s="56"/>
      <c r="N156" s="56"/>
      <c r="O156" s="63"/>
      <c r="P156" s="63"/>
      <c r="Q156" s="61"/>
      <c r="R156" s="61"/>
      <c r="S156" s="63"/>
      <c r="T156" s="63"/>
    </row>
    <row r="157" spans="2:20" s="67" customFormat="1" x14ac:dyDescent="0.2">
      <c r="B157" s="113" t="s">
        <v>100</v>
      </c>
      <c r="C157" s="144"/>
      <c r="D157" s="144"/>
      <c r="E157"/>
      <c r="F157"/>
      <c r="G157" s="62"/>
      <c r="H157" s="62"/>
      <c r="I157" s="62"/>
      <c r="J157" s="62"/>
      <c r="K157" s="56"/>
      <c r="L157" s="56"/>
      <c r="M157" s="56"/>
      <c r="N157" s="56"/>
      <c r="O157" s="63"/>
      <c r="P157" s="63"/>
      <c r="Q157" s="61"/>
      <c r="R157" s="61"/>
      <c r="S157" s="63"/>
      <c r="T157" s="63"/>
    </row>
    <row r="158" spans="2:20" s="67" customFormat="1" x14ac:dyDescent="0.2">
      <c r="B158" s="113" t="s">
        <v>115</v>
      </c>
      <c r="C158" s="144"/>
      <c r="D158" s="144"/>
      <c r="E158"/>
      <c r="F158"/>
      <c r="G158" s="62"/>
      <c r="H158" s="62"/>
      <c r="I158" s="62"/>
      <c r="J158" s="62"/>
      <c r="K158" s="56"/>
      <c r="L158" s="56"/>
      <c r="M158" s="56"/>
      <c r="N158" s="56"/>
      <c r="O158" s="63"/>
      <c r="P158" s="63"/>
      <c r="Q158" s="61"/>
      <c r="R158" s="61"/>
      <c r="S158" s="63"/>
      <c r="T158" s="63"/>
    </row>
    <row r="159" spans="2:20" s="67" customFormat="1" x14ac:dyDescent="0.2">
      <c r="B159" s="113" t="s">
        <v>116</v>
      </c>
      <c r="C159" s="144"/>
      <c r="D159" s="144"/>
      <c r="E159"/>
      <c r="F159"/>
      <c r="G159" s="62"/>
      <c r="H159" s="62"/>
      <c r="I159" s="62"/>
      <c r="J159" s="62"/>
      <c r="K159" s="56"/>
      <c r="L159" s="56"/>
      <c r="M159" s="56"/>
      <c r="N159" s="56"/>
      <c r="O159" s="63"/>
      <c r="P159" s="63"/>
      <c r="Q159" s="61"/>
      <c r="R159" s="61"/>
      <c r="S159" s="63"/>
      <c r="T159" s="63"/>
    </row>
    <row r="160" spans="2:20" s="67" customFormat="1" x14ac:dyDescent="0.2">
      <c r="B160" s="113" t="s">
        <v>101</v>
      </c>
      <c r="C160" s="144"/>
      <c r="D160" s="144"/>
      <c r="E160"/>
      <c r="F160"/>
      <c r="G160" s="62"/>
      <c r="H160" s="62"/>
      <c r="I160" s="62"/>
      <c r="J160" s="62"/>
      <c r="K160" s="56"/>
      <c r="L160" s="56"/>
      <c r="M160" s="56"/>
      <c r="N160" s="56"/>
      <c r="O160" s="63"/>
      <c r="P160" s="63"/>
      <c r="Q160" s="61"/>
      <c r="R160" s="61"/>
      <c r="S160" s="63"/>
      <c r="T160" s="63"/>
    </row>
    <row r="161" spans="2:20" s="67" customFormat="1" x14ac:dyDescent="0.2">
      <c r="B161" s="113" t="s">
        <v>102</v>
      </c>
      <c r="C161" s="144"/>
      <c r="D161" s="144"/>
      <c r="E161"/>
      <c r="F161"/>
      <c r="G161" s="62"/>
      <c r="H161" s="62"/>
      <c r="I161" s="62"/>
      <c r="J161" s="62"/>
      <c r="K161" s="56"/>
      <c r="L161" s="56"/>
      <c r="M161" s="56"/>
      <c r="N161" s="56"/>
      <c r="O161" s="63"/>
      <c r="P161" s="63"/>
      <c r="Q161" s="61"/>
      <c r="R161" s="61"/>
      <c r="S161" s="63"/>
      <c r="T161" s="63"/>
    </row>
    <row r="162" spans="2:20" s="67" customFormat="1" x14ac:dyDescent="0.2">
      <c r="B162" s="113" t="s">
        <v>103</v>
      </c>
      <c r="C162" s="144"/>
      <c r="D162" s="144"/>
      <c r="E162"/>
      <c r="F162"/>
      <c r="G162" s="62"/>
      <c r="H162" s="62"/>
      <c r="I162" s="62"/>
      <c r="J162" s="62"/>
      <c r="K162" s="56"/>
      <c r="L162" s="56"/>
      <c r="M162" s="56"/>
      <c r="N162" s="56"/>
      <c r="O162" s="63"/>
      <c r="P162" s="63"/>
      <c r="Q162" s="61"/>
      <c r="R162" s="61"/>
      <c r="S162" s="63"/>
      <c r="T162" s="63"/>
    </row>
    <row r="163" spans="2:20" s="67" customFormat="1" x14ac:dyDescent="0.2">
      <c r="B163" s="113" t="s">
        <v>104</v>
      </c>
      <c r="C163" s="144"/>
      <c r="D163" s="144"/>
      <c r="E163"/>
      <c r="F163"/>
      <c r="G163" s="62"/>
      <c r="H163" s="62"/>
      <c r="I163" s="62"/>
      <c r="J163" s="62"/>
      <c r="K163" s="56"/>
      <c r="L163" s="56"/>
      <c r="M163" s="56"/>
      <c r="N163" s="56"/>
      <c r="O163" s="63"/>
      <c r="P163" s="63"/>
      <c r="Q163" s="61"/>
      <c r="R163" s="61"/>
      <c r="S163" s="63"/>
      <c r="T163" s="63"/>
    </row>
    <row r="164" spans="2:20" s="67" customFormat="1" x14ac:dyDescent="0.2">
      <c r="B164" s="113" t="s">
        <v>128</v>
      </c>
      <c r="C164" s="144"/>
      <c r="D164" s="144"/>
      <c r="E164"/>
      <c r="F164"/>
      <c r="G164" s="62"/>
      <c r="H164" s="62"/>
      <c r="I164" s="62"/>
      <c r="J164" s="62"/>
      <c r="K164" s="56"/>
      <c r="L164" s="56"/>
      <c r="M164" s="56"/>
      <c r="N164" s="56"/>
      <c r="O164" s="63"/>
      <c r="P164" s="63"/>
      <c r="Q164" s="61"/>
      <c r="R164" s="61"/>
      <c r="S164" s="63"/>
      <c r="T164" s="63"/>
    </row>
    <row r="165" spans="2:20" s="67" customFormat="1" x14ac:dyDescent="0.2">
      <c r="B165" s="113" t="s">
        <v>117</v>
      </c>
      <c r="C165" s="144"/>
      <c r="D165" s="144"/>
      <c r="E165"/>
      <c r="F165"/>
      <c r="G165" s="62"/>
      <c r="H165" s="62"/>
      <c r="I165" s="62"/>
      <c r="J165" s="62"/>
      <c r="K165" s="56"/>
      <c r="L165" s="56"/>
      <c r="M165" s="56"/>
      <c r="N165" s="56"/>
      <c r="O165" s="63"/>
      <c r="P165" s="63"/>
      <c r="Q165" s="61"/>
      <c r="R165" s="61"/>
      <c r="S165" s="63"/>
      <c r="T165" s="63"/>
    </row>
    <row r="166" spans="2:20" s="67" customFormat="1" x14ac:dyDescent="0.2">
      <c r="B166" s="113" t="s">
        <v>118</v>
      </c>
      <c r="C166" s="144"/>
      <c r="D166" s="144"/>
      <c r="E166"/>
      <c r="F166"/>
      <c r="G166" s="62"/>
      <c r="H166" s="62"/>
      <c r="I166" s="62"/>
      <c r="J166" s="62"/>
      <c r="K166" s="56"/>
      <c r="L166" s="56"/>
      <c r="M166" s="56"/>
      <c r="N166" s="56"/>
      <c r="O166" s="63"/>
      <c r="P166" s="63"/>
      <c r="Q166" s="61"/>
      <c r="R166" s="61"/>
      <c r="S166" s="63"/>
      <c r="T166" s="63"/>
    </row>
    <row r="167" spans="2:20" s="67" customFormat="1" x14ac:dyDescent="0.2">
      <c r="B167" s="113" t="s">
        <v>105</v>
      </c>
      <c r="C167" s="144"/>
      <c r="D167" s="144"/>
      <c r="E167"/>
      <c r="F167"/>
      <c r="G167" s="62"/>
      <c r="H167" s="62"/>
      <c r="I167" s="62"/>
      <c r="J167" s="62"/>
      <c r="K167" s="56"/>
      <c r="L167" s="56"/>
      <c r="M167" s="56"/>
      <c r="N167" s="56"/>
      <c r="O167" s="63"/>
      <c r="P167" s="63"/>
      <c r="Q167" s="61"/>
      <c r="R167" s="61"/>
      <c r="S167" s="63"/>
      <c r="T167" s="63"/>
    </row>
    <row r="168" spans="2:20" s="67" customFormat="1" x14ac:dyDescent="0.2">
      <c r="B168" s="113" t="s">
        <v>119</v>
      </c>
      <c r="C168" s="144"/>
      <c r="D168" s="144"/>
      <c r="E168"/>
      <c r="F168"/>
      <c r="G168" s="62"/>
      <c r="H168" s="62"/>
      <c r="I168" s="62"/>
      <c r="J168" s="62"/>
      <c r="K168" s="56"/>
      <c r="L168" s="56"/>
      <c r="M168" s="56"/>
      <c r="N168" s="56"/>
      <c r="O168" s="63"/>
      <c r="P168" s="63"/>
      <c r="Q168" s="61"/>
      <c r="R168" s="61"/>
      <c r="S168" s="63"/>
      <c r="T168" s="63"/>
    </row>
    <row r="169" spans="2:20" s="67" customFormat="1" x14ac:dyDescent="0.2">
      <c r="B169" s="113" t="s">
        <v>106</v>
      </c>
      <c r="C169" s="144"/>
      <c r="D169" s="144"/>
      <c r="E169"/>
      <c r="F169"/>
      <c r="G169" s="62"/>
      <c r="H169" s="62"/>
      <c r="I169" s="62"/>
      <c r="J169" s="62"/>
      <c r="K169" s="56"/>
      <c r="L169" s="56"/>
      <c r="M169" s="56"/>
      <c r="N169" s="56"/>
      <c r="O169" s="63"/>
      <c r="P169" s="63"/>
      <c r="Q169" s="61"/>
      <c r="R169" s="61"/>
      <c r="S169" s="63"/>
      <c r="T169" s="63"/>
    </row>
    <row r="170" spans="2:20" s="67" customFormat="1" x14ac:dyDescent="0.2">
      <c r="B170" s="113" t="s">
        <v>107</v>
      </c>
      <c r="C170" s="144"/>
      <c r="D170" s="144"/>
      <c r="E170"/>
      <c r="F170"/>
      <c r="G170" s="62"/>
      <c r="H170" s="62"/>
      <c r="I170" s="62"/>
      <c r="J170" s="62"/>
      <c r="K170" s="56"/>
      <c r="L170" s="56"/>
      <c r="M170" s="56"/>
      <c r="N170" s="56"/>
      <c r="O170" s="63"/>
      <c r="P170" s="63"/>
      <c r="Q170" s="61"/>
      <c r="R170" s="61"/>
      <c r="S170" s="63"/>
      <c r="T170" s="63"/>
    </row>
    <row r="171" spans="2:20" s="67" customFormat="1" x14ac:dyDescent="0.2">
      <c r="B171" s="113" t="s">
        <v>120</v>
      </c>
      <c r="C171" s="144"/>
      <c r="D171" s="144"/>
      <c r="E171"/>
      <c r="F171"/>
      <c r="G171" s="62"/>
      <c r="H171" s="62"/>
      <c r="I171" s="62"/>
      <c r="J171" s="62"/>
      <c r="K171" s="56"/>
      <c r="L171" s="56"/>
      <c r="M171" s="56"/>
      <c r="N171" s="56"/>
      <c r="O171" s="63"/>
      <c r="P171" s="63"/>
      <c r="Q171" s="61"/>
      <c r="R171" s="61"/>
      <c r="S171" s="63"/>
      <c r="T171" s="63"/>
    </row>
    <row r="172" spans="2:20" s="67" customFormat="1" x14ac:dyDescent="0.2">
      <c r="B172" s="113" t="s">
        <v>126</v>
      </c>
      <c r="C172" s="144"/>
      <c r="D172" s="144"/>
      <c r="E172"/>
      <c r="F172"/>
      <c r="G172" s="62"/>
      <c r="H172" s="62"/>
      <c r="I172" s="62"/>
      <c r="J172" s="62"/>
      <c r="K172" s="56"/>
      <c r="L172" s="56"/>
      <c r="M172" s="56"/>
      <c r="N172" s="56"/>
      <c r="O172" s="63"/>
      <c r="P172" s="63"/>
      <c r="Q172" s="61"/>
      <c r="R172" s="61"/>
      <c r="S172" s="63"/>
      <c r="T172" s="63"/>
    </row>
    <row r="173" spans="2:20" s="67" customFormat="1" x14ac:dyDescent="0.2">
      <c r="B173" s="113" t="s">
        <v>108</v>
      </c>
      <c r="C173" s="144"/>
      <c r="D173" s="144"/>
      <c r="E173"/>
      <c r="F173"/>
      <c r="G173" s="62"/>
      <c r="H173" s="62"/>
      <c r="I173" s="62"/>
      <c r="J173" s="62"/>
      <c r="K173" s="56"/>
      <c r="L173" s="56"/>
      <c r="M173" s="56"/>
      <c r="N173" s="56"/>
      <c r="O173" s="63"/>
      <c r="P173" s="63"/>
      <c r="Q173" s="61"/>
      <c r="R173" s="61"/>
      <c r="S173" s="63"/>
      <c r="T173" s="63"/>
    </row>
    <row r="174" spans="2:20" s="67" customFormat="1" x14ac:dyDescent="0.2">
      <c r="B174" s="113" t="s">
        <v>121</v>
      </c>
      <c r="C174" s="144"/>
      <c r="D174" s="144"/>
      <c r="E174"/>
      <c r="F174"/>
      <c r="G174" s="62"/>
      <c r="H174" s="62"/>
      <c r="I174" s="62"/>
      <c r="J174" s="62"/>
      <c r="K174" s="56"/>
      <c r="L174" s="56"/>
      <c r="M174" s="56"/>
      <c r="N174" s="56"/>
      <c r="O174" s="63"/>
      <c r="P174" s="63"/>
      <c r="Q174" s="61"/>
      <c r="R174" s="61"/>
      <c r="S174" s="63"/>
      <c r="T174" s="63"/>
    </row>
    <row r="175" spans="2:20" s="67" customFormat="1" x14ac:dyDescent="0.2">
      <c r="B175" s="113" t="s">
        <v>129</v>
      </c>
      <c r="C175" s="144"/>
      <c r="D175" s="144"/>
      <c r="E175"/>
      <c r="F175"/>
      <c r="G175" s="62"/>
      <c r="H175" s="62"/>
      <c r="I175" s="62"/>
      <c r="J175" s="62"/>
      <c r="K175" s="56"/>
      <c r="L175" s="56"/>
      <c r="M175" s="56"/>
      <c r="N175" s="56"/>
      <c r="O175" s="63"/>
      <c r="P175" s="63"/>
      <c r="Q175" s="61"/>
      <c r="R175" s="61"/>
      <c r="S175" s="63"/>
      <c r="T175" s="63"/>
    </row>
    <row r="176" spans="2:20" s="67" customFormat="1" x14ac:dyDescent="0.2">
      <c r="B176" s="113" t="s">
        <v>122</v>
      </c>
      <c r="C176" s="144"/>
      <c r="D176" s="144"/>
      <c r="E176"/>
      <c r="F176"/>
      <c r="G176" s="62"/>
      <c r="H176" s="62"/>
      <c r="I176" s="62"/>
      <c r="J176" s="62"/>
      <c r="K176" s="56"/>
      <c r="L176" s="56"/>
      <c r="M176" s="56"/>
      <c r="N176" s="56"/>
      <c r="O176" s="63"/>
      <c r="P176" s="63"/>
      <c r="Q176" s="61"/>
      <c r="R176" s="61"/>
      <c r="S176" s="63"/>
      <c r="T176" s="63"/>
    </row>
    <row r="177" spans="1:20" s="67" customFormat="1" x14ac:dyDescent="0.2">
      <c r="B177" s="113" t="s">
        <v>123</v>
      </c>
      <c r="C177" s="144"/>
      <c r="D177" s="144"/>
      <c r="E177"/>
      <c r="F177"/>
      <c r="G177" s="62"/>
      <c r="H177" s="62"/>
      <c r="I177" s="62"/>
      <c r="J177" s="62"/>
      <c r="K177" s="56"/>
      <c r="L177" s="56"/>
      <c r="M177" s="56"/>
      <c r="N177" s="56"/>
      <c r="O177" s="63"/>
      <c r="P177" s="63"/>
      <c r="Q177" s="61"/>
      <c r="R177" s="61"/>
      <c r="S177" s="63"/>
      <c r="T177" s="63"/>
    </row>
    <row r="178" spans="1:20" s="64" customFormat="1" x14ac:dyDescent="0.2">
      <c r="B178" s="113" t="s">
        <v>124</v>
      </c>
      <c r="C178" s="144"/>
      <c r="D178" s="144"/>
      <c r="E178"/>
      <c r="F178"/>
      <c r="G178" s="62"/>
      <c r="H178" s="62"/>
      <c r="I178" s="62"/>
      <c r="J178" s="62"/>
      <c r="K178" s="56"/>
      <c r="L178" s="56"/>
      <c r="M178" s="56"/>
      <c r="N178" s="56"/>
      <c r="O178" s="63"/>
      <c r="P178" s="63"/>
      <c r="Q178" s="61"/>
      <c r="R178" s="61"/>
      <c r="S178" s="63"/>
      <c r="T178" s="63"/>
    </row>
    <row r="179" spans="1:20" s="67" customFormat="1" x14ac:dyDescent="0.2">
      <c r="B179" s="113" t="s">
        <v>109</v>
      </c>
      <c r="C179" s="144"/>
      <c r="D179" s="144"/>
      <c r="E179"/>
      <c r="F179"/>
      <c r="G179" s="62"/>
      <c r="H179" s="62"/>
      <c r="I179" s="62"/>
      <c r="J179" s="62"/>
      <c r="K179" s="56"/>
      <c r="L179" s="56"/>
      <c r="M179" s="56"/>
      <c r="N179" s="56"/>
      <c r="O179" s="63"/>
      <c r="P179" s="63"/>
      <c r="Q179" s="61"/>
      <c r="R179" s="61"/>
      <c r="S179" s="63"/>
      <c r="T179" s="63"/>
    </row>
    <row r="180" spans="1:20" s="67" customFormat="1" x14ac:dyDescent="0.2">
      <c r="B180" s="113" t="s">
        <v>110</v>
      </c>
      <c r="C180" s="144"/>
      <c r="D180" s="144"/>
      <c r="E180"/>
      <c r="F180"/>
      <c r="G180" s="62"/>
      <c r="H180" s="62"/>
      <c r="I180" s="62"/>
      <c r="J180" s="62"/>
      <c r="K180" s="56"/>
      <c r="L180" s="56"/>
      <c r="M180" s="56"/>
      <c r="N180" s="56"/>
      <c r="O180" s="63"/>
      <c r="P180" s="63"/>
      <c r="Q180" s="61"/>
      <c r="R180" s="61"/>
      <c r="S180" s="63"/>
      <c r="T180" s="63"/>
    </row>
    <row r="181" spans="1:20" s="67" customFormat="1" x14ac:dyDescent="0.2">
      <c r="B181" s="113" t="s">
        <v>111</v>
      </c>
      <c r="C181" s="144"/>
      <c r="D181" s="144"/>
      <c r="E181"/>
      <c r="F181"/>
      <c r="G181" s="62"/>
      <c r="H181" s="62"/>
      <c r="I181" s="62"/>
      <c r="J181" s="62"/>
      <c r="K181" s="56"/>
      <c r="L181" s="56"/>
      <c r="M181" s="56"/>
      <c r="N181" s="56"/>
      <c r="O181" s="63"/>
      <c r="P181" s="63"/>
      <c r="Q181" s="61"/>
      <c r="R181" s="61"/>
      <c r="S181" s="63"/>
      <c r="T181" s="63"/>
    </row>
    <row r="182" spans="1:20" s="67" customFormat="1" x14ac:dyDescent="0.2">
      <c r="B182" s="113" t="s">
        <v>125</v>
      </c>
      <c r="C182" s="144"/>
      <c r="D182" s="144"/>
      <c r="E182"/>
      <c r="F182"/>
      <c r="G182" s="62"/>
      <c r="H182" s="62"/>
      <c r="I182" s="62"/>
      <c r="J182" s="62"/>
      <c r="K182" s="56"/>
      <c r="L182" s="56"/>
      <c r="M182" s="56"/>
      <c r="N182" s="56"/>
      <c r="O182" s="63"/>
      <c r="P182" s="63"/>
      <c r="Q182" s="61"/>
      <c r="R182" s="61"/>
      <c r="S182" s="63"/>
      <c r="T182" s="63"/>
    </row>
    <row r="183" spans="1:20" x14ac:dyDescent="0.2">
      <c r="O183" s="61"/>
      <c r="P183" s="61"/>
      <c r="Q183" s="61"/>
      <c r="R183" s="61"/>
      <c r="S183" s="61"/>
      <c r="T183" s="61"/>
    </row>
    <row r="185" spans="1:20" x14ac:dyDescent="0.2">
      <c r="A185" s="14"/>
      <c r="B185" t="s">
        <v>85</v>
      </c>
    </row>
    <row r="186" spans="1:20" x14ac:dyDescent="0.2">
      <c r="B186" s="1" t="s">
        <v>1</v>
      </c>
      <c r="C186" s="5" t="s">
        <v>34</v>
      </c>
    </row>
    <row r="188" spans="1:20" x14ac:dyDescent="0.2">
      <c r="B188" s="1" t="s">
        <v>4</v>
      </c>
      <c r="C188" s="1" t="s">
        <v>5</v>
      </c>
    </row>
    <row r="189" spans="1:20" x14ac:dyDescent="0.2">
      <c r="B189" s="57" t="s">
        <v>3</v>
      </c>
      <c r="C189" s="2">
        <v>45017</v>
      </c>
      <c r="D189" s="2">
        <v>45383</v>
      </c>
    </row>
    <row r="190" spans="1:20" x14ac:dyDescent="0.2">
      <c r="B190" s="113" t="s">
        <v>112</v>
      </c>
      <c r="C190" s="11">
        <v>13</v>
      </c>
      <c r="D190" s="11">
        <v>13</v>
      </c>
      <c r="G190" s="65"/>
    </row>
    <row r="191" spans="1:20" x14ac:dyDescent="0.2">
      <c r="B191" s="113" t="s">
        <v>135</v>
      </c>
      <c r="C191" s="11">
        <v>109</v>
      </c>
      <c r="D191" s="11">
        <v>104</v>
      </c>
      <c r="G191" s="65"/>
    </row>
    <row r="192" spans="1:20" x14ac:dyDescent="0.2">
      <c r="B192" s="113" t="s">
        <v>136</v>
      </c>
      <c r="C192" s="11">
        <v>106</v>
      </c>
      <c r="D192" s="11">
        <v>110</v>
      </c>
      <c r="G192" s="65"/>
    </row>
    <row r="193" spans="2:7" x14ac:dyDescent="0.2">
      <c r="B193" s="113" t="s">
        <v>137</v>
      </c>
      <c r="C193" s="11">
        <v>189</v>
      </c>
      <c r="D193" s="11">
        <v>175</v>
      </c>
      <c r="G193" s="65"/>
    </row>
    <row r="194" spans="2:7" x14ac:dyDescent="0.2">
      <c r="B194" s="113" t="s">
        <v>138</v>
      </c>
      <c r="C194" s="11">
        <v>49</v>
      </c>
      <c r="D194" s="11">
        <v>50</v>
      </c>
      <c r="G194" s="65"/>
    </row>
    <row r="195" spans="2:7" x14ac:dyDescent="0.2">
      <c r="B195" s="113" t="s">
        <v>139</v>
      </c>
      <c r="C195" s="11">
        <v>31</v>
      </c>
      <c r="D195" s="11">
        <v>32</v>
      </c>
      <c r="G195" s="65"/>
    </row>
    <row r="196" spans="2:7" x14ac:dyDescent="0.2">
      <c r="B196" s="113" t="s">
        <v>140</v>
      </c>
      <c r="C196" s="11">
        <v>23</v>
      </c>
      <c r="D196" s="11">
        <v>23</v>
      </c>
      <c r="G196" s="65"/>
    </row>
    <row r="197" spans="2:7" x14ac:dyDescent="0.2">
      <c r="B197" s="113" t="s">
        <v>141</v>
      </c>
      <c r="C197" s="11">
        <v>105</v>
      </c>
      <c r="D197" s="11">
        <v>104</v>
      </c>
      <c r="G197" s="65"/>
    </row>
    <row r="198" spans="2:7" x14ac:dyDescent="0.2">
      <c r="B198" s="113" t="s">
        <v>142</v>
      </c>
      <c r="C198" s="11">
        <v>197</v>
      </c>
      <c r="D198" s="11">
        <v>192</v>
      </c>
      <c r="G198" s="65"/>
    </row>
    <row r="199" spans="2:7" x14ac:dyDescent="0.2">
      <c r="B199" s="113" t="s">
        <v>143</v>
      </c>
      <c r="C199" s="11">
        <v>64</v>
      </c>
      <c r="D199" s="11">
        <v>59</v>
      </c>
      <c r="G199" s="65"/>
    </row>
    <row r="200" spans="2:7" x14ac:dyDescent="0.2">
      <c r="B200" s="113" t="s">
        <v>144</v>
      </c>
      <c r="C200" s="11">
        <v>1586</v>
      </c>
      <c r="D200" s="11">
        <v>1543</v>
      </c>
      <c r="G200" s="65"/>
    </row>
    <row r="201" spans="2:7" x14ac:dyDescent="0.2">
      <c r="B201" s="113" t="s">
        <v>145</v>
      </c>
      <c r="C201" s="11">
        <v>305</v>
      </c>
      <c r="D201" s="11">
        <v>302</v>
      </c>
      <c r="G201" s="65"/>
    </row>
    <row r="202" spans="2:7" x14ac:dyDescent="0.2">
      <c r="B202" s="113" t="s">
        <v>146</v>
      </c>
      <c r="C202" s="11">
        <v>192</v>
      </c>
      <c r="D202" s="11">
        <v>185</v>
      </c>
      <c r="G202" s="65"/>
    </row>
    <row r="203" spans="2:7" x14ac:dyDescent="0.2">
      <c r="G203" s="65"/>
    </row>
    <row r="204" spans="2:7" x14ac:dyDescent="0.2">
      <c r="G204" s="65"/>
    </row>
    <row r="205" spans="2:7" x14ac:dyDescent="0.2">
      <c r="G205" s="65"/>
    </row>
    <row r="206" spans="2:7" x14ac:dyDescent="0.2">
      <c r="G206" s="65"/>
    </row>
    <row r="234" spans="2:6" s="64" customFormat="1" x14ac:dyDescent="0.2">
      <c r="B234"/>
      <c r="C234"/>
      <c r="D234"/>
      <c r="E234"/>
      <c r="F234"/>
    </row>
    <row r="235" spans="2:6" s="64" customFormat="1" x14ac:dyDescent="0.2">
      <c r="B235"/>
      <c r="C235"/>
      <c r="D235"/>
      <c r="E235"/>
      <c r="F235"/>
    </row>
    <row r="236" spans="2:6" s="64" customFormat="1" x14ac:dyDescent="0.2">
      <c r="B236"/>
      <c r="C236"/>
      <c r="D236"/>
      <c r="E236"/>
      <c r="F236"/>
    </row>
    <row r="237" spans="2:6" s="64" customFormat="1" x14ac:dyDescent="0.2">
      <c r="B237"/>
      <c r="C237"/>
      <c r="D237"/>
      <c r="E237"/>
      <c r="F237"/>
    </row>
    <row r="238" spans="2:6" s="64" customFormat="1" x14ac:dyDescent="0.2">
      <c r="B238"/>
      <c r="C238"/>
      <c r="D238"/>
      <c r="E238"/>
      <c r="F238"/>
    </row>
    <row r="239" spans="2:6" s="64" customFormat="1" x14ac:dyDescent="0.2">
      <c r="B239"/>
      <c r="C239"/>
      <c r="D239"/>
      <c r="E239"/>
      <c r="F239"/>
    </row>
    <row r="240" spans="2:6" s="64" customFormat="1" x14ac:dyDescent="0.2">
      <c r="B240"/>
      <c r="C240"/>
      <c r="D240"/>
      <c r="E240"/>
      <c r="F240"/>
    </row>
    <row r="241" spans="1:6" s="64" customFormat="1" x14ac:dyDescent="0.2">
      <c r="B241"/>
      <c r="C241"/>
      <c r="D241"/>
      <c r="E241"/>
      <c r="F241"/>
    </row>
    <row r="242" spans="1:6" s="64" customFormat="1" x14ac:dyDescent="0.2">
      <c r="B242"/>
      <c r="C242"/>
      <c r="D242"/>
      <c r="E242"/>
      <c r="F242"/>
    </row>
    <row r="243" spans="1:6" s="64" customFormat="1" x14ac:dyDescent="0.2">
      <c r="B243"/>
      <c r="C243"/>
      <c r="D243"/>
      <c r="E243"/>
      <c r="F243"/>
    </row>
    <row r="244" spans="1:6" s="64" customFormat="1" x14ac:dyDescent="0.2">
      <c r="B244"/>
      <c r="C244"/>
      <c r="D244"/>
      <c r="E244"/>
      <c r="F244"/>
    </row>
    <row r="245" spans="1:6" x14ac:dyDescent="0.2">
      <c r="B245" s="12"/>
    </row>
    <row r="246" spans="1:6" x14ac:dyDescent="0.2">
      <c r="B246" s="12"/>
    </row>
    <row r="247" spans="1:6" x14ac:dyDescent="0.2">
      <c r="A247" s="15"/>
      <c r="B247" s="12" t="s">
        <v>84</v>
      </c>
    </row>
    <row r="248" spans="1:6" x14ac:dyDescent="0.2">
      <c r="B248" s="1" t="s">
        <v>3</v>
      </c>
      <c r="C248" t="s">
        <v>131</v>
      </c>
    </row>
    <row r="249" spans="1:6" x14ac:dyDescent="0.2">
      <c r="B249" s="113" t="s">
        <v>93</v>
      </c>
      <c r="C249" s="4">
        <v>1</v>
      </c>
    </row>
    <row r="250" spans="1:6" x14ac:dyDescent="0.2">
      <c r="B250" s="113" t="s">
        <v>95</v>
      </c>
      <c r="C250" s="4">
        <v>2</v>
      </c>
    </row>
    <row r="251" spans="1:6" x14ac:dyDescent="0.2">
      <c r="B251" s="113" t="s">
        <v>98</v>
      </c>
      <c r="C251" s="4">
        <v>3</v>
      </c>
    </row>
    <row r="252" spans="1:6" x14ac:dyDescent="0.2">
      <c r="B252" s="113" t="s">
        <v>102</v>
      </c>
      <c r="C252" s="4">
        <v>6</v>
      </c>
    </row>
    <row r="253" spans="1:6" x14ac:dyDescent="0.2">
      <c r="B253" s="113" t="s">
        <v>106</v>
      </c>
      <c r="C253" s="4">
        <v>4</v>
      </c>
    </row>
    <row r="254" spans="1:6" s="69" customFormat="1" x14ac:dyDescent="0.2">
      <c r="B254" s="113" t="s">
        <v>107</v>
      </c>
      <c r="C254" s="4">
        <v>2</v>
      </c>
    </row>
    <row r="255" spans="1:6" s="69" customFormat="1" x14ac:dyDescent="0.2">
      <c r="B255" s="113" t="s">
        <v>109</v>
      </c>
      <c r="C255" s="4">
        <v>4</v>
      </c>
    </row>
    <row r="256" spans="1:6" s="69" customFormat="1" x14ac:dyDescent="0.2">
      <c r="B256" s="113" t="s">
        <v>110</v>
      </c>
      <c r="C256" s="4">
        <v>3</v>
      </c>
    </row>
    <row r="257" spans="2:3" s="69" customFormat="1" x14ac:dyDescent="0.2">
      <c r="B257" s="113" t="s">
        <v>111</v>
      </c>
      <c r="C257" s="4">
        <v>6</v>
      </c>
    </row>
    <row r="258" spans="2:3" s="69" customFormat="1" x14ac:dyDescent="0.2">
      <c r="B258" s="113" t="s">
        <v>113</v>
      </c>
      <c r="C258" s="4">
        <v>2</v>
      </c>
    </row>
    <row r="259" spans="2:3" s="69" customFormat="1" x14ac:dyDescent="0.2">
      <c r="B259" s="113" t="s">
        <v>119</v>
      </c>
      <c r="C259" s="4">
        <v>2</v>
      </c>
    </row>
    <row r="260" spans="2:3" s="69" customFormat="1" x14ac:dyDescent="0.2">
      <c r="B260" s="113" t="s">
        <v>122</v>
      </c>
      <c r="C260" s="4">
        <v>5</v>
      </c>
    </row>
    <row r="261" spans="2:3" s="69" customFormat="1" x14ac:dyDescent="0.2">
      <c r="B261" s="113" t="s">
        <v>91</v>
      </c>
      <c r="C261" s="4">
        <v>2</v>
      </c>
    </row>
    <row r="262" spans="2:3" s="69" customFormat="1" x14ac:dyDescent="0.2">
      <c r="B262" s="113" t="s">
        <v>101</v>
      </c>
      <c r="C262" s="4">
        <v>3</v>
      </c>
    </row>
    <row r="263" spans="2:3" s="69" customFormat="1" x14ac:dyDescent="0.2">
      <c r="B263" s="113" t="s">
        <v>125</v>
      </c>
      <c r="C263" s="4">
        <v>1</v>
      </c>
    </row>
    <row r="264" spans="2:3" x14ac:dyDescent="0.2">
      <c r="B264" s="113" t="s">
        <v>2260</v>
      </c>
      <c r="C264" s="4">
        <v>2</v>
      </c>
    </row>
    <row r="265" spans="2:3" s="69" customFormat="1" x14ac:dyDescent="0.2">
      <c r="B265"/>
    </row>
    <row r="266" spans="2:3" s="69" customFormat="1" x14ac:dyDescent="0.2">
      <c r="B266"/>
    </row>
    <row r="267" spans="2:3" s="69" customFormat="1" x14ac:dyDescent="0.2">
      <c r="B267"/>
    </row>
    <row r="268" spans="2:3" s="69" customFormat="1" x14ac:dyDescent="0.2">
      <c r="B268"/>
    </row>
    <row r="269" spans="2:3" s="69" customFormat="1" x14ac:dyDescent="0.2">
      <c r="B269"/>
    </row>
    <row r="270" spans="2:3" s="69" customFormat="1" x14ac:dyDescent="0.2">
      <c r="B270"/>
    </row>
    <row r="271" spans="2:3" s="69" customFormat="1" x14ac:dyDescent="0.2">
      <c r="B271"/>
    </row>
    <row r="272" spans="2:3" s="69" customFormat="1" x14ac:dyDescent="0.2">
      <c r="B272"/>
    </row>
    <row r="273" spans="1:20" s="69" customFormat="1" x14ac:dyDescent="0.2"/>
    <row r="275" spans="1:20" x14ac:dyDescent="0.2">
      <c r="B275" s="10" t="s">
        <v>83</v>
      </c>
    </row>
    <row r="276" spans="1:20" s="12" customFormat="1" x14ac:dyDescent="0.2">
      <c r="B276" s="1" t="s">
        <v>1</v>
      </c>
      <c r="C276" s="5" t="s">
        <v>34</v>
      </c>
      <c r="L276" s="10"/>
      <c r="N276" s="10"/>
      <c r="P276" s="40"/>
      <c r="Q276" s="40"/>
      <c r="R276" s="40"/>
      <c r="S276" s="40"/>
      <c r="T276" s="40"/>
    </row>
    <row r="277" spans="1:20" s="12" customFormat="1" x14ac:dyDescent="0.2">
      <c r="N277" s="40"/>
      <c r="P277" s="40"/>
      <c r="Q277" s="40"/>
      <c r="R277" s="40"/>
      <c r="S277" s="40"/>
      <c r="T277" s="40"/>
    </row>
    <row r="278" spans="1:20" s="12" customFormat="1" x14ac:dyDescent="0.2">
      <c r="B278" s="1" t="s">
        <v>3</v>
      </c>
      <c r="C278" s="114" t="s">
        <v>53</v>
      </c>
      <c r="D278" s="114" t="s">
        <v>66</v>
      </c>
      <c r="E278" s="114" t="s">
        <v>69</v>
      </c>
      <c r="G278" s="2"/>
      <c r="H278" s="20"/>
      <c r="I278" s="2"/>
      <c r="N278" s="40"/>
      <c r="P278" s="40"/>
      <c r="Q278" s="40"/>
      <c r="R278" s="40"/>
      <c r="S278" s="40"/>
      <c r="T278" s="40"/>
    </row>
    <row r="279" spans="1:20" s="12" customFormat="1" x14ac:dyDescent="0.2">
      <c r="A279" s="10"/>
      <c r="B279" s="6">
        <v>45017</v>
      </c>
      <c r="C279" s="11">
        <v>75.781818181818181</v>
      </c>
      <c r="D279" s="11" t="s">
        <v>159</v>
      </c>
      <c r="E279" s="11" t="s">
        <v>159</v>
      </c>
      <c r="F279" s="4">
        <f>VLOOKUP(MAX(C189:N189),B279:C290,2,FALSE)</f>
        <v>73.963636363636368</v>
      </c>
      <c r="G279" s="10" t="s">
        <v>80</v>
      </c>
      <c r="H279" s="20" t="str">
        <f>VLOOKUP(MAX(C189:N189),B279:D290,3,FALSE)</f>
        <v>нет данных</v>
      </c>
      <c r="I279" s="10" t="s">
        <v>14</v>
      </c>
      <c r="J279" s="25" t="str">
        <f>VLOOKUP(MAX(C189:N189),B279:E290,4,FALSE)</f>
        <v>нет данных</v>
      </c>
      <c r="K279" s="10" t="s">
        <v>82</v>
      </c>
      <c r="N279" s="40"/>
      <c r="P279" s="40"/>
      <c r="Q279" s="40"/>
      <c r="R279" s="40"/>
      <c r="S279" s="40"/>
      <c r="T279" s="40"/>
    </row>
    <row r="280" spans="1:20" s="12" customFormat="1" x14ac:dyDescent="0.2">
      <c r="A280" s="10"/>
      <c r="B280" s="6">
        <v>45383</v>
      </c>
      <c r="C280" s="11">
        <v>73.963636363636368</v>
      </c>
      <c r="D280" s="11" t="s">
        <v>159</v>
      </c>
      <c r="E280" s="11" t="s">
        <v>159</v>
      </c>
      <c r="F280" s="12" t="str">
        <f>IF(C276="Электронные терминалы (значение приведено к показателю 100 ед.)","100 ед.",IF(C276="Офисы МФО, КПК, СКПК, ед.","ед.",RIGHT(C276,(LEN(C276)-(SEARCH(", ",C276)+1)))))</f>
        <v>ед.</v>
      </c>
      <c r="N280" s="40"/>
      <c r="P280" s="40"/>
      <c r="Q280" s="40"/>
      <c r="R280" s="40"/>
      <c r="S280" s="40"/>
      <c r="T280" s="40"/>
    </row>
    <row r="283" spans="1:20" s="66" customFormat="1" x14ac:dyDescent="0.2">
      <c r="B283" s="6"/>
      <c r="C283" s="11"/>
      <c r="D283" s="11"/>
      <c r="E283" s="11"/>
    </row>
    <row r="284" spans="1:20" s="66" customFormat="1" x14ac:dyDescent="0.2">
      <c r="B284" s="6"/>
      <c r="C284" s="11"/>
      <c r="D284" s="11"/>
      <c r="E284" s="11"/>
    </row>
    <row r="285" spans="1:20" s="66" customFormat="1" x14ac:dyDescent="0.2">
      <c r="B285" s="6"/>
      <c r="C285" s="11"/>
      <c r="D285" s="11"/>
      <c r="E285" s="11"/>
    </row>
    <row r="286" spans="1:20" s="66" customFormat="1" x14ac:dyDescent="0.2">
      <c r="B286" s="6"/>
      <c r="C286" s="11"/>
      <c r="D286" s="11"/>
      <c r="E286" s="11"/>
    </row>
    <row r="287" spans="1:20" s="64" customFormat="1" x14ac:dyDescent="0.2">
      <c r="B287" s="6"/>
      <c r="C287" s="11"/>
      <c r="D287" s="11"/>
      <c r="E287" s="11"/>
    </row>
    <row r="288" spans="1:20" s="64" customFormat="1" x14ac:dyDescent="0.2">
      <c r="B288" s="6"/>
      <c r="C288" s="11"/>
      <c r="D288" s="11"/>
      <c r="E288" s="11"/>
    </row>
    <row r="289" spans="1:5" s="64" customFormat="1" x14ac:dyDescent="0.2">
      <c r="B289" s="6"/>
      <c r="C289" s="11"/>
      <c r="D289" s="11"/>
      <c r="E289" s="11"/>
    </row>
    <row r="290" spans="1:5" s="64" customFormat="1" x14ac:dyDescent="0.2">
      <c r="B290" s="6"/>
      <c r="C290" s="11"/>
      <c r="D290" s="11"/>
      <c r="E290" s="11"/>
    </row>
    <row r="291" spans="1:5" s="64" customFormat="1" x14ac:dyDescent="0.2">
      <c r="B291" s="6"/>
      <c r="C291" s="11"/>
      <c r="D291" s="11"/>
      <c r="E291" s="11"/>
    </row>
    <row r="292" spans="1:5" s="64" customFormat="1" x14ac:dyDescent="0.2">
      <c r="B292" s="6"/>
      <c r="C292" s="11"/>
      <c r="D292" s="11"/>
      <c r="E292" s="11"/>
    </row>
    <row r="293" spans="1:5" x14ac:dyDescent="0.2">
      <c r="A293" s="14"/>
      <c r="B293" t="s">
        <v>40</v>
      </c>
    </row>
    <row r="294" spans="1:5" x14ac:dyDescent="0.2">
      <c r="B294" s="1" t="s">
        <v>0</v>
      </c>
      <c r="C294" s="114" t="s">
        <v>144</v>
      </c>
    </row>
    <row r="296" spans="1:5" x14ac:dyDescent="0.2">
      <c r="B296" s="1" t="s">
        <v>4</v>
      </c>
      <c r="C296" s="1" t="s">
        <v>5</v>
      </c>
    </row>
    <row r="297" spans="1:5" x14ac:dyDescent="0.2">
      <c r="B297" s="1" t="s">
        <v>3</v>
      </c>
      <c r="C297" s="2">
        <v>45017</v>
      </c>
      <c r="D297" s="2">
        <v>45383</v>
      </c>
    </row>
    <row r="298" spans="1:5" x14ac:dyDescent="0.2">
      <c r="B298" s="113" t="s">
        <v>153</v>
      </c>
      <c r="C298" s="4">
        <v>44483</v>
      </c>
      <c r="D298" s="4">
        <v>50240</v>
      </c>
    </row>
    <row r="301" spans="1:5" x14ac:dyDescent="0.2">
      <c r="B301" t="s">
        <v>41</v>
      </c>
    </row>
    <row r="302" spans="1:5" x14ac:dyDescent="0.2">
      <c r="B302" s="1" t="s">
        <v>0</v>
      </c>
      <c r="C302" s="114" t="s">
        <v>144</v>
      </c>
    </row>
    <row r="304" spans="1:5" x14ac:dyDescent="0.2">
      <c r="B304" s="1" t="s">
        <v>4</v>
      </c>
      <c r="C304" s="1" t="s">
        <v>5</v>
      </c>
    </row>
    <row r="305" spans="2:20" x14ac:dyDescent="0.2">
      <c r="B305" s="1" t="s">
        <v>3</v>
      </c>
      <c r="C305" s="114" t="s">
        <v>57</v>
      </c>
      <c r="F305" s="2"/>
    </row>
    <row r="306" spans="2:20" x14ac:dyDescent="0.2">
      <c r="B306" s="6">
        <v>45017</v>
      </c>
      <c r="C306" s="21">
        <v>1140.9000000000001</v>
      </c>
      <c r="E306" s="21">
        <f>VLOOKUP(MAX(C297:N297),B306:C317,2,FALSE)</f>
        <v>1140.9000000000001</v>
      </c>
      <c r="F306" s="21" t="str">
        <f>CONCATENATE("Численность населения: ",E306," тыс. чел.")</f>
        <v>Численность населения: 1140,9 тыс. чел.</v>
      </c>
      <c r="N306" s="47"/>
      <c r="O306" s="47"/>
      <c r="P306" s="47"/>
    </row>
    <row r="307" spans="2:20" x14ac:dyDescent="0.2">
      <c r="B307" s="6">
        <v>45383</v>
      </c>
      <c r="C307" s="21">
        <v>1140.9000000000001</v>
      </c>
      <c r="D307" s="11"/>
      <c r="E307" s="7">
        <f>ROUND((VLOOKUP(MAX(C297:N297),B306:C317,2,FALSE)-VLOOKUP(MIN(C297:N297),B306:C317,2,FALSE))/(VLOOKUP(MIN(C297:N297),B306:C317,2,FALSE)*100),0)</f>
        <v>0</v>
      </c>
    </row>
    <row r="309" spans="2:20" s="12" customFormat="1" x14ac:dyDescent="0.2">
      <c r="B309"/>
      <c r="C309"/>
      <c r="N309" s="40"/>
      <c r="P309" s="40"/>
      <c r="Q309" s="40"/>
      <c r="R309" s="40"/>
      <c r="S309" s="40"/>
      <c r="T309" s="40"/>
    </row>
    <row r="310" spans="2:20" s="12" customFormat="1" x14ac:dyDescent="0.2">
      <c r="B310"/>
      <c r="C310"/>
      <c r="N310" s="40"/>
      <c r="P310" s="40"/>
      <c r="Q310" s="40"/>
      <c r="R310" s="40"/>
      <c r="S310" s="40"/>
      <c r="T310" s="40"/>
    </row>
    <row r="312" spans="2:20" s="66" customFormat="1" x14ac:dyDescent="0.2"/>
    <row r="313" spans="2:20" s="66" customFormat="1" x14ac:dyDescent="0.2"/>
    <row r="314" spans="2:20" s="66" customFormat="1" x14ac:dyDescent="0.2"/>
    <row r="315" spans="2:20" s="66" customFormat="1" x14ac:dyDescent="0.2"/>
    <row r="317" spans="2:20" s="64" customFormat="1" x14ac:dyDescent="0.2"/>
    <row r="318" spans="2:20" s="64" customFormat="1" x14ac:dyDescent="0.2"/>
    <row r="319" spans="2:20" s="64" customFormat="1" x14ac:dyDescent="0.2"/>
    <row r="320" spans="2:20" x14ac:dyDescent="0.2">
      <c r="B320" t="s">
        <v>42</v>
      </c>
    </row>
    <row r="321" spans="2:20" x14ac:dyDescent="0.2">
      <c r="B321" s="1" t="s">
        <v>0</v>
      </c>
      <c r="C321" s="114" t="s">
        <v>144</v>
      </c>
    </row>
    <row r="323" spans="2:20" x14ac:dyDescent="0.2">
      <c r="B323" s="1" t="s">
        <v>4</v>
      </c>
      <c r="C323" s="1" t="s">
        <v>5</v>
      </c>
    </row>
    <row r="324" spans="2:20" x14ac:dyDescent="0.2">
      <c r="B324" s="1" t="s">
        <v>3</v>
      </c>
      <c r="C324" s="114" t="s">
        <v>7</v>
      </c>
      <c r="F324" s="2"/>
    </row>
    <row r="325" spans="2:20" x14ac:dyDescent="0.2">
      <c r="B325" s="6">
        <v>45017</v>
      </c>
      <c r="C325" s="4">
        <v>61</v>
      </c>
      <c r="E325">
        <f>VLOOKUP(MAX(C297:N297),B325:C336,2,FALSE)</f>
        <v>57</v>
      </c>
      <c r="F325" t="str">
        <f>CONCATENATE("Доля интернета со стандартом 3G: ",E325," %")</f>
        <v>Доля интернета со стандартом 3G: 57 %</v>
      </c>
    </row>
    <row r="326" spans="2:20" x14ac:dyDescent="0.2">
      <c r="B326" s="6">
        <v>45383</v>
      </c>
      <c r="C326" s="4">
        <v>57</v>
      </c>
      <c r="E326" s="7">
        <f>ROUND((VLOOKUP(MAX(C297:N297),B325:C336,2,FALSE)-VLOOKUP(MIN(C297:N297),B325:C336,2,FALSE)),0)</f>
        <v>-4</v>
      </c>
    </row>
    <row r="328" spans="2:20" s="12" customFormat="1" x14ac:dyDescent="0.2">
      <c r="B328"/>
      <c r="C328"/>
      <c r="N328" s="40"/>
      <c r="P328" s="40"/>
      <c r="Q328" s="40"/>
      <c r="R328" s="40"/>
      <c r="S328" s="40"/>
      <c r="T328" s="40"/>
    </row>
    <row r="329" spans="2:20" s="66" customFormat="1" x14ac:dyDescent="0.2">
      <c r="B329" s="6"/>
      <c r="C329" s="4"/>
    </row>
    <row r="330" spans="2:20" s="66" customFormat="1" x14ac:dyDescent="0.2">
      <c r="B330" s="6"/>
      <c r="C330" s="4"/>
    </row>
    <row r="331" spans="2:20" s="66" customFormat="1" x14ac:dyDescent="0.2">
      <c r="B331" s="6"/>
      <c r="C331" s="4"/>
    </row>
    <row r="332" spans="2:20" s="66" customFormat="1" x14ac:dyDescent="0.2">
      <c r="B332" s="6"/>
      <c r="C332" s="4"/>
    </row>
    <row r="333" spans="2:20" s="12" customFormat="1" x14ac:dyDescent="0.2">
      <c r="B333"/>
      <c r="C333"/>
      <c r="N333" s="40"/>
      <c r="P333" s="40"/>
      <c r="Q333" s="40"/>
      <c r="R333" s="40"/>
      <c r="S333" s="40"/>
      <c r="T333" s="40"/>
    </row>
    <row r="336" spans="2:20" s="64" customFormat="1" x14ac:dyDescent="0.2"/>
    <row r="337" spans="2:20" s="64" customFormat="1" x14ac:dyDescent="0.2"/>
    <row r="338" spans="2:20" s="64" customFormat="1" x14ac:dyDescent="0.2"/>
    <row r="339" spans="2:20" x14ac:dyDescent="0.2">
      <c r="B339" t="s">
        <v>43</v>
      </c>
    </row>
    <row r="340" spans="2:20" x14ac:dyDescent="0.2">
      <c r="B340" s="1" t="s">
        <v>0</v>
      </c>
      <c r="C340" s="114" t="s">
        <v>144</v>
      </c>
    </row>
    <row r="342" spans="2:20" x14ac:dyDescent="0.2">
      <c r="B342" s="1" t="s">
        <v>4</v>
      </c>
      <c r="C342" s="1" t="s">
        <v>5</v>
      </c>
    </row>
    <row r="343" spans="2:20" x14ac:dyDescent="0.2">
      <c r="B343" s="1" t="s">
        <v>3</v>
      </c>
      <c r="C343" s="114" t="s">
        <v>7</v>
      </c>
      <c r="F343" s="2"/>
    </row>
    <row r="344" spans="2:20" x14ac:dyDescent="0.2">
      <c r="B344" s="6">
        <v>45017</v>
      </c>
      <c r="C344" s="4">
        <v>61</v>
      </c>
      <c r="E344">
        <f>VLOOKUP(MAX(C297:N297),B344:C355,2,FALSE)</f>
        <v>57</v>
      </c>
      <c r="F344" t="str">
        <f>CONCATENATE("Индекс ФД: ",E344," баллов из 100 возможных")</f>
        <v>Индекс ФД: 57 баллов из 100 возможных</v>
      </c>
    </row>
    <row r="345" spans="2:20" x14ac:dyDescent="0.2">
      <c r="B345" s="6">
        <v>45383</v>
      </c>
      <c r="C345" s="4">
        <v>57</v>
      </c>
      <c r="E345" s="48">
        <f>VLOOKUP(MAX(C297:N297),B344:C355,2,FALSE)-VLOOKUP(MIN(C297:N297),B344:C355,2,FALSE)</f>
        <v>-4</v>
      </c>
    </row>
    <row r="346" spans="2:20" s="12" customFormat="1" x14ac:dyDescent="0.2">
      <c r="B346"/>
      <c r="C346"/>
      <c r="E346" s="8"/>
      <c r="N346" s="40"/>
      <c r="P346" s="40"/>
      <c r="Q346" s="40"/>
      <c r="R346" s="40"/>
      <c r="S346" s="40"/>
      <c r="T346" s="40"/>
    </row>
    <row r="347" spans="2:20" s="12" customFormat="1" x14ac:dyDescent="0.2">
      <c r="B347"/>
      <c r="C347"/>
      <c r="E347" s="8"/>
      <c r="N347" s="40"/>
      <c r="P347" s="40"/>
      <c r="Q347" s="40"/>
      <c r="R347" s="40"/>
      <c r="S347" s="40"/>
      <c r="T347" s="40"/>
    </row>
    <row r="348" spans="2:20" s="66" customFormat="1" x14ac:dyDescent="0.2">
      <c r="B348" s="6"/>
      <c r="C348" s="4"/>
      <c r="E348" s="8"/>
    </row>
    <row r="349" spans="2:20" s="66" customFormat="1" x14ac:dyDescent="0.2">
      <c r="B349" s="6"/>
      <c r="C349" s="4"/>
      <c r="E349" s="8"/>
    </row>
    <row r="350" spans="2:20" s="66" customFormat="1" x14ac:dyDescent="0.2">
      <c r="B350" s="6"/>
      <c r="C350" s="4"/>
      <c r="E350" s="8"/>
    </row>
    <row r="351" spans="2:20" s="66" customFormat="1" x14ac:dyDescent="0.2">
      <c r="B351" s="6"/>
      <c r="C351" s="4"/>
      <c r="E351" s="8"/>
    </row>
    <row r="352" spans="2:20" s="12" customFormat="1" x14ac:dyDescent="0.2">
      <c r="B352"/>
      <c r="C352"/>
      <c r="E352" s="8"/>
      <c r="N352" s="40"/>
      <c r="P352" s="40"/>
      <c r="Q352" s="40"/>
      <c r="R352" s="40"/>
      <c r="S352" s="40"/>
      <c r="T352" s="40"/>
    </row>
    <row r="353" spans="2:20" s="12" customFormat="1" x14ac:dyDescent="0.2">
      <c r="B353"/>
      <c r="C353"/>
      <c r="E353" s="8"/>
      <c r="N353" s="40"/>
      <c r="P353" s="40"/>
      <c r="Q353" s="40"/>
      <c r="R353" s="40"/>
      <c r="S353" s="40"/>
      <c r="T353" s="40"/>
    </row>
    <row r="355" spans="2:20" s="64" customFormat="1" x14ac:dyDescent="0.2"/>
    <row r="356" spans="2:20" s="64" customFormat="1" x14ac:dyDescent="0.2"/>
    <row r="357" spans="2:20" s="64" customFormat="1" x14ac:dyDescent="0.2"/>
    <row r="358" spans="2:20" x14ac:dyDescent="0.2">
      <c r="B358" t="s">
        <v>44</v>
      </c>
    </row>
    <row r="359" spans="2:20" x14ac:dyDescent="0.2">
      <c r="B359" s="1" t="s">
        <v>0</v>
      </c>
      <c r="C359" s="114" t="s">
        <v>144</v>
      </c>
    </row>
    <row r="361" spans="2:20" x14ac:dyDescent="0.2">
      <c r="B361" s="1" t="s">
        <v>4</v>
      </c>
      <c r="C361" s="1" t="s">
        <v>5</v>
      </c>
    </row>
    <row r="362" spans="2:20" x14ac:dyDescent="0.2">
      <c r="B362" s="1" t="s">
        <v>3</v>
      </c>
      <c r="C362" s="2">
        <v>45017</v>
      </c>
      <c r="D362" s="2">
        <v>45383</v>
      </c>
    </row>
    <row r="363" spans="2:20" x14ac:dyDescent="0.2">
      <c r="B363" s="113" t="s">
        <v>34</v>
      </c>
      <c r="C363" s="4">
        <v>1586</v>
      </c>
      <c r="D363" s="4">
        <v>1543</v>
      </c>
    </row>
    <row r="364" spans="2:20" x14ac:dyDescent="0.2">
      <c r="B364" s="113" t="s">
        <v>35</v>
      </c>
      <c r="C364" s="4">
        <v>1480</v>
      </c>
      <c r="D364" s="4">
        <v>1391</v>
      </c>
    </row>
    <row r="367" spans="2:20" x14ac:dyDescent="0.2">
      <c r="B367" t="s">
        <v>45</v>
      </c>
    </row>
    <row r="368" spans="2:20" x14ac:dyDescent="0.2">
      <c r="B368" s="1" t="s">
        <v>0</v>
      </c>
      <c r="C368" s="114" t="s">
        <v>144</v>
      </c>
    </row>
    <row r="370" spans="2:5" x14ac:dyDescent="0.2">
      <c r="B370" s="1" t="s">
        <v>4</v>
      </c>
      <c r="C370" s="1" t="s">
        <v>5</v>
      </c>
    </row>
    <row r="371" spans="2:5" x14ac:dyDescent="0.2">
      <c r="B371" s="1" t="s">
        <v>3</v>
      </c>
      <c r="C371" s="2">
        <v>45017</v>
      </c>
      <c r="D371" s="2">
        <v>45383</v>
      </c>
    </row>
    <row r="372" spans="2:5" x14ac:dyDescent="0.2">
      <c r="B372" s="113" t="s">
        <v>7</v>
      </c>
      <c r="C372" s="4">
        <v>61</v>
      </c>
      <c r="D372" s="4">
        <v>57</v>
      </c>
    </row>
    <row r="373" spans="2:5" x14ac:dyDescent="0.2">
      <c r="B373" s="113" t="s">
        <v>9</v>
      </c>
      <c r="C373" s="4">
        <v>127</v>
      </c>
      <c r="D373" s="4">
        <v>98</v>
      </c>
    </row>
    <row r="374" spans="2:5" x14ac:dyDescent="0.2">
      <c r="B374" s="113" t="s">
        <v>8</v>
      </c>
      <c r="C374" s="4">
        <v>79</v>
      </c>
      <c r="D374" s="4">
        <v>76</v>
      </c>
    </row>
    <row r="375" spans="2:5" x14ac:dyDescent="0.2">
      <c r="B375" s="113" t="s">
        <v>76</v>
      </c>
      <c r="C375" s="4">
        <v>214</v>
      </c>
      <c r="D375" s="4">
        <v>209</v>
      </c>
    </row>
    <row r="376" spans="2:5" x14ac:dyDescent="0.2">
      <c r="B376" s="113" t="s">
        <v>81</v>
      </c>
      <c r="C376" s="4">
        <v>222</v>
      </c>
      <c r="D376" s="4">
        <v>206</v>
      </c>
    </row>
    <row r="379" spans="2:5" x14ac:dyDescent="0.2">
      <c r="B379" s="10" t="s">
        <v>55</v>
      </c>
    </row>
    <row r="380" spans="2:5" ht="13.5" thickBot="1" x14ac:dyDescent="0.25">
      <c r="B380" s="1" t="s">
        <v>3</v>
      </c>
      <c r="C380" t="s">
        <v>32</v>
      </c>
    </row>
    <row r="381" spans="2:5" ht="13.5" thickBot="1" x14ac:dyDescent="0.25">
      <c r="B381" s="113" t="s">
        <v>97</v>
      </c>
      <c r="C381" s="4">
        <v>11</v>
      </c>
      <c r="E381" s="13">
        <f>VLOOKUP(C368,B381:C435,2,FALSE)</f>
        <v>316</v>
      </c>
    </row>
    <row r="382" spans="2:5" x14ac:dyDescent="0.2">
      <c r="B382" s="113" t="s">
        <v>99</v>
      </c>
      <c r="C382" s="4">
        <v>8</v>
      </c>
    </row>
    <row r="383" spans="2:5" x14ac:dyDescent="0.2">
      <c r="B383" s="113" t="s">
        <v>128</v>
      </c>
      <c r="C383" s="4">
        <v>17</v>
      </c>
    </row>
    <row r="384" spans="2:5" x14ac:dyDescent="0.2">
      <c r="B384" s="113" t="s">
        <v>116</v>
      </c>
      <c r="C384" s="4">
        <v>3</v>
      </c>
    </row>
    <row r="385" spans="2:3" x14ac:dyDescent="0.2">
      <c r="B385" s="113" t="s">
        <v>100</v>
      </c>
      <c r="C385" s="4">
        <v>22</v>
      </c>
    </row>
    <row r="386" spans="2:3" x14ac:dyDescent="0.2">
      <c r="B386" s="113" t="s">
        <v>94</v>
      </c>
      <c r="C386" s="4">
        <v>17</v>
      </c>
    </row>
    <row r="387" spans="2:3" x14ac:dyDescent="0.2">
      <c r="B387" s="113" t="s">
        <v>87</v>
      </c>
      <c r="C387" s="4">
        <v>24</v>
      </c>
    </row>
    <row r="388" spans="2:3" x14ac:dyDescent="0.2">
      <c r="B388" s="113" t="s">
        <v>95</v>
      </c>
      <c r="C388" s="4">
        <v>8</v>
      </c>
    </row>
    <row r="389" spans="2:3" x14ac:dyDescent="0.2">
      <c r="B389" s="113" t="s">
        <v>117</v>
      </c>
      <c r="C389" s="4">
        <v>28</v>
      </c>
    </row>
    <row r="390" spans="2:3" x14ac:dyDescent="0.2">
      <c r="B390" s="113" t="s">
        <v>121</v>
      </c>
      <c r="C390" s="4">
        <v>9</v>
      </c>
    </row>
    <row r="391" spans="2:3" x14ac:dyDescent="0.2">
      <c r="B391" s="113" t="s">
        <v>115</v>
      </c>
      <c r="C391" s="4">
        <v>2</v>
      </c>
    </row>
    <row r="392" spans="2:3" x14ac:dyDescent="0.2">
      <c r="B392" s="113" t="s">
        <v>124</v>
      </c>
      <c r="C392" s="4">
        <v>4</v>
      </c>
    </row>
    <row r="393" spans="2:3" x14ac:dyDescent="0.2">
      <c r="B393" s="113" t="s">
        <v>90</v>
      </c>
      <c r="C393" s="4">
        <v>20</v>
      </c>
    </row>
    <row r="394" spans="2:3" x14ac:dyDescent="0.2">
      <c r="B394" s="113" t="s">
        <v>127</v>
      </c>
      <c r="C394" s="4">
        <v>6</v>
      </c>
    </row>
    <row r="395" spans="2:3" x14ac:dyDescent="0.2">
      <c r="B395" s="113" t="s">
        <v>108</v>
      </c>
      <c r="C395" s="4">
        <v>19</v>
      </c>
    </row>
    <row r="396" spans="2:3" x14ac:dyDescent="0.2">
      <c r="B396" s="113" t="s">
        <v>110</v>
      </c>
      <c r="C396" s="4">
        <v>7</v>
      </c>
    </row>
    <row r="397" spans="2:3" x14ac:dyDescent="0.2">
      <c r="B397" s="113" t="s">
        <v>109</v>
      </c>
      <c r="C397" s="4">
        <v>6</v>
      </c>
    </row>
    <row r="398" spans="2:3" x14ac:dyDescent="0.2">
      <c r="B398" s="113" t="s">
        <v>101</v>
      </c>
      <c r="C398" s="4">
        <v>4</v>
      </c>
    </row>
    <row r="399" spans="2:3" x14ac:dyDescent="0.2">
      <c r="B399" s="113" t="s">
        <v>112</v>
      </c>
      <c r="C399" s="4">
        <v>2</v>
      </c>
    </row>
    <row r="400" spans="2:3" x14ac:dyDescent="0.2">
      <c r="B400" s="113" t="s">
        <v>91</v>
      </c>
      <c r="C400" s="4">
        <v>4</v>
      </c>
    </row>
    <row r="401" spans="2:3" x14ac:dyDescent="0.2">
      <c r="B401" s="113" t="s">
        <v>106</v>
      </c>
      <c r="C401" s="4">
        <v>5</v>
      </c>
    </row>
    <row r="402" spans="2:3" x14ac:dyDescent="0.2">
      <c r="B402" s="113" t="s">
        <v>125</v>
      </c>
      <c r="C402" s="4">
        <v>7</v>
      </c>
    </row>
    <row r="403" spans="2:3" x14ac:dyDescent="0.2">
      <c r="B403" s="113" t="s">
        <v>118</v>
      </c>
      <c r="C403" s="4">
        <v>3</v>
      </c>
    </row>
    <row r="404" spans="2:3" x14ac:dyDescent="0.2">
      <c r="B404" s="113" t="s">
        <v>105</v>
      </c>
      <c r="C404" s="4">
        <v>16</v>
      </c>
    </row>
    <row r="405" spans="2:3" x14ac:dyDescent="0.2">
      <c r="B405" s="113" t="s">
        <v>104</v>
      </c>
      <c r="C405" s="4">
        <v>12</v>
      </c>
    </row>
    <row r="406" spans="2:3" x14ac:dyDescent="0.2">
      <c r="B406" s="113" t="s">
        <v>107</v>
      </c>
      <c r="C406" s="4">
        <v>5</v>
      </c>
    </row>
    <row r="407" spans="2:3" x14ac:dyDescent="0.2">
      <c r="B407" s="113" t="s">
        <v>88</v>
      </c>
      <c r="C407" s="4">
        <v>49</v>
      </c>
    </row>
    <row r="408" spans="2:3" x14ac:dyDescent="0.2">
      <c r="B408" s="113" t="s">
        <v>103</v>
      </c>
      <c r="C408" s="4">
        <v>2</v>
      </c>
    </row>
    <row r="409" spans="2:3" x14ac:dyDescent="0.2">
      <c r="B409" s="113" t="s">
        <v>98</v>
      </c>
      <c r="C409" s="4">
        <v>4</v>
      </c>
    </row>
    <row r="410" spans="2:3" x14ac:dyDescent="0.2">
      <c r="B410" s="113" t="s">
        <v>96</v>
      </c>
      <c r="C410" s="4">
        <v>9</v>
      </c>
    </row>
    <row r="411" spans="2:3" x14ac:dyDescent="0.2">
      <c r="B411" s="113" t="s">
        <v>102</v>
      </c>
      <c r="C411" s="4">
        <v>19</v>
      </c>
    </row>
    <row r="412" spans="2:3" x14ac:dyDescent="0.2">
      <c r="B412" s="113" t="s">
        <v>89</v>
      </c>
      <c r="C412" s="4">
        <v>6</v>
      </c>
    </row>
    <row r="413" spans="2:3" x14ac:dyDescent="0.2">
      <c r="B413" s="113" t="s">
        <v>113</v>
      </c>
      <c r="C413" s="4">
        <v>4</v>
      </c>
    </row>
    <row r="414" spans="2:3" x14ac:dyDescent="0.2">
      <c r="B414" s="113" t="s">
        <v>120</v>
      </c>
      <c r="C414" s="4">
        <v>4</v>
      </c>
    </row>
    <row r="415" spans="2:3" x14ac:dyDescent="0.2">
      <c r="B415" s="113" t="s">
        <v>119</v>
      </c>
      <c r="C415" s="4">
        <v>5</v>
      </c>
    </row>
    <row r="416" spans="2:3" x14ac:dyDescent="0.2">
      <c r="B416" s="113" t="s">
        <v>92</v>
      </c>
      <c r="C416" s="4">
        <v>5</v>
      </c>
    </row>
    <row r="417" spans="2:3" x14ac:dyDescent="0.2">
      <c r="B417" s="113" t="s">
        <v>126</v>
      </c>
      <c r="C417" s="4">
        <v>6</v>
      </c>
    </row>
    <row r="418" spans="2:3" x14ac:dyDescent="0.2">
      <c r="B418" s="113" t="s">
        <v>122</v>
      </c>
      <c r="C418" s="4">
        <v>4</v>
      </c>
    </row>
    <row r="419" spans="2:3" x14ac:dyDescent="0.2">
      <c r="B419" s="113" t="s">
        <v>123</v>
      </c>
      <c r="C419" s="4">
        <v>9</v>
      </c>
    </row>
    <row r="420" spans="2:3" x14ac:dyDescent="0.2">
      <c r="B420" s="113" t="s">
        <v>129</v>
      </c>
      <c r="C420" s="4">
        <v>1</v>
      </c>
    </row>
    <row r="421" spans="2:3" x14ac:dyDescent="0.2">
      <c r="B421" s="113" t="s">
        <v>111</v>
      </c>
      <c r="C421" s="4">
        <v>13</v>
      </c>
    </row>
    <row r="422" spans="2:3" x14ac:dyDescent="0.2">
      <c r="B422" s="113" t="s">
        <v>93</v>
      </c>
      <c r="C422" s="4">
        <v>1</v>
      </c>
    </row>
    <row r="423" spans="2:3" x14ac:dyDescent="0.2">
      <c r="B423" s="113" t="s">
        <v>114</v>
      </c>
      <c r="C423" s="4">
        <v>1</v>
      </c>
    </row>
    <row r="424" spans="2:3" x14ac:dyDescent="0.2">
      <c r="B424" s="113" t="s">
        <v>144</v>
      </c>
      <c r="C424" s="4">
        <v>316</v>
      </c>
    </row>
    <row r="425" spans="2:3" s="64" customFormat="1" x14ac:dyDescent="0.2">
      <c r="B425" s="113" t="s">
        <v>136</v>
      </c>
      <c r="C425" s="4">
        <v>47</v>
      </c>
    </row>
    <row r="426" spans="2:3" s="64" customFormat="1" x14ac:dyDescent="0.2">
      <c r="B426" s="113" t="s">
        <v>141</v>
      </c>
      <c r="C426" s="4">
        <v>32</v>
      </c>
    </row>
    <row r="427" spans="2:3" s="64" customFormat="1" x14ac:dyDescent="0.2">
      <c r="B427" s="113" t="s">
        <v>139</v>
      </c>
      <c r="C427" s="4">
        <v>13</v>
      </c>
    </row>
    <row r="428" spans="2:3" s="64" customFormat="1" x14ac:dyDescent="0.2">
      <c r="B428" s="113" t="s">
        <v>143</v>
      </c>
      <c r="C428" s="4">
        <v>19</v>
      </c>
    </row>
    <row r="429" spans="2:3" s="64" customFormat="1" x14ac:dyDescent="0.2">
      <c r="B429" s="113" t="s">
        <v>145</v>
      </c>
      <c r="C429" s="4">
        <v>77</v>
      </c>
    </row>
    <row r="430" spans="2:3" s="64" customFormat="1" x14ac:dyDescent="0.2">
      <c r="B430" s="113" t="s">
        <v>146</v>
      </c>
      <c r="C430" s="4">
        <v>62</v>
      </c>
    </row>
    <row r="431" spans="2:3" s="64" customFormat="1" x14ac:dyDescent="0.2">
      <c r="B431" s="113" t="s">
        <v>137</v>
      </c>
      <c r="C431" s="4">
        <v>48</v>
      </c>
    </row>
    <row r="432" spans="2:3" s="64" customFormat="1" x14ac:dyDescent="0.2">
      <c r="B432" s="113" t="s">
        <v>142</v>
      </c>
      <c r="C432" s="4">
        <v>36</v>
      </c>
    </row>
    <row r="433" spans="1:20" s="64" customFormat="1" x14ac:dyDescent="0.2">
      <c r="B433" s="113" t="s">
        <v>135</v>
      </c>
      <c r="C433" s="4">
        <v>24</v>
      </c>
    </row>
    <row r="434" spans="1:20" s="64" customFormat="1" x14ac:dyDescent="0.2">
      <c r="B434" s="113" t="s">
        <v>138</v>
      </c>
      <c r="C434" s="4">
        <v>11</v>
      </c>
    </row>
    <row r="435" spans="1:20" s="64" customFormat="1" x14ac:dyDescent="0.2">
      <c r="B435" s="113" t="s">
        <v>140</v>
      </c>
      <c r="C435" s="4">
        <v>7</v>
      </c>
    </row>
    <row r="438" spans="1:20" s="64" customFormat="1" x14ac:dyDescent="0.2">
      <c r="B438" s="6"/>
      <c r="C438" s="4"/>
      <c r="E438" s="8"/>
    </row>
    <row r="439" spans="1:20" s="50" customFormat="1" x14ac:dyDescent="0.2"/>
    <row r="440" spans="1:20" x14ac:dyDescent="0.2">
      <c r="A440" s="14"/>
      <c r="B440" s="10" t="s">
        <v>46</v>
      </c>
    </row>
    <row r="441" spans="1:20" x14ac:dyDescent="0.2">
      <c r="B441" s="1" t="s">
        <v>0</v>
      </c>
      <c r="C441" s="114" t="s">
        <v>144</v>
      </c>
    </row>
    <row r="443" spans="1:20" x14ac:dyDescent="0.2">
      <c r="B443" s="1" t="s">
        <v>4</v>
      </c>
      <c r="C443" s="1" t="s">
        <v>5</v>
      </c>
    </row>
    <row r="444" spans="1:20" x14ac:dyDescent="0.2">
      <c r="B444" s="1" t="s">
        <v>3</v>
      </c>
      <c r="C444" s="114" t="s">
        <v>77</v>
      </c>
    </row>
    <row r="445" spans="1:20" x14ac:dyDescent="0.2">
      <c r="B445" s="6">
        <v>45017</v>
      </c>
      <c r="C445" s="21">
        <v>130</v>
      </c>
    </row>
    <row r="446" spans="1:20" x14ac:dyDescent="0.2">
      <c r="B446" s="6">
        <v>45383</v>
      </c>
      <c r="C446" s="21">
        <v>122</v>
      </c>
    </row>
    <row r="447" spans="1:20" s="12" customFormat="1" x14ac:dyDescent="0.2">
      <c r="B447"/>
      <c r="C447"/>
      <c r="N447" s="40"/>
      <c r="P447" s="40"/>
      <c r="Q447" s="40"/>
      <c r="R447" s="40"/>
      <c r="S447" s="40"/>
      <c r="T447" s="40"/>
    </row>
    <row r="448" spans="1:20" s="12" customFormat="1" x14ac:dyDescent="0.2">
      <c r="B448"/>
      <c r="C448"/>
      <c r="N448" s="40"/>
      <c r="P448" s="40"/>
      <c r="Q448" s="40"/>
      <c r="R448" s="40"/>
      <c r="S448" s="40"/>
      <c r="T448" s="40"/>
    </row>
    <row r="449" spans="2:4" s="64" customFormat="1" x14ac:dyDescent="0.2">
      <c r="B449" s="6"/>
      <c r="C449" s="21"/>
    </row>
    <row r="450" spans="2:4" s="66" customFormat="1" x14ac:dyDescent="0.2">
      <c r="B450" s="6"/>
      <c r="C450" s="21"/>
    </row>
    <row r="451" spans="2:4" s="66" customFormat="1" x14ac:dyDescent="0.2">
      <c r="B451" s="6"/>
      <c r="C451" s="21"/>
    </row>
    <row r="452" spans="2:4" s="66" customFormat="1" x14ac:dyDescent="0.2">
      <c r="B452" s="6"/>
      <c r="C452" s="21"/>
    </row>
    <row r="453" spans="2:4" s="66" customFormat="1" x14ac:dyDescent="0.2">
      <c r="B453" s="6"/>
      <c r="C453" s="21"/>
    </row>
    <row r="454" spans="2:4" s="64" customFormat="1" x14ac:dyDescent="0.2">
      <c r="B454" s="6"/>
      <c r="C454" s="21"/>
    </row>
    <row r="455" spans="2:4" s="64" customFormat="1" x14ac:dyDescent="0.2">
      <c r="B455" s="6"/>
      <c r="C455" s="21"/>
    </row>
    <row r="456" spans="2:4" s="64" customFormat="1" x14ac:dyDescent="0.2">
      <c r="B456" s="6"/>
      <c r="C456" s="21"/>
    </row>
    <row r="459" spans="2:4" x14ac:dyDescent="0.2">
      <c r="B459" s="10" t="s">
        <v>47</v>
      </c>
    </row>
    <row r="460" spans="2:4" x14ac:dyDescent="0.2">
      <c r="B460" s="1" t="s">
        <v>0</v>
      </c>
      <c r="C460" s="114" t="s">
        <v>144</v>
      </c>
    </row>
    <row r="462" spans="2:4" x14ac:dyDescent="0.2">
      <c r="B462" s="1" t="s">
        <v>4</v>
      </c>
      <c r="C462" s="1" t="s">
        <v>5</v>
      </c>
    </row>
    <row r="463" spans="2:4" x14ac:dyDescent="0.2">
      <c r="B463" s="1" t="s">
        <v>3</v>
      </c>
      <c r="C463" s="2">
        <v>45017</v>
      </c>
      <c r="D463" s="2">
        <v>45383</v>
      </c>
    </row>
    <row r="464" spans="2:4" x14ac:dyDescent="0.2">
      <c r="B464" s="113" t="s">
        <v>8</v>
      </c>
      <c r="C464" s="21">
        <v>79</v>
      </c>
      <c r="D464" s="21">
        <v>76</v>
      </c>
    </row>
    <row r="467" spans="2:20" x14ac:dyDescent="0.2">
      <c r="B467" s="10" t="s">
        <v>48</v>
      </c>
    </row>
    <row r="468" spans="2:20" x14ac:dyDescent="0.2">
      <c r="B468" s="1" t="s">
        <v>0</v>
      </c>
      <c r="C468" s="114" t="s">
        <v>144</v>
      </c>
    </row>
    <row r="470" spans="2:20" x14ac:dyDescent="0.2">
      <c r="B470" s="1" t="s">
        <v>4</v>
      </c>
      <c r="C470" s="1" t="s">
        <v>5</v>
      </c>
    </row>
    <row r="471" spans="2:20" x14ac:dyDescent="0.2">
      <c r="B471" s="1" t="s">
        <v>3</v>
      </c>
      <c r="C471" s="114" t="s">
        <v>59</v>
      </c>
    </row>
    <row r="472" spans="2:20" x14ac:dyDescent="0.2">
      <c r="B472" s="6">
        <v>45017</v>
      </c>
      <c r="C472" s="4">
        <v>5</v>
      </c>
    </row>
    <row r="473" spans="2:20" x14ac:dyDescent="0.2">
      <c r="B473" s="6">
        <v>45383</v>
      </c>
      <c r="C473" s="4">
        <v>5</v>
      </c>
    </row>
    <row r="474" spans="2:20" s="12" customFormat="1" x14ac:dyDescent="0.2">
      <c r="B474"/>
      <c r="C474"/>
      <c r="N474" s="40"/>
      <c r="P474" s="40"/>
      <c r="Q474" s="40"/>
      <c r="R474" s="40"/>
      <c r="S474" s="40"/>
      <c r="T474" s="40"/>
    </row>
    <row r="475" spans="2:20" s="12" customFormat="1" x14ac:dyDescent="0.2">
      <c r="B475"/>
      <c r="C475"/>
      <c r="N475" s="40"/>
      <c r="P475" s="40"/>
      <c r="Q475" s="40"/>
      <c r="R475" s="40"/>
      <c r="S475" s="40"/>
      <c r="T475" s="40"/>
    </row>
    <row r="476" spans="2:20" s="66" customFormat="1" x14ac:dyDescent="0.2">
      <c r="B476" s="6"/>
      <c r="C476" s="4"/>
    </row>
    <row r="477" spans="2:20" s="66" customFormat="1" x14ac:dyDescent="0.2">
      <c r="B477" s="6"/>
      <c r="C477" s="4"/>
    </row>
    <row r="478" spans="2:20" s="66" customFormat="1" x14ac:dyDescent="0.2">
      <c r="B478" s="6"/>
      <c r="C478" s="4"/>
    </row>
    <row r="479" spans="2:20" s="66" customFormat="1" x14ac:dyDescent="0.2">
      <c r="B479" s="6"/>
      <c r="C479" s="4"/>
    </row>
    <row r="480" spans="2:20" s="64" customFormat="1" x14ac:dyDescent="0.2">
      <c r="B480" s="6"/>
      <c r="C480" s="4"/>
    </row>
    <row r="481" spans="2:20" s="64" customFormat="1" x14ac:dyDescent="0.2">
      <c r="B481" s="6"/>
      <c r="C481" s="4"/>
    </row>
    <row r="482" spans="2:20" s="64" customFormat="1" x14ac:dyDescent="0.2">
      <c r="B482" s="6"/>
      <c r="C482" s="4"/>
    </row>
    <row r="483" spans="2:20" s="64" customFormat="1" x14ac:dyDescent="0.2">
      <c r="B483" s="6"/>
      <c r="C483" s="4"/>
    </row>
    <row r="484" spans="2:20" s="20" customFormat="1" x14ac:dyDescent="0.2">
      <c r="N484" s="40"/>
      <c r="P484" s="40"/>
      <c r="Q484" s="40"/>
      <c r="R484" s="40"/>
      <c r="S484" s="40"/>
      <c r="T484" s="40"/>
    </row>
    <row r="485" spans="2:20" s="20" customFormat="1" x14ac:dyDescent="0.2">
      <c r="N485" s="40"/>
      <c r="P485" s="40"/>
      <c r="Q485" s="40"/>
      <c r="R485" s="40"/>
      <c r="S485" s="40"/>
      <c r="T485" s="40"/>
    </row>
    <row r="486" spans="2:20" s="12" customFormat="1" x14ac:dyDescent="0.2">
      <c r="B486" s="10" t="s">
        <v>49</v>
      </c>
      <c r="C486"/>
      <c r="N486" s="40"/>
      <c r="P486" s="40"/>
      <c r="Q486" s="40"/>
      <c r="R486" s="40"/>
      <c r="S486" s="40"/>
      <c r="T486" s="40"/>
    </row>
    <row r="487" spans="2:20" x14ac:dyDescent="0.2">
      <c r="B487" s="1" t="s">
        <v>0</v>
      </c>
      <c r="C487" s="114" t="s">
        <v>144</v>
      </c>
      <c r="D487" s="18"/>
    </row>
    <row r="488" spans="2:20" x14ac:dyDescent="0.2">
      <c r="B488" s="6"/>
      <c r="C488" s="4"/>
      <c r="D488" s="18"/>
    </row>
    <row r="489" spans="2:20" x14ac:dyDescent="0.2">
      <c r="B489" s="1" t="s">
        <v>4</v>
      </c>
      <c r="C489" s="1" t="s">
        <v>5</v>
      </c>
    </row>
    <row r="490" spans="2:20" x14ac:dyDescent="0.2">
      <c r="B490" s="1" t="s">
        <v>3</v>
      </c>
      <c r="C490" s="114" t="s">
        <v>2262</v>
      </c>
      <c r="F490" s="2"/>
    </row>
    <row r="491" spans="2:20" x14ac:dyDescent="0.2">
      <c r="B491" s="6">
        <v>45017</v>
      </c>
      <c r="C491" s="21">
        <v>40</v>
      </c>
      <c r="E491" s="21">
        <f>VLOOKUP(MAX(C463:N463),B491:C502,2,FALSE)</f>
        <v>45</v>
      </c>
      <c r="F491" t="str">
        <f>CONCATENATE("Обеспеченность инфраструктурой: ",E491," ед. на 1 тыс. жителей")</f>
        <v>Обеспеченность инфраструктурой: 45 ед. на 1 тыс. жителей</v>
      </c>
    </row>
    <row r="492" spans="2:20" x14ac:dyDescent="0.2">
      <c r="B492" s="6">
        <v>45383</v>
      </c>
      <c r="C492" s="21">
        <v>45</v>
      </c>
      <c r="E492" s="49">
        <f>(VLOOKUP(MAX(C463:N463),B491:C502,2,FALSE)-VLOOKUP(MIN(C463:N463),B491:C502,2,FALSE))/VLOOKUP(MIN(C463:N463),B491:C502,2,FALSE)*100</f>
        <v>12.5</v>
      </c>
    </row>
    <row r="493" spans="2:20" s="18" customFormat="1" x14ac:dyDescent="0.2">
      <c r="B493"/>
      <c r="C493"/>
      <c r="E493" s="7"/>
      <c r="N493" s="40"/>
      <c r="P493" s="40"/>
      <c r="Q493" s="40"/>
      <c r="R493" s="40"/>
      <c r="S493" s="40"/>
      <c r="T493" s="40"/>
    </row>
    <row r="494" spans="2:20" s="18" customFormat="1" x14ac:dyDescent="0.2">
      <c r="B494"/>
      <c r="C494"/>
      <c r="E494" s="7"/>
      <c r="G494" s="47"/>
      <c r="N494" s="40"/>
      <c r="P494" s="40"/>
      <c r="Q494" s="40"/>
      <c r="R494" s="40"/>
      <c r="S494" s="40"/>
      <c r="T494" s="40"/>
    </row>
    <row r="495" spans="2:20" s="66" customFormat="1" x14ac:dyDescent="0.2">
      <c r="B495" s="6"/>
      <c r="C495" s="21"/>
      <c r="E495" s="7"/>
      <c r="G495" s="47"/>
    </row>
    <row r="496" spans="2:20" s="66" customFormat="1" x14ac:dyDescent="0.2">
      <c r="B496" s="6"/>
      <c r="C496" s="21"/>
      <c r="E496" s="7"/>
      <c r="G496" s="47"/>
    </row>
    <row r="497" spans="2:20" s="66" customFormat="1" x14ac:dyDescent="0.2">
      <c r="B497" s="6"/>
      <c r="C497" s="21"/>
      <c r="E497" s="7"/>
      <c r="G497" s="47"/>
    </row>
    <row r="498" spans="2:20" s="66" customFormat="1" x14ac:dyDescent="0.2">
      <c r="B498" s="6"/>
      <c r="C498" s="21"/>
      <c r="E498" s="7"/>
      <c r="G498" s="47"/>
    </row>
    <row r="499" spans="2:20" s="64" customFormat="1" x14ac:dyDescent="0.2">
      <c r="B499" s="6"/>
      <c r="C499" s="21"/>
      <c r="E499" s="7"/>
      <c r="G499" s="47"/>
    </row>
    <row r="500" spans="2:20" s="64" customFormat="1" x14ac:dyDescent="0.2">
      <c r="B500" s="6"/>
      <c r="C500" s="21"/>
      <c r="E500" s="7"/>
      <c r="G500" s="47"/>
    </row>
    <row r="501" spans="2:20" s="64" customFormat="1" x14ac:dyDescent="0.2">
      <c r="B501" s="6"/>
      <c r="C501" s="21"/>
      <c r="E501" s="7"/>
      <c r="G501" s="47"/>
    </row>
    <row r="502" spans="2:20" s="64" customFormat="1" x14ac:dyDescent="0.2">
      <c r="B502" s="6"/>
      <c r="C502" s="21"/>
      <c r="E502" s="7"/>
      <c r="G502" s="47"/>
    </row>
    <row r="503" spans="2:20" s="20" customFormat="1" x14ac:dyDescent="0.2">
      <c r="E503" s="7"/>
      <c r="N503" s="40"/>
      <c r="P503" s="40"/>
      <c r="Q503" s="40"/>
      <c r="R503" s="40"/>
      <c r="S503" s="40"/>
      <c r="T503" s="40"/>
    </row>
    <row r="504" spans="2:20" s="20" customFormat="1" x14ac:dyDescent="0.2">
      <c r="E504" s="7"/>
      <c r="N504" s="40"/>
      <c r="P504" s="40"/>
      <c r="Q504" s="40"/>
      <c r="R504" s="40"/>
      <c r="S504" s="40"/>
      <c r="T504" s="40"/>
    </row>
    <row r="505" spans="2:20" x14ac:dyDescent="0.2">
      <c r="B505" s="10" t="s">
        <v>50</v>
      </c>
    </row>
    <row r="506" spans="2:20" x14ac:dyDescent="0.2">
      <c r="B506" s="1" t="s">
        <v>0</v>
      </c>
      <c r="C506" s="114" t="s">
        <v>144</v>
      </c>
    </row>
    <row r="508" spans="2:20" x14ac:dyDescent="0.2">
      <c r="B508" s="1" t="s">
        <v>4</v>
      </c>
      <c r="C508" s="1" t="s">
        <v>5</v>
      </c>
    </row>
    <row r="509" spans="2:20" x14ac:dyDescent="0.2">
      <c r="B509" s="1" t="s">
        <v>3</v>
      </c>
      <c r="C509" s="2">
        <v>45017</v>
      </c>
      <c r="D509" s="2">
        <v>45383</v>
      </c>
    </row>
    <row r="510" spans="2:20" x14ac:dyDescent="0.2">
      <c r="B510" s="113" t="s">
        <v>7</v>
      </c>
      <c r="C510" s="21">
        <v>61</v>
      </c>
      <c r="D510" s="21">
        <v>57</v>
      </c>
    </row>
    <row r="512" spans="2:20" s="64" customFormat="1" x14ac:dyDescent="0.2"/>
    <row r="514" spans="1:4" x14ac:dyDescent="0.2">
      <c r="A514" s="14"/>
      <c r="B514" s="10" t="s">
        <v>51</v>
      </c>
    </row>
    <row r="515" spans="1:4" x14ac:dyDescent="0.2">
      <c r="B515" s="1" t="s">
        <v>1</v>
      </c>
      <c r="C515" s="114" t="s">
        <v>34</v>
      </c>
    </row>
    <row r="517" spans="1:4" x14ac:dyDescent="0.2">
      <c r="B517" s="1" t="s">
        <v>24</v>
      </c>
      <c r="C517" s="1" t="s">
        <v>5</v>
      </c>
    </row>
    <row r="518" spans="1:4" x14ac:dyDescent="0.2">
      <c r="B518" s="1" t="s">
        <v>3</v>
      </c>
      <c r="C518" s="2">
        <v>45383</v>
      </c>
      <c r="D518" s="2">
        <v>45017</v>
      </c>
    </row>
    <row r="519" spans="1:4" x14ac:dyDescent="0.2">
      <c r="B519" s="113" t="s">
        <v>87</v>
      </c>
      <c r="C519" s="11">
        <v>22</v>
      </c>
      <c r="D519" s="11">
        <v>21</v>
      </c>
    </row>
    <row r="520" spans="1:4" x14ac:dyDescent="0.2">
      <c r="B520" s="113" t="s">
        <v>88</v>
      </c>
      <c r="C520" s="11">
        <v>6</v>
      </c>
      <c r="D520" s="11">
        <v>6</v>
      </c>
    </row>
    <row r="521" spans="1:4" x14ac:dyDescent="0.2">
      <c r="B521" s="113" t="s">
        <v>89</v>
      </c>
      <c r="C521" s="11">
        <v>28</v>
      </c>
      <c r="D521" s="11">
        <v>29</v>
      </c>
    </row>
    <row r="522" spans="1:4" x14ac:dyDescent="0.2">
      <c r="B522" s="113" t="s">
        <v>90</v>
      </c>
      <c r="C522" s="11">
        <v>10</v>
      </c>
      <c r="D522" s="11">
        <v>11</v>
      </c>
    </row>
    <row r="523" spans="1:4" x14ac:dyDescent="0.2">
      <c r="B523" s="113" t="s">
        <v>91</v>
      </c>
      <c r="C523" s="11">
        <v>35</v>
      </c>
      <c r="D523" s="11">
        <v>35</v>
      </c>
    </row>
    <row r="524" spans="1:4" x14ac:dyDescent="0.2">
      <c r="B524" s="113" t="s">
        <v>92</v>
      </c>
      <c r="C524" s="11">
        <v>32</v>
      </c>
      <c r="D524" s="11">
        <v>31</v>
      </c>
    </row>
    <row r="525" spans="1:4" x14ac:dyDescent="0.2">
      <c r="B525" s="113" t="s">
        <v>93</v>
      </c>
      <c r="C525" s="11">
        <v>39</v>
      </c>
      <c r="D525" s="11">
        <v>40</v>
      </c>
    </row>
    <row r="526" spans="1:4" x14ac:dyDescent="0.2">
      <c r="B526" s="113" t="s">
        <v>94</v>
      </c>
      <c r="C526" s="11">
        <v>14</v>
      </c>
      <c r="D526" s="11">
        <v>14</v>
      </c>
    </row>
    <row r="527" spans="1:4" x14ac:dyDescent="0.2">
      <c r="B527" s="113" t="s">
        <v>95</v>
      </c>
      <c r="C527" s="11">
        <v>30</v>
      </c>
      <c r="D527" s="11">
        <v>30</v>
      </c>
    </row>
    <row r="528" spans="1:4" x14ac:dyDescent="0.2">
      <c r="B528" s="113" t="s">
        <v>96</v>
      </c>
      <c r="C528" s="11">
        <v>23</v>
      </c>
      <c r="D528" s="11">
        <v>22</v>
      </c>
    </row>
    <row r="529" spans="2:4" x14ac:dyDescent="0.2">
      <c r="B529" s="113" t="s">
        <v>97</v>
      </c>
      <c r="C529" s="11">
        <v>29</v>
      </c>
      <c r="D529" s="11">
        <v>29</v>
      </c>
    </row>
    <row r="530" spans="2:4" x14ac:dyDescent="0.2">
      <c r="B530" s="113" t="s">
        <v>98</v>
      </c>
      <c r="C530" s="11">
        <v>35</v>
      </c>
      <c r="D530" s="11">
        <v>37</v>
      </c>
    </row>
    <row r="531" spans="2:4" x14ac:dyDescent="0.2">
      <c r="B531" s="113" t="s">
        <v>99</v>
      </c>
      <c r="C531" s="11">
        <v>26</v>
      </c>
      <c r="D531" s="11">
        <v>26</v>
      </c>
    </row>
    <row r="532" spans="2:4" x14ac:dyDescent="0.2">
      <c r="B532" s="113" t="s">
        <v>100</v>
      </c>
      <c r="C532" s="11">
        <v>16</v>
      </c>
      <c r="D532" s="11">
        <v>16</v>
      </c>
    </row>
    <row r="533" spans="2:4" x14ac:dyDescent="0.2">
      <c r="B533" s="113" t="s">
        <v>101</v>
      </c>
      <c r="C533" s="11">
        <v>17</v>
      </c>
      <c r="D533" s="11">
        <v>17</v>
      </c>
    </row>
    <row r="534" spans="2:4" x14ac:dyDescent="0.2">
      <c r="B534" s="113" t="s">
        <v>102</v>
      </c>
      <c r="C534" s="11">
        <v>11</v>
      </c>
      <c r="D534" s="11">
        <v>12</v>
      </c>
    </row>
    <row r="535" spans="2:4" x14ac:dyDescent="0.2">
      <c r="B535" s="113" t="s">
        <v>103</v>
      </c>
      <c r="C535" s="11">
        <v>38</v>
      </c>
      <c r="D535" s="11">
        <v>40</v>
      </c>
    </row>
    <row r="536" spans="2:4" x14ac:dyDescent="0.2">
      <c r="B536" s="113" t="s">
        <v>104</v>
      </c>
      <c r="C536" s="11">
        <v>20</v>
      </c>
      <c r="D536" s="11">
        <v>20</v>
      </c>
    </row>
    <row r="537" spans="2:4" x14ac:dyDescent="0.2">
      <c r="B537" s="113" t="s">
        <v>105</v>
      </c>
      <c r="C537" s="11">
        <v>18</v>
      </c>
      <c r="D537" s="11">
        <v>19</v>
      </c>
    </row>
    <row r="538" spans="2:4" x14ac:dyDescent="0.2">
      <c r="B538" s="113" t="s">
        <v>106</v>
      </c>
      <c r="C538" s="11">
        <v>26</v>
      </c>
      <c r="D538" s="11">
        <v>24</v>
      </c>
    </row>
    <row r="539" spans="2:4" x14ac:dyDescent="0.2">
      <c r="B539" s="113" t="s">
        <v>107</v>
      </c>
      <c r="C539" s="11">
        <v>26</v>
      </c>
      <c r="D539" s="11">
        <v>27</v>
      </c>
    </row>
    <row r="540" spans="2:4" x14ac:dyDescent="0.2">
      <c r="B540" s="113" t="s">
        <v>108</v>
      </c>
      <c r="C540" s="11">
        <v>9</v>
      </c>
      <c r="D540" s="11">
        <v>10</v>
      </c>
    </row>
    <row r="541" spans="2:4" x14ac:dyDescent="0.2">
      <c r="B541" s="113" t="s">
        <v>109</v>
      </c>
      <c r="C541" s="11">
        <v>27</v>
      </c>
      <c r="D541" s="11">
        <v>27</v>
      </c>
    </row>
    <row r="542" spans="2:4" x14ac:dyDescent="0.2">
      <c r="B542" s="113" t="s">
        <v>110</v>
      </c>
      <c r="C542" s="11">
        <v>26</v>
      </c>
      <c r="D542" s="11">
        <v>28</v>
      </c>
    </row>
    <row r="543" spans="2:4" x14ac:dyDescent="0.2">
      <c r="B543" s="113" t="s">
        <v>111</v>
      </c>
      <c r="C543" s="11">
        <v>33</v>
      </c>
      <c r="D543" s="11">
        <v>33</v>
      </c>
    </row>
    <row r="544" spans="2:4" x14ac:dyDescent="0.2">
      <c r="B544" s="113" t="s">
        <v>112</v>
      </c>
      <c r="C544" s="11">
        <v>34</v>
      </c>
      <c r="D544" s="11">
        <v>34</v>
      </c>
    </row>
    <row r="545" spans="2:4" x14ac:dyDescent="0.2">
      <c r="B545" s="113" t="s">
        <v>113</v>
      </c>
      <c r="C545" s="11">
        <v>36</v>
      </c>
      <c r="D545" s="11">
        <v>36</v>
      </c>
    </row>
    <row r="546" spans="2:4" x14ac:dyDescent="0.2">
      <c r="B546" s="113" t="s">
        <v>114</v>
      </c>
      <c r="C546" s="11">
        <v>39</v>
      </c>
      <c r="D546" s="11">
        <v>41</v>
      </c>
    </row>
    <row r="547" spans="2:4" x14ac:dyDescent="0.2">
      <c r="B547" s="113" t="s">
        <v>115</v>
      </c>
      <c r="C547" s="11">
        <v>37</v>
      </c>
      <c r="D547" s="11">
        <v>38</v>
      </c>
    </row>
    <row r="548" spans="2:4" x14ac:dyDescent="0.2">
      <c r="B548" s="113" t="s">
        <v>116</v>
      </c>
      <c r="C548" s="11">
        <v>33</v>
      </c>
      <c r="D548" s="11">
        <v>31</v>
      </c>
    </row>
    <row r="549" spans="2:4" x14ac:dyDescent="0.2">
      <c r="B549" s="113" t="s">
        <v>117</v>
      </c>
      <c r="C549" s="11">
        <v>21</v>
      </c>
      <c r="D549" s="11">
        <v>20</v>
      </c>
    </row>
    <row r="550" spans="2:4" x14ac:dyDescent="0.2">
      <c r="B550" s="113" t="s">
        <v>118</v>
      </c>
      <c r="C550" s="11">
        <v>32</v>
      </c>
      <c r="D550" s="11">
        <v>32</v>
      </c>
    </row>
    <row r="551" spans="2:4" x14ac:dyDescent="0.2">
      <c r="B551" s="113" t="s">
        <v>119</v>
      </c>
      <c r="C551" s="11">
        <v>27</v>
      </c>
      <c r="D551" s="11">
        <v>27</v>
      </c>
    </row>
    <row r="552" spans="2:4" x14ac:dyDescent="0.2">
      <c r="B552" s="113" t="s">
        <v>120</v>
      </c>
      <c r="C552" s="11">
        <v>39</v>
      </c>
      <c r="D552" s="11">
        <v>39</v>
      </c>
    </row>
    <row r="553" spans="2:4" x14ac:dyDescent="0.2">
      <c r="B553" s="113" t="s">
        <v>121</v>
      </c>
      <c r="C553" s="11">
        <v>19</v>
      </c>
      <c r="D553" s="11">
        <v>18</v>
      </c>
    </row>
    <row r="554" spans="2:4" x14ac:dyDescent="0.2">
      <c r="B554" s="113" t="s">
        <v>122</v>
      </c>
      <c r="C554" s="11">
        <v>31</v>
      </c>
      <c r="D554" s="11">
        <v>30</v>
      </c>
    </row>
    <row r="555" spans="2:4" x14ac:dyDescent="0.2">
      <c r="B555" s="113" t="s">
        <v>123</v>
      </c>
      <c r="C555" s="11">
        <v>25</v>
      </c>
      <c r="D555" s="11">
        <v>25</v>
      </c>
    </row>
    <row r="556" spans="2:4" x14ac:dyDescent="0.2">
      <c r="B556" s="113" t="s">
        <v>124</v>
      </c>
      <c r="C556" s="11">
        <v>29</v>
      </c>
      <c r="D556" s="11">
        <v>30</v>
      </c>
    </row>
    <row r="557" spans="2:4" x14ac:dyDescent="0.2">
      <c r="B557" s="113" t="s">
        <v>125</v>
      </c>
      <c r="C557" s="11">
        <v>24</v>
      </c>
      <c r="D557" s="11">
        <v>23</v>
      </c>
    </row>
    <row r="558" spans="2:4" x14ac:dyDescent="0.2">
      <c r="B558" s="113" t="s">
        <v>126</v>
      </c>
      <c r="C558" s="11">
        <v>35</v>
      </c>
      <c r="D558" s="11">
        <v>34</v>
      </c>
    </row>
    <row r="559" spans="2:4" x14ac:dyDescent="0.2">
      <c r="B559" s="113" t="s">
        <v>127</v>
      </c>
      <c r="C559" s="11">
        <v>25</v>
      </c>
      <c r="D559" s="11">
        <v>23</v>
      </c>
    </row>
    <row r="560" spans="2:4" x14ac:dyDescent="0.2">
      <c r="B560" s="113" t="s">
        <v>128</v>
      </c>
      <c r="C560" s="11">
        <v>15</v>
      </c>
      <c r="D560" s="11">
        <v>18</v>
      </c>
    </row>
    <row r="561" spans="2:15" x14ac:dyDescent="0.2">
      <c r="B561" s="113" t="s">
        <v>129</v>
      </c>
      <c r="C561" s="11">
        <v>40</v>
      </c>
      <c r="D561" s="11">
        <v>42</v>
      </c>
    </row>
    <row r="562" spans="2:15" x14ac:dyDescent="0.2">
      <c r="B562" s="113" t="s">
        <v>135</v>
      </c>
      <c r="C562" s="11">
        <v>8</v>
      </c>
      <c r="D562" s="11">
        <v>7</v>
      </c>
    </row>
    <row r="563" spans="2:15" s="64" customFormat="1" x14ac:dyDescent="0.2">
      <c r="B563" s="113" t="s">
        <v>136</v>
      </c>
      <c r="C563" s="11">
        <v>7</v>
      </c>
      <c r="D563" s="11">
        <v>8</v>
      </c>
      <c r="E563"/>
      <c r="F563"/>
    </row>
    <row r="564" spans="2:15" s="64" customFormat="1" x14ac:dyDescent="0.2">
      <c r="B564" s="113" t="s">
        <v>137</v>
      </c>
      <c r="C564" s="11">
        <v>5</v>
      </c>
      <c r="D564" s="11">
        <v>5</v>
      </c>
      <c r="E564"/>
      <c r="F564"/>
    </row>
    <row r="565" spans="2:15" s="64" customFormat="1" x14ac:dyDescent="0.2">
      <c r="B565" s="113" t="s">
        <v>138</v>
      </c>
      <c r="C565" s="11">
        <v>13</v>
      </c>
      <c r="D565" s="11">
        <v>15</v>
      </c>
      <c r="E565"/>
      <c r="F565"/>
    </row>
    <row r="566" spans="2:15" s="64" customFormat="1" x14ac:dyDescent="0.2">
      <c r="B566" s="113" t="s">
        <v>139</v>
      </c>
      <c r="C566" s="11">
        <v>20</v>
      </c>
      <c r="D566" s="11">
        <v>21</v>
      </c>
      <c r="E566"/>
      <c r="F566"/>
    </row>
    <row r="567" spans="2:15" s="64" customFormat="1" x14ac:dyDescent="0.2">
      <c r="B567" s="113" t="s">
        <v>140</v>
      </c>
      <c r="C567" s="11">
        <v>25</v>
      </c>
      <c r="D567" s="11">
        <v>25</v>
      </c>
      <c r="E567"/>
      <c r="F567"/>
    </row>
    <row r="568" spans="2:15" s="64" customFormat="1" x14ac:dyDescent="0.2">
      <c r="B568" s="113" t="s">
        <v>141</v>
      </c>
      <c r="C568" s="11">
        <v>8</v>
      </c>
      <c r="D568" s="11">
        <v>9</v>
      </c>
      <c r="E568"/>
      <c r="F568"/>
    </row>
    <row r="569" spans="2:15" s="64" customFormat="1" x14ac:dyDescent="0.2">
      <c r="B569" s="113" t="s">
        <v>142</v>
      </c>
      <c r="C569" s="11">
        <v>3</v>
      </c>
      <c r="D569" s="11">
        <v>3</v>
      </c>
      <c r="E569"/>
      <c r="F569"/>
    </row>
    <row r="570" spans="2:15" s="64" customFormat="1" x14ac:dyDescent="0.2">
      <c r="B570" s="113" t="s">
        <v>143</v>
      </c>
      <c r="C570" s="11">
        <v>12</v>
      </c>
      <c r="D570" s="11">
        <v>13</v>
      </c>
      <c r="E570"/>
      <c r="F570"/>
    </row>
    <row r="571" spans="2:15" s="64" customFormat="1" x14ac:dyDescent="0.2">
      <c r="B571" s="113" t="s">
        <v>144</v>
      </c>
      <c r="C571" s="11">
        <v>1</v>
      </c>
      <c r="D571" s="11">
        <v>1</v>
      </c>
      <c r="E571"/>
      <c r="F571"/>
    </row>
    <row r="572" spans="2:15" s="64" customFormat="1" x14ac:dyDescent="0.2">
      <c r="B572" s="113" t="s">
        <v>145</v>
      </c>
      <c r="C572" s="11">
        <v>2</v>
      </c>
      <c r="D572" s="11">
        <v>2</v>
      </c>
      <c r="E572"/>
      <c r="F572"/>
    </row>
    <row r="573" spans="2:15" s="64" customFormat="1" x14ac:dyDescent="0.2">
      <c r="B573" s="113" t="s">
        <v>146</v>
      </c>
      <c r="C573" s="11">
        <v>4</v>
      </c>
      <c r="D573" s="11">
        <v>4</v>
      </c>
      <c r="E573"/>
      <c r="F573"/>
    </row>
    <row r="575" spans="2:15" x14ac:dyDescent="0.2">
      <c r="B575" s="10" t="s">
        <v>74</v>
      </c>
      <c r="H575" s="10"/>
    </row>
    <row r="576" spans="2:15" x14ac:dyDescent="0.2">
      <c r="H576" s="45"/>
      <c r="I576" s="6"/>
      <c r="N576" s="16"/>
      <c r="O576" s="16"/>
    </row>
    <row r="577" spans="1:22" x14ac:dyDescent="0.2">
      <c r="B577" s="1" t="s">
        <v>1</v>
      </c>
      <c r="C577" s="114" t="s">
        <v>34</v>
      </c>
      <c r="G577" s="1" t="s">
        <v>1</v>
      </c>
      <c r="H577" s="114" t="s">
        <v>34</v>
      </c>
      <c r="L577" s="1" t="s">
        <v>1</v>
      </c>
      <c r="M577" s="114" t="s">
        <v>34</v>
      </c>
      <c r="N577"/>
      <c r="Q577" s="1" t="s">
        <v>1</v>
      </c>
      <c r="R577" s="114" t="s">
        <v>34</v>
      </c>
      <c r="S577"/>
      <c r="U577" s="40"/>
    </row>
    <row r="578" spans="1:22" x14ac:dyDescent="0.2">
      <c r="B578" s="10" t="s">
        <v>39</v>
      </c>
      <c r="G578" s="10" t="s">
        <v>39</v>
      </c>
      <c r="H578" s="45"/>
      <c r="L578" s="10" t="s">
        <v>39</v>
      </c>
      <c r="M578" s="45"/>
      <c r="N578"/>
      <c r="Q578" s="10" t="s">
        <v>39</v>
      </c>
      <c r="R578" s="45"/>
      <c r="S578"/>
      <c r="U578" s="40"/>
    </row>
    <row r="579" spans="1:22" x14ac:dyDescent="0.2">
      <c r="B579" s="1" t="s">
        <v>4</v>
      </c>
      <c r="C579" s="1" t="s">
        <v>5</v>
      </c>
      <c r="G579" s="1" t="s">
        <v>4</v>
      </c>
      <c r="H579" s="1" t="s">
        <v>5</v>
      </c>
      <c r="L579" s="1" t="s">
        <v>4</v>
      </c>
      <c r="M579" s="1" t="s">
        <v>5</v>
      </c>
      <c r="N579"/>
      <c r="P579"/>
      <c r="Q579" s="1" t="s">
        <v>4</v>
      </c>
      <c r="R579" s="1" t="s">
        <v>5</v>
      </c>
      <c r="S579"/>
      <c r="T579"/>
    </row>
    <row r="580" spans="1:22" ht="25.5" x14ac:dyDescent="0.2">
      <c r="B580" s="1" t="s">
        <v>3</v>
      </c>
      <c r="C580" s="2">
        <v>45017</v>
      </c>
      <c r="D580" s="2">
        <v>45383</v>
      </c>
      <c r="G580" s="1" t="s">
        <v>3</v>
      </c>
      <c r="H580" s="2">
        <v>45017</v>
      </c>
      <c r="I580" s="2">
        <v>45383</v>
      </c>
      <c r="L580" s="1" t="s">
        <v>3</v>
      </c>
      <c r="M580" s="2">
        <v>45017</v>
      </c>
      <c r="N580" s="2">
        <v>45383</v>
      </c>
      <c r="P580"/>
      <c r="Q580" s="1" t="s">
        <v>3</v>
      </c>
      <c r="R580" s="2">
        <v>45017</v>
      </c>
      <c r="S580" s="2">
        <v>45383</v>
      </c>
      <c r="T580"/>
      <c r="V580" s="80" t="s">
        <v>132</v>
      </c>
    </row>
    <row r="581" spans="1:22" x14ac:dyDescent="0.2">
      <c r="A581" s="56"/>
      <c r="B581" s="113" t="s">
        <v>144</v>
      </c>
      <c r="C581" s="11">
        <v>1586</v>
      </c>
      <c r="D581" s="11">
        <v>1543</v>
      </c>
      <c r="G581" s="113" t="s">
        <v>144</v>
      </c>
      <c r="H581" s="11">
        <v>1586</v>
      </c>
      <c r="I581" s="11">
        <v>1543</v>
      </c>
      <c r="L581" s="113" t="s">
        <v>144</v>
      </c>
      <c r="M581" s="11">
        <v>1586</v>
      </c>
      <c r="N581" s="11">
        <v>1543</v>
      </c>
      <c r="P581"/>
      <c r="Q581" s="113" t="s">
        <v>144</v>
      </c>
      <c r="R581" s="11">
        <v>1586</v>
      </c>
      <c r="S581" s="11">
        <v>1543</v>
      </c>
      <c r="T581"/>
    </row>
    <row r="582" spans="1:22" x14ac:dyDescent="0.2">
      <c r="A582" s="11"/>
      <c r="B582" s="113" t="s">
        <v>145</v>
      </c>
      <c r="C582" s="11">
        <v>305</v>
      </c>
      <c r="D582" s="11">
        <v>302</v>
      </c>
      <c r="G582" s="113" t="s">
        <v>145</v>
      </c>
      <c r="H582" s="11">
        <v>305</v>
      </c>
      <c r="I582" s="11">
        <v>302</v>
      </c>
      <c r="L582" s="113" t="s">
        <v>145</v>
      </c>
      <c r="M582" s="11">
        <v>305</v>
      </c>
      <c r="N582" s="11">
        <v>302</v>
      </c>
      <c r="P582"/>
      <c r="Q582" s="113" t="s">
        <v>145</v>
      </c>
      <c r="R582" s="11">
        <v>305</v>
      </c>
      <c r="S582" s="11">
        <v>302</v>
      </c>
      <c r="T582"/>
    </row>
    <row r="583" spans="1:22" x14ac:dyDescent="0.2">
      <c r="A583" s="4"/>
      <c r="B583" s="113" t="s">
        <v>142</v>
      </c>
      <c r="C583" s="11">
        <v>197</v>
      </c>
      <c r="D583" s="11">
        <v>192</v>
      </c>
      <c r="G583" s="113" t="s">
        <v>142</v>
      </c>
      <c r="H583" s="11">
        <v>197</v>
      </c>
      <c r="I583" s="11">
        <v>192</v>
      </c>
      <c r="L583" s="113" t="s">
        <v>142</v>
      </c>
      <c r="M583" s="11">
        <v>197</v>
      </c>
      <c r="N583" s="11">
        <v>192</v>
      </c>
      <c r="P583"/>
      <c r="Q583" s="113" t="s">
        <v>142</v>
      </c>
      <c r="R583" s="11">
        <v>197</v>
      </c>
      <c r="S583" s="11">
        <v>192</v>
      </c>
      <c r="T583"/>
    </row>
    <row r="584" spans="1:22" x14ac:dyDescent="0.2">
      <c r="A584" s="4"/>
      <c r="B584" s="113" t="s">
        <v>146</v>
      </c>
      <c r="C584" s="11">
        <v>192</v>
      </c>
      <c r="D584" s="11">
        <v>185</v>
      </c>
      <c r="G584" s="113" t="s">
        <v>146</v>
      </c>
      <c r="H584" s="11">
        <v>192</v>
      </c>
      <c r="I584" s="11">
        <v>185</v>
      </c>
      <c r="L584" s="113" t="s">
        <v>146</v>
      </c>
      <c r="M584" s="11">
        <v>192</v>
      </c>
      <c r="N584" s="11">
        <v>185</v>
      </c>
      <c r="P584"/>
      <c r="Q584" s="113" t="s">
        <v>146</v>
      </c>
      <c r="R584" s="11">
        <v>192</v>
      </c>
      <c r="S584" s="11">
        <v>185</v>
      </c>
      <c r="T584"/>
    </row>
    <row r="585" spans="1:22" x14ac:dyDescent="0.2">
      <c r="A585" s="4"/>
      <c r="B585" s="113" t="s">
        <v>137</v>
      </c>
      <c r="C585" s="11">
        <v>189</v>
      </c>
      <c r="D585" s="11">
        <v>175</v>
      </c>
      <c r="G585" s="113" t="s">
        <v>137</v>
      </c>
      <c r="H585" s="11">
        <v>189</v>
      </c>
      <c r="I585" s="11">
        <v>175</v>
      </c>
      <c r="L585" s="113" t="s">
        <v>137</v>
      </c>
      <c r="M585" s="11">
        <v>189</v>
      </c>
      <c r="N585" s="11">
        <v>175</v>
      </c>
      <c r="P585"/>
      <c r="Q585" s="113" t="s">
        <v>137</v>
      </c>
      <c r="R585" s="11">
        <v>189</v>
      </c>
      <c r="S585" s="11">
        <v>175</v>
      </c>
      <c r="T585"/>
    </row>
    <row r="586" spans="1:22" x14ac:dyDescent="0.2">
      <c r="A586" s="4"/>
      <c r="B586" s="113" t="s">
        <v>88</v>
      </c>
      <c r="C586" s="11">
        <v>156</v>
      </c>
      <c r="D586" s="11">
        <v>164</v>
      </c>
      <c r="G586" s="113" t="s">
        <v>88</v>
      </c>
      <c r="H586" s="11">
        <v>156</v>
      </c>
      <c r="I586" s="11">
        <v>164</v>
      </c>
      <c r="L586" s="113" t="s">
        <v>88</v>
      </c>
      <c r="M586" s="11">
        <v>156</v>
      </c>
      <c r="N586" s="11">
        <v>164</v>
      </c>
      <c r="P586"/>
      <c r="Q586" s="113" t="s">
        <v>88</v>
      </c>
      <c r="R586" s="11">
        <v>156</v>
      </c>
      <c r="S586" s="11">
        <v>164</v>
      </c>
      <c r="T586"/>
    </row>
    <row r="587" spans="1:22" x14ac:dyDescent="0.2">
      <c r="A587" s="4"/>
      <c r="B587" s="113" t="s">
        <v>136</v>
      </c>
      <c r="C587" s="11">
        <v>106</v>
      </c>
      <c r="D587" s="11">
        <v>110</v>
      </c>
      <c r="G587" s="113" t="s">
        <v>136</v>
      </c>
      <c r="H587" s="11">
        <v>106</v>
      </c>
      <c r="I587" s="11">
        <v>110</v>
      </c>
      <c r="L587" s="113" t="s">
        <v>136</v>
      </c>
      <c r="M587" s="11">
        <v>106</v>
      </c>
      <c r="N587" s="11">
        <v>110</v>
      </c>
      <c r="P587"/>
      <c r="Q587" s="113" t="s">
        <v>136</v>
      </c>
      <c r="R587" s="11">
        <v>106</v>
      </c>
      <c r="S587" s="11">
        <v>110</v>
      </c>
      <c r="T587"/>
    </row>
    <row r="588" spans="1:22" x14ac:dyDescent="0.2">
      <c r="A588" s="4"/>
      <c r="B588" s="113" t="s">
        <v>135</v>
      </c>
      <c r="C588" s="11">
        <v>109</v>
      </c>
      <c r="D588" s="11">
        <v>104</v>
      </c>
      <c r="G588" s="113" t="s">
        <v>135</v>
      </c>
      <c r="H588" s="11">
        <v>109</v>
      </c>
      <c r="I588" s="11">
        <v>104</v>
      </c>
      <c r="L588" s="113" t="s">
        <v>135</v>
      </c>
      <c r="M588" s="11">
        <v>109</v>
      </c>
      <c r="N588" s="11">
        <v>104</v>
      </c>
      <c r="P588"/>
      <c r="Q588" s="113" t="s">
        <v>135</v>
      </c>
      <c r="R588" s="11">
        <v>109</v>
      </c>
      <c r="S588" s="11">
        <v>104</v>
      </c>
      <c r="T588"/>
    </row>
    <row r="589" spans="1:22" x14ac:dyDescent="0.2">
      <c r="A589" s="4"/>
      <c r="B589" s="113" t="s">
        <v>141</v>
      </c>
      <c r="C589" s="11">
        <v>105</v>
      </c>
      <c r="D589" s="11">
        <v>104</v>
      </c>
      <c r="G589" s="113" t="s">
        <v>141</v>
      </c>
      <c r="H589" s="11">
        <v>105</v>
      </c>
      <c r="I589" s="11">
        <v>104</v>
      </c>
      <c r="L589" s="113" t="s">
        <v>141</v>
      </c>
      <c r="M589" s="11">
        <v>105</v>
      </c>
      <c r="N589" s="11">
        <v>104</v>
      </c>
      <c r="P589"/>
      <c r="Q589" s="113" t="s">
        <v>141</v>
      </c>
      <c r="R589" s="11">
        <v>105</v>
      </c>
      <c r="S589" s="11">
        <v>104</v>
      </c>
      <c r="T589"/>
    </row>
    <row r="590" spans="1:22" x14ac:dyDescent="0.2">
      <c r="A590" s="4"/>
      <c r="B590" s="113" t="s">
        <v>108</v>
      </c>
      <c r="C590" s="11">
        <v>78</v>
      </c>
      <c r="D590" s="11">
        <v>72</v>
      </c>
      <c r="G590" s="113" t="s">
        <v>108</v>
      </c>
      <c r="H590" s="11">
        <v>78</v>
      </c>
      <c r="I590" s="11">
        <v>72</v>
      </c>
      <c r="L590" s="113" t="s">
        <v>108</v>
      </c>
      <c r="M590" s="11">
        <v>78</v>
      </c>
      <c r="N590" s="11">
        <v>72</v>
      </c>
      <c r="P590"/>
      <c r="Q590" s="113" t="s">
        <v>108</v>
      </c>
      <c r="R590" s="11">
        <v>78</v>
      </c>
      <c r="S590" s="11">
        <v>72</v>
      </c>
      <c r="T590"/>
    </row>
    <row r="591" spans="1:22" x14ac:dyDescent="0.2">
      <c r="A591" s="4"/>
      <c r="B591" s="113" t="s">
        <v>90</v>
      </c>
      <c r="C591" s="11">
        <v>77</v>
      </c>
      <c r="D591" s="11">
        <v>70</v>
      </c>
      <c r="G591" s="113" t="s">
        <v>90</v>
      </c>
      <c r="H591" s="11">
        <v>77</v>
      </c>
      <c r="I591" s="11">
        <v>70</v>
      </c>
      <c r="L591" s="113" t="s">
        <v>90</v>
      </c>
      <c r="M591" s="11">
        <v>77</v>
      </c>
      <c r="N591" s="11">
        <v>70</v>
      </c>
      <c r="P591"/>
      <c r="Q591" s="113" t="s">
        <v>90</v>
      </c>
      <c r="R591" s="11">
        <v>77</v>
      </c>
      <c r="S591" s="11">
        <v>70</v>
      </c>
      <c r="T591"/>
    </row>
    <row r="592" spans="1:22" x14ac:dyDescent="0.2">
      <c r="A592" s="4"/>
      <c r="B592" s="113" t="s">
        <v>102</v>
      </c>
      <c r="C592" s="11">
        <v>70</v>
      </c>
      <c r="D592" s="11">
        <v>64</v>
      </c>
      <c r="G592" s="113" t="s">
        <v>102</v>
      </c>
      <c r="H592" s="11">
        <v>70</v>
      </c>
      <c r="I592" s="11">
        <v>64</v>
      </c>
      <c r="L592" s="113" t="s">
        <v>102</v>
      </c>
      <c r="M592" s="11">
        <v>70</v>
      </c>
      <c r="N592" s="11">
        <v>64</v>
      </c>
      <c r="P592"/>
      <c r="Q592" s="113" t="s">
        <v>102</v>
      </c>
      <c r="R592" s="11">
        <v>70</v>
      </c>
      <c r="S592" s="11">
        <v>64</v>
      </c>
      <c r="T592"/>
    </row>
    <row r="593" spans="1:20" x14ac:dyDescent="0.2">
      <c r="A593" s="4"/>
      <c r="B593" s="113" t="s">
        <v>143</v>
      </c>
      <c r="C593" s="11">
        <v>64</v>
      </c>
      <c r="D593" s="11">
        <v>59</v>
      </c>
      <c r="G593" s="113" t="s">
        <v>143</v>
      </c>
      <c r="H593" s="11">
        <v>64</v>
      </c>
      <c r="I593" s="11">
        <v>59</v>
      </c>
      <c r="L593" s="113" t="s">
        <v>143</v>
      </c>
      <c r="M593" s="11">
        <v>64</v>
      </c>
      <c r="N593" s="11">
        <v>59</v>
      </c>
      <c r="P593"/>
      <c r="Q593" s="113" t="s">
        <v>143</v>
      </c>
      <c r="R593" s="11">
        <v>64</v>
      </c>
      <c r="S593" s="11">
        <v>59</v>
      </c>
      <c r="T593"/>
    </row>
    <row r="594" spans="1:20" x14ac:dyDescent="0.2">
      <c r="A594" s="4"/>
      <c r="B594" s="113" t="s">
        <v>94</v>
      </c>
      <c r="C594" s="11">
        <v>52</v>
      </c>
      <c r="D594" s="11">
        <v>48</v>
      </c>
      <c r="G594" s="113" t="s">
        <v>94</v>
      </c>
      <c r="H594" s="11">
        <v>52</v>
      </c>
      <c r="I594" s="11">
        <v>48</v>
      </c>
      <c r="L594" s="113" t="s">
        <v>94</v>
      </c>
      <c r="M594" s="11">
        <v>52</v>
      </c>
      <c r="N594" s="11">
        <v>48</v>
      </c>
      <c r="P594"/>
      <c r="Q594" s="113" t="s">
        <v>94</v>
      </c>
      <c r="R594" s="11">
        <v>52</v>
      </c>
      <c r="S594" s="11">
        <v>48</v>
      </c>
      <c r="T594"/>
    </row>
    <row r="595" spans="1:20" x14ac:dyDescent="0.2">
      <c r="A595" s="4"/>
      <c r="B595" s="113" t="s">
        <v>138</v>
      </c>
      <c r="C595" s="11">
        <v>49</v>
      </c>
      <c r="D595" s="11">
        <v>50</v>
      </c>
      <c r="G595" s="113" t="s">
        <v>138</v>
      </c>
      <c r="H595" s="11">
        <v>49</v>
      </c>
      <c r="I595" s="11">
        <v>50</v>
      </c>
      <c r="L595" s="113" t="s">
        <v>138</v>
      </c>
      <c r="M595" s="11">
        <v>49</v>
      </c>
      <c r="N595" s="11">
        <v>50</v>
      </c>
      <c r="P595"/>
      <c r="Q595" s="113" t="s">
        <v>138</v>
      </c>
      <c r="R595" s="11">
        <v>49</v>
      </c>
      <c r="S595" s="11">
        <v>50</v>
      </c>
      <c r="T595"/>
    </row>
    <row r="596" spans="1:20" x14ac:dyDescent="0.2">
      <c r="A596" s="4"/>
      <c r="B596" s="113" t="s">
        <v>100</v>
      </c>
      <c r="C596" s="11">
        <v>46</v>
      </c>
      <c r="D596" s="11">
        <v>43</v>
      </c>
      <c r="G596" s="113" t="s">
        <v>100</v>
      </c>
      <c r="H596" s="11">
        <v>46</v>
      </c>
      <c r="I596" s="11">
        <v>43</v>
      </c>
      <c r="L596" s="113" t="s">
        <v>100</v>
      </c>
      <c r="M596" s="11">
        <v>46</v>
      </c>
      <c r="N596" s="11">
        <v>43</v>
      </c>
      <c r="P596"/>
      <c r="Q596" s="113" t="s">
        <v>100</v>
      </c>
      <c r="R596" s="11">
        <v>46</v>
      </c>
      <c r="S596" s="11">
        <v>43</v>
      </c>
      <c r="T596"/>
    </row>
    <row r="597" spans="1:20" x14ac:dyDescent="0.2">
      <c r="A597" s="4"/>
      <c r="B597" s="113" t="s">
        <v>101</v>
      </c>
      <c r="C597" s="11">
        <v>42</v>
      </c>
      <c r="D597" s="11">
        <v>42</v>
      </c>
      <c r="G597" s="113" t="s">
        <v>101</v>
      </c>
      <c r="H597" s="11">
        <v>42</v>
      </c>
      <c r="I597" s="11">
        <v>42</v>
      </c>
      <c r="L597" s="113" t="s">
        <v>101</v>
      </c>
      <c r="M597" s="11">
        <v>42</v>
      </c>
      <c r="N597" s="11">
        <v>42</v>
      </c>
      <c r="P597"/>
      <c r="Q597" s="113" t="s">
        <v>101</v>
      </c>
      <c r="R597" s="11">
        <v>42</v>
      </c>
      <c r="S597" s="11">
        <v>42</v>
      </c>
      <c r="T597"/>
    </row>
    <row r="598" spans="1:20" x14ac:dyDescent="0.2">
      <c r="A598" s="4"/>
      <c r="B598" s="113" t="s">
        <v>128</v>
      </c>
      <c r="C598" s="11">
        <v>39</v>
      </c>
      <c r="D598" s="11">
        <v>44</v>
      </c>
      <c r="G598" s="113" t="s">
        <v>128</v>
      </c>
      <c r="H598" s="11">
        <v>39</v>
      </c>
      <c r="I598" s="11">
        <v>44</v>
      </c>
      <c r="L598" s="113" t="s">
        <v>128</v>
      </c>
      <c r="M598" s="11">
        <v>39</v>
      </c>
      <c r="N598" s="11">
        <v>44</v>
      </c>
      <c r="P598"/>
      <c r="Q598" s="113" t="s">
        <v>128</v>
      </c>
      <c r="R598" s="11">
        <v>39</v>
      </c>
      <c r="S598" s="11">
        <v>44</v>
      </c>
      <c r="T598"/>
    </row>
    <row r="599" spans="1:20" x14ac:dyDescent="0.2">
      <c r="A599" s="4"/>
      <c r="B599" s="113" t="s">
        <v>121</v>
      </c>
      <c r="C599" s="11">
        <v>39</v>
      </c>
      <c r="D599" s="11">
        <v>37</v>
      </c>
      <c r="G599" s="113" t="s">
        <v>121</v>
      </c>
      <c r="H599" s="11">
        <v>39</v>
      </c>
      <c r="I599" s="11">
        <v>37</v>
      </c>
      <c r="L599" s="113" t="s">
        <v>121</v>
      </c>
      <c r="M599" s="11">
        <v>39</v>
      </c>
      <c r="N599" s="11">
        <v>37</v>
      </c>
      <c r="P599"/>
      <c r="Q599" s="113" t="s">
        <v>121</v>
      </c>
      <c r="R599" s="11">
        <v>39</v>
      </c>
      <c r="S599" s="11">
        <v>37</v>
      </c>
      <c r="T599"/>
    </row>
    <row r="600" spans="1:20" x14ac:dyDescent="0.2">
      <c r="A600" s="4"/>
      <c r="B600" s="113" t="s">
        <v>105</v>
      </c>
      <c r="C600" s="11">
        <v>38</v>
      </c>
      <c r="D600" s="11">
        <v>38</v>
      </c>
      <c r="G600" s="113" t="s">
        <v>105</v>
      </c>
      <c r="H600" s="11">
        <v>38</v>
      </c>
      <c r="I600" s="11">
        <v>38</v>
      </c>
      <c r="L600" s="113" t="s">
        <v>105</v>
      </c>
      <c r="M600" s="11">
        <v>38</v>
      </c>
      <c r="N600" s="11">
        <v>38</v>
      </c>
      <c r="P600"/>
      <c r="Q600" s="113" t="s">
        <v>105</v>
      </c>
      <c r="R600" s="11">
        <v>38</v>
      </c>
      <c r="S600" s="11">
        <v>38</v>
      </c>
      <c r="T600"/>
    </row>
    <row r="601" spans="1:20" x14ac:dyDescent="0.2">
      <c r="A601" s="4"/>
      <c r="B601" s="113" t="s">
        <v>104</v>
      </c>
      <c r="C601" s="11">
        <v>32</v>
      </c>
      <c r="D601" s="11">
        <v>32</v>
      </c>
      <c r="G601" s="113" t="s">
        <v>104</v>
      </c>
      <c r="H601" s="11">
        <v>32</v>
      </c>
      <c r="I601" s="11">
        <v>32</v>
      </c>
      <c r="L601" s="113" t="s">
        <v>104</v>
      </c>
      <c r="M601" s="11">
        <v>32</v>
      </c>
      <c r="N601" s="11">
        <v>32</v>
      </c>
      <c r="P601"/>
      <c r="Q601" s="113" t="s">
        <v>104</v>
      </c>
      <c r="R601" s="11">
        <v>32</v>
      </c>
      <c r="S601" s="11">
        <v>32</v>
      </c>
      <c r="T601"/>
    </row>
    <row r="602" spans="1:20" x14ac:dyDescent="0.2">
      <c r="A602" s="4"/>
      <c r="B602" s="113" t="s">
        <v>139</v>
      </c>
      <c r="C602" s="11">
        <v>31</v>
      </c>
      <c r="D602" s="11">
        <v>32</v>
      </c>
      <c r="G602" s="113" t="s">
        <v>139</v>
      </c>
      <c r="H602" s="11">
        <v>31</v>
      </c>
      <c r="I602" s="11">
        <v>32</v>
      </c>
      <c r="L602" s="113" t="s">
        <v>139</v>
      </c>
      <c r="M602" s="11">
        <v>31</v>
      </c>
      <c r="N602" s="11">
        <v>32</v>
      </c>
      <c r="P602"/>
      <c r="Q602" s="113" t="s">
        <v>139</v>
      </c>
      <c r="R602" s="11">
        <v>31</v>
      </c>
      <c r="S602" s="11">
        <v>32</v>
      </c>
      <c r="T602"/>
    </row>
    <row r="603" spans="1:20" x14ac:dyDescent="0.2">
      <c r="A603" s="4"/>
      <c r="B603" s="113" t="s">
        <v>117</v>
      </c>
      <c r="C603" s="11">
        <v>32</v>
      </c>
      <c r="D603" s="11">
        <v>30</v>
      </c>
      <c r="G603" s="113" t="s">
        <v>117</v>
      </c>
      <c r="H603" s="11">
        <v>32</v>
      </c>
      <c r="I603" s="11">
        <v>30</v>
      </c>
      <c r="L603" s="113" t="s">
        <v>117</v>
      </c>
      <c r="M603" s="11">
        <v>32</v>
      </c>
      <c r="N603" s="11">
        <v>30</v>
      </c>
      <c r="P603"/>
      <c r="Q603" s="113" t="s">
        <v>117</v>
      </c>
      <c r="R603" s="11">
        <v>32</v>
      </c>
      <c r="S603" s="11">
        <v>30</v>
      </c>
      <c r="T603"/>
    </row>
    <row r="604" spans="1:20" x14ac:dyDescent="0.2">
      <c r="A604" s="4"/>
      <c r="B604" s="113" t="s">
        <v>87</v>
      </c>
      <c r="C604" s="11">
        <v>31</v>
      </c>
      <c r="D604" s="11">
        <v>29</v>
      </c>
      <c r="G604" s="113" t="s">
        <v>87</v>
      </c>
      <c r="H604" s="11">
        <v>31</v>
      </c>
      <c r="I604" s="11">
        <v>29</v>
      </c>
      <c r="L604" s="113" t="s">
        <v>87</v>
      </c>
      <c r="M604" s="11">
        <v>31</v>
      </c>
      <c r="N604" s="11">
        <v>29</v>
      </c>
      <c r="P604"/>
      <c r="Q604" s="113" t="s">
        <v>87</v>
      </c>
      <c r="R604" s="11">
        <v>31</v>
      </c>
      <c r="S604" s="11">
        <v>29</v>
      </c>
      <c r="T604"/>
    </row>
    <row r="605" spans="1:20" x14ac:dyDescent="0.2">
      <c r="A605" s="4"/>
      <c r="B605" s="113" t="s">
        <v>96</v>
      </c>
      <c r="C605" s="11">
        <v>30</v>
      </c>
      <c r="D605" s="11">
        <v>27</v>
      </c>
      <c r="G605" s="113" t="s">
        <v>96</v>
      </c>
      <c r="H605" s="11">
        <v>30</v>
      </c>
      <c r="I605" s="11">
        <v>27</v>
      </c>
      <c r="L605" s="113" t="s">
        <v>96</v>
      </c>
      <c r="M605" s="11">
        <v>30</v>
      </c>
      <c r="N605" s="11">
        <v>27</v>
      </c>
      <c r="P605"/>
      <c r="Q605" s="113" t="s">
        <v>96</v>
      </c>
      <c r="R605" s="11">
        <v>30</v>
      </c>
      <c r="S605" s="11">
        <v>27</v>
      </c>
      <c r="T605"/>
    </row>
    <row r="606" spans="1:20" x14ac:dyDescent="0.2">
      <c r="A606" s="4"/>
      <c r="B606" s="113" t="s">
        <v>125</v>
      </c>
      <c r="C606" s="11">
        <v>25</v>
      </c>
      <c r="D606" s="11">
        <v>25</v>
      </c>
      <c r="G606" s="113" t="s">
        <v>125</v>
      </c>
      <c r="H606" s="11">
        <v>25</v>
      </c>
      <c r="I606" s="11">
        <v>25</v>
      </c>
      <c r="L606" s="113" t="s">
        <v>125</v>
      </c>
      <c r="M606" s="11">
        <v>25</v>
      </c>
      <c r="N606" s="11">
        <v>25</v>
      </c>
      <c r="P606"/>
      <c r="Q606" s="113" t="s">
        <v>125</v>
      </c>
      <c r="R606" s="11">
        <v>25</v>
      </c>
      <c r="S606" s="11">
        <v>25</v>
      </c>
      <c r="T606"/>
    </row>
    <row r="607" spans="1:20" x14ac:dyDescent="0.2">
      <c r="A607" s="4"/>
      <c r="B607" s="113" t="s">
        <v>127</v>
      </c>
      <c r="C607" s="11">
        <v>25</v>
      </c>
      <c r="D607" s="11">
        <v>23</v>
      </c>
      <c r="G607" s="113" t="s">
        <v>127</v>
      </c>
      <c r="H607" s="11">
        <v>25</v>
      </c>
      <c r="I607" s="11">
        <v>23</v>
      </c>
      <c r="L607" s="113" t="s">
        <v>127</v>
      </c>
      <c r="M607" s="11">
        <v>25</v>
      </c>
      <c r="N607" s="11">
        <v>23</v>
      </c>
      <c r="P607"/>
      <c r="Q607" s="113" t="s">
        <v>127</v>
      </c>
      <c r="R607" s="11">
        <v>25</v>
      </c>
      <c r="S607" s="11">
        <v>23</v>
      </c>
      <c r="T607"/>
    </row>
    <row r="608" spans="1:20" x14ac:dyDescent="0.2">
      <c r="A608" s="4"/>
      <c r="B608" s="113" t="s">
        <v>140</v>
      </c>
      <c r="C608" s="11">
        <v>23</v>
      </c>
      <c r="D608" s="11">
        <v>23</v>
      </c>
      <c r="G608" s="113" t="s">
        <v>140</v>
      </c>
      <c r="H608" s="11">
        <v>23</v>
      </c>
      <c r="I608" s="11">
        <v>23</v>
      </c>
      <c r="L608" s="113" t="s">
        <v>140</v>
      </c>
      <c r="M608" s="11">
        <v>23</v>
      </c>
      <c r="N608" s="11">
        <v>23</v>
      </c>
      <c r="P608"/>
      <c r="Q608" s="113" t="s">
        <v>140</v>
      </c>
      <c r="R608" s="11">
        <v>23</v>
      </c>
      <c r="S608" s="11">
        <v>23</v>
      </c>
      <c r="T608"/>
    </row>
    <row r="609" spans="1:20" x14ac:dyDescent="0.2">
      <c r="A609" s="4"/>
      <c r="B609" s="113" t="s">
        <v>106</v>
      </c>
      <c r="C609" s="11">
        <v>24</v>
      </c>
      <c r="D609" s="11">
        <v>22</v>
      </c>
      <c r="G609" s="113" t="s">
        <v>106</v>
      </c>
      <c r="H609" s="11">
        <v>24</v>
      </c>
      <c r="I609" s="11">
        <v>22</v>
      </c>
      <c r="L609" s="113" t="s">
        <v>106</v>
      </c>
      <c r="M609" s="11">
        <v>24</v>
      </c>
      <c r="N609" s="11">
        <v>22</v>
      </c>
      <c r="P609"/>
      <c r="Q609" s="113" t="s">
        <v>106</v>
      </c>
      <c r="R609" s="11">
        <v>24</v>
      </c>
      <c r="S609" s="11">
        <v>22</v>
      </c>
      <c r="T609"/>
    </row>
    <row r="610" spans="1:20" x14ac:dyDescent="0.2">
      <c r="A610" s="4"/>
      <c r="B610" s="113" t="s">
        <v>123</v>
      </c>
      <c r="C610" s="11">
        <v>23</v>
      </c>
      <c r="D610" s="11">
        <v>23</v>
      </c>
      <c r="G610" s="113" t="s">
        <v>123</v>
      </c>
      <c r="H610" s="11">
        <v>23</v>
      </c>
      <c r="I610" s="11">
        <v>23</v>
      </c>
      <c r="L610" s="113" t="s">
        <v>123</v>
      </c>
      <c r="M610" s="11">
        <v>23</v>
      </c>
      <c r="N610" s="11">
        <v>23</v>
      </c>
      <c r="P610"/>
      <c r="Q610" s="113" t="s">
        <v>123</v>
      </c>
      <c r="R610" s="11">
        <v>23</v>
      </c>
      <c r="S610" s="11">
        <v>23</v>
      </c>
      <c r="T610"/>
    </row>
    <row r="611" spans="1:20" x14ac:dyDescent="0.2">
      <c r="A611" s="4"/>
      <c r="B611" s="113" t="s">
        <v>99</v>
      </c>
      <c r="C611" s="11">
        <v>22</v>
      </c>
      <c r="D611" s="11">
        <v>22</v>
      </c>
      <c r="G611" s="113" t="s">
        <v>99</v>
      </c>
      <c r="H611" s="11">
        <v>22</v>
      </c>
      <c r="I611" s="11">
        <v>22</v>
      </c>
      <c r="L611" s="113" t="s">
        <v>99</v>
      </c>
      <c r="M611" s="11">
        <v>22</v>
      </c>
      <c r="N611" s="11">
        <v>22</v>
      </c>
      <c r="P611"/>
      <c r="Q611" s="113" t="s">
        <v>99</v>
      </c>
      <c r="R611" s="11">
        <v>22</v>
      </c>
      <c r="S611" s="11">
        <v>22</v>
      </c>
      <c r="T611"/>
    </row>
    <row r="612" spans="1:20" x14ac:dyDescent="0.2">
      <c r="A612" s="4"/>
      <c r="B612" s="113" t="s">
        <v>107</v>
      </c>
      <c r="C612" s="11">
        <v>21</v>
      </c>
      <c r="D612" s="11">
        <v>22</v>
      </c>
      <c r="G612" s="113" t="s">
        <v>107</v>
      </c>
      <c r="H612" s="11">
        <v>21</v>
      </c>
      <c r="I612" s="11">
        <v>22</v>
      </c>
      <c r="L612" s="113" t="s">
        <v>107</v>
      </c>
      <c r="M612" s="11">
        <v>21</v>
      </c>
      <c r="N612" s="11">
        <v>22</v>
      </c>
      <c r="P612"/>
      <c r="Q612" s="113" t="s">
        <v>107</v>
      </c>
      <c r="R612" s="11">
        <v>21</v>
      </c>
      <c r="S612" s="11">
        <v>22</v>
      </c>
      <c r="T612"/>
    </row>
    <row r="613" spans="1:20" x14ac:dyDescent="0.2">
      <c r="A613" s="4"/>
      <c r="B613" s="113" t="s">
        <v>119</v>
      </c>
      <c r="C613" s="11">
        <v>21</v>
      </c>
      <c r="D613" s="11">
        <v>21</v>
      </c>
      <c r="G613" s="113" t="s">
        <v>119</v>
      </c>
      <c r="H613" s="11">
        <v>21</v>
      </c>
      <c r="I613" s="11">
        <v>21</v>
      </c>
      <c r="L613" s="113" t="s">
        <v>119</v>
      </c>
      <c r="M613" s="11">
        <v>21</v>
      </c>
      <c r="N613" s="11">
        <v>21</v>
      </c>
      <c r="P613"/>
      <c r="Q613" s="113" t="s">
        <v>119</v>
      </c>
      <c r="R613" s="11">
        <v>21</v>
      </c>
      <c r="S613" s="11">
        <v>21</v>
      </c>
      <c r="T613"/>
    </row>
    <row r="614" spans="1:20" x14ac:dyDescent="0.2">
      <c r="A614" s="4"/>
      <c r="B614" s="113" t="s">
        <v>110</v>
      </c>
      <c r="C614" s="11">
        <v>20</v>
      </c>
      <c r="D614" s="11">
        <v>22</v>
      </c>
      <c r="G614" s="113" t="s">
        <v>110</v>
      </c>
      <c r="H614" s="11">
        <v>20</v>
      </c>
      <c r="I614" s="11">
        <v>22</v>
      </c>
      <c r="L614" s="113" t="s">
        <v>110</v>
      </c>
      <c r="M614" s="11">
        <v>20</v>
      </c>
      <c r="N614" s="11">
        <v>22</v>
      </c>
      <c r="P614"/>
      <c r="Q614" s="113" t="s">
        <v>110</v>
      </c>
      <c r="R614" s="11">
        <v>20</v>
      </c>
      <c r="S614" s="11">
        <v>22</v>
      </c>
      <c r="T614"/>
    </row>
    <row r="615" spans="1:20" x14ac:dyDescent="0.2">
      <c r="A615" s="4"/>
      <c r="B615" s="113" t="s">
        <v>109</v>
      </c>
      <c r="C615" s="11">
        <v>21</v>
      </c>
      <c r="D615" s="11">
        <v>21</v>
      </c>
      <c r="G615" s="113" t="s">
        <v>109</v>
      </c>
      <c r="H615" s="11">
        <v>21</v>
      </c>
      <c r="I615" s="11">
        <v>21</v>
      </c>
      <c r="L615" s="113" t="s">
        <v>109</v>
      </c>
      <c r="M615" s="11">
        <v>21</v>
      </c>
      <c r="N615" s="11">
        <v>21</v>
      </c>
      <c r="P615"/>
      <c r="Q615" s="113" t="s">
        <v>109</v>
      </c>
      <c r="R615" s="11">
        <v>21</v>
      </c>
      <c r="S615" s="11">
        <v>21</v>
      </c>
      <c r="T615"/>
    </row>
    <row r="616" spans="1:20" x14ac:dyDescent="0.2">
      <c r="A616" s="4"/>
      <c r="B616" s="113" t="s">
        <v>89</v>
      </c>
      <c r="C616" s="11">
        <v>18</v>
      </c>
      <c r="D616" s="11">
        <v>19</v>
      </c>
      <c r="G616" s="113" t="s">
        <v>89</v>
      </c>
      <c r="H616" s="11">
        <v>18</v>
      </c>
      <c r="I616" s="11">
        <v>19</v>
      </c>
      <c r="L616" s="113" t="s">
        <v>89</v>
      </c>
      <c r="M616" s="11">
        <v>18</v>
      </c>
      <c r="N616" s="11">
        <v>19</v>
      </c>
      <c r="P616"/>
      <c r="Q616" s="113" t="s">
        <v>89</v>
      </c>
      <c r="R616" s="11">
        <v>18</v>
      </c>
      <c r="S616" s="11">
        <v>19</v>
      </c>
      <c r="T616"/>
    </row>
    <row r="617" spans="1:20" x14ac:dyDescent="0.2">
      <c r="A617" s="4"/>
      <c r="B617" s="113" t="s">
        <v>97</v>
      </c>
      <c r="C617" s="11">
        <v>18</v>
      </c>
      <c r="D617" s="11">
        <v>18</v>
      </c>
      <c r="G617" s="113" t="s">
        <v>97</v>
      </c>
      <c r="H617" s="11">
        <v>18</v>
      </c>
      <c r="I617" s="11">
        <v>18</v>
      </c>
      <c r="L617" s="113" t="s">
        <v>97</v>
      </c>
      <c r="M617" s="11">
        <v>18</v>
      </c>
      <c r="N617" s="11">
        <v>18</v>
      </c>
      <c r="P617"/>
      <c r="Q617" s="113" t="s">
        <v>97</v>
      </c>
      <c r="R617" s="11">
        <v>18</v>
      </c>
      <c r="S617" s="11">
        <v>18</v>
      </c>
      <c r="T617"/>
    </row>
    <row r="618" spans="1:20" ht="11.25" customHeight="1" x14ac:dyDescent="0.2">
      <c r="A618" s="4"/>
      <c r="B618" s="113" t="s">
        <v>124</v>
      </c>
      <c r="C618" s="11">
        <v>17</v>
      </c>
      <c r="D618" s="11">
        <v>18</v>
      </c>
      <c r="G618" s="113" t="s">
        <v>124</v>
      </c>
      <c r="H618" s="11">
        <v>17</v>
      </c>
      <c r="I618" s="11">
        <v>18</v>
      </c>
      <c r="L618" s="113" t="s">
        <v>124</v>
      </c>
      <c r="M618" s="11">
        <v>17</v>
      </c>
      <c r="N618" s="11">
        <v>18</v>
      </c>
      <c r="P618"/>
      <c r="Q618" s="113" t="s">
        <v>124</v>
      </c>
      <c r="R618" s="11">
        <v>17</v>
      </c>
      <c r="S618" s="11">
        <v>18</v>
      </c>
      <c r="T618"/>
    </row>
    <row r="619" spans="1:20" x14ac:dyDescent="0.2">
      <c r="A619" s="4"/>
      <c r="B619" s="113" t="s">
        <v>95</v>
      </c>
      <c r="C619" s="11">
        <v>17</v>
      </c>
      <c r="D619" s="11">
        <v>17</v>
      </c>
      <c r="G619" s="113" t="s">
        <v>95</v>
      </c>
      <c r="H619" s="11">
        <v>17</v>
      </c>
      <c r="I619" s="11">
        <v>17</v>
      </c>
      <c r="L619" s="113" t="s">
        <v>95</v>
      </c>
      <c r="M619" s="11">
        <v>17</v>
      </c>
      <c r="N619" s="11">
        <v>17</v>
      </c>
      <c r="P619"/>
      <c r="Q619" s="113" t="s">
        <v>95</v>
      </c>
      <c r="R619" s="11">
        <v>17</v>
      </c>
      <c r="S619" s="11">
        <v>17</v>
      </c>
      <c r="T619"/>
    </row>
    <row r="620" spans="1:20" x14ac:dyDescent="0.2">
      <c r="A620" s="4"/>
      <c r="B620" s="113" t="s">
        <v>122</v>
      </c>
      <c r="C620" s="11">
        <v>17</v>
      </c>
      <c r="D620" s="11">
        <v>16</v>
      </c>
      <c r="G620" s="113" t="s">
        <v>122</v>
      </c>
      <c r="H620" s="11">
        <v>17</v>
      </c>
      <c r="I620" s="11">
        <v>16</v>
      </c>
      <c r="L620" s="113" t="s">
        <v>122</v>
      </c>
      <c r="M620" s="11">
        <v>17</v>
      </c>
      <c r="N620" s="11">
        <v>16</v>
      </c>
      <c r="P620"/>
      <c r="Q620" s="113" t="s">
        <v>122</v>
      </c>
      <c r="R620" s="11">
        <v>17</v>
      </c>
      <c r="S620" s="11">
        <v>16</v>
      </c>
      <c r="T620"/>
    </row>
    <row r="621" spans="1:20" x14ac:dyDescent="0.2">
      <c r="A621" s="4"/>
      <c r="B621" s="113" t="s">
        <v>92</v>
      </c>
      <c r="C621" s="11">
        <v>16</v>
      </c>
      <c r="D621" s="11">
        <v>15</v>
      </c>
      <c r="G621" s="113" t="s">
        <v>92</v>
      </c>
      <c r="H621" s="11">
        <v>16</v>
      </c>
      <c r="I621" s="11">
        <v>15</v>
      </c>
      <c r="L621" s="113" t="s">
        <v>92</v>
      </c>
      <c r="M621" s="11">
        <v>16</v>
      </c>
      <c r="N621" s="11">
        <v>15</v>
      </c>
      <c r="P621"/>
      <c r="Q621" s="113" t="s">
        <v>92</v>
      </c>
      <c r="R621" s="11">
        <v>16</v>
      </c>
      <c r="S621" s="11">
        <v>15</v>
      </c>
      <c r="T621"/>
    </row>
    <row r="622" spans="1:20" x14ac:dyDescent="0.2">
      <c r="A622" s="4"/>
      <c r="B622" s="113" t="s">
        <v>116</v>
      </c>
      <c r="C622" s="11">
        <v>16</v>
      </c>
      <c r="D622" s="11">
        <v>14</v>
      </c>
      <c r="G622" s="113" t="s">
        <v>116</v>
      </c>
      <c r="H622" s="11">
        <v>16</v>
      </c>
      <c r="I622" s="11">
        <v>14</v>
      </c>
      <c r="L622" s="113" t="s">
        <v>116</v>
      </c>
      <c r="M622" s="11">
        <v>16</v>
      </c>
      <c r="N622" s="11">
        <v>14</v>
      </c>
      <c r="P622"/>
      <c r="Q622" s="113" t="s">
        <v>116</v>
      </c>
      <c r="R622" s="11">
        <v>16</v>
      </c>
      <c r="S622" s="11">
        <v>14</v>
      </c>
      <c r="T622"/>
    </row>
    <row r="623" spans="1:20" x14ac:dyDescent="0.2">
      <c r="A623" s="4"/>
      <c r="B623" s="113" t="s">
        <v>118</v>
      </c>
      <c r="C623" s="11">
        <v>15</v>
      </c>
      <c r="D623" s="11">
        <v>15</v>
      </c>
      <c r="G623" s="113" t="s">
        <v>118</v>
      </c>
      <c r="H623" s="11">
        <v>15</v>
      </c>
      <c r="I623" s="11">
        <v>15</v>
      </c>
      <c r="L623" s="113" t="s">
        <v>118</v>
      </c>
      <c r="M623" s="11">
        <v>15</v>
      </c>
      <c r="N623" s="11">
        <v>15</v>
      </c>
      <c r="P623"/>
      <c r="Q623" s="113" t="s">
        <v>118</v>
      </c>
      <c r="R623" s="11">
        <v>15</v>
      </c>
      <c r="S623" s="11">
        <v>15</v>
      </c>
      <c r="T623"/>
    </row>
    <row r="624" spans="1:20" x14ac:dyDescent="0.2">
      <c r="A624" s="4"/>
      <c r="B624" s="113" t="s">
        <v>111</v>
      </c>
      <c r="C624" s="11">
        <v>14</v>
      </c>
      <c r="D624" s="11">
        <v>14</v>
      </c>
      <c r="G624" s="113" t="s">
        <v>111</v>
      </c>
      <c r="H624" s="11">
        <v>14</v>
      </c>
      <c r="I624" s="11">
        <v>14</v>
      </c>
      <c r="L624" s="113" t="s">
        <v>111</v>
      </c>
      <c r="M624" s="11">
        <v>14</v>
      </c>
      <c r="N624" s="11">
        <v>14</v>
      </c>
      <c r="P624"/>
      <c r="Q624" s="113" t="s">
        <v>111</v>
      </c>
      <c r="R624" s="11">
        <v>14</v>
      </c>
      <c r="S624" s="11">
        <v>14</v>
      </c>
      <c r="T624"/>
    </row>
    <row r="625" spans="1:22" s="64" customFormat="1" x14ac:dyDescent="0.2">
      <c r="A625" s="4"/>
      <c r="B625" s="113" t="s">
        <v>112</v>
      </c>
      <c r="C625" s="11">
        <v>13</v>
      </c>
      <c r="D625" s="11">
        <v>13</v>
      </c>
      <c r="E625"/>
      <c r="F625"/>
      <c r="G625" s="113" t="s">
        <v>112</v>
      </c>
      <c r="H625" s="11">
        <v>13</v>
      </c>
      <c r="I625" s="11">
        <v>13</v>
      </c>
      <c r="J625"/>
      <c r="K625"/>
      <c r="L625" s="113" t="s">
        <v>112</v>
      </c>
      <c r="M625" s="11">
        <v>13</v>
      </c>
      <c r="N625" s="11">
        <v>13</v>
      </c>
      <c r="O625"/>
      <c r="P625"/>
      <c r="Q625" s="113" t="s">
        <v>112</v>
      </c>
      <c r="R625" s="11">
        <v>13</v>
      </c>
      <c r="S625" s="11">
        <v>13</v>
      </c>
      <c r="T625"/>
      <c r="U625"/>
    </row>
    <row r="626" spans="1:22" s="64" customFormat="1" x14ac:dyDescent="0.2">
      <c r="A626" s="4"/>
      <c r="B626" s="113" t="s">
        <v>126</v>
      </c>
      <c r="C626" s="11">
        <v>13</v>
      </c>
      <c r="D626" s="11">
        <v>12</v>
      </c>
      <c r="E626"/>
      <c r="F626"/>
      <c r="G626" s="113" t="s">
        <v>126</v>
      </c>
      <c r="H626" s="11">
        <v>13</v>
      </c>
      <c r="I626" s="11">
        <v>12</v>
      </c>
      <c r="J626"/>
      <c r="K626"/>
      <c r="L626" s="113" t="s">
        <v>126</v>
      </c>
      <c r="M626" s="11">
        <v>13</v>
      </c>
      <c r="N626" s="11">
        <v>12</v>
      </c>
      <c r="O626"/>
      <c r="P626"/>
      <c r="Q626" s="113" t="s">
        <v>126</v>
      </c>
      <c r="R626" s="11">
        <v>13</v>
      </c>
      <c r="S626" s="11">
        <v>12</v>
      </c>
      <c r="T626"/>
      <c r="U626"/>
    </row>
    <row r="627" spans="1:22" s="64" customFormat="1" x14ac:dyDescent="0.2">
      <c r="A627" s="4"/>
      <c r="B627" s="113" t="s">
        <v>91</v>
      </c>
      <c r="C627" s="11">
        <v>12</v>
      </c>
      <c r="D627" s="11">
        <v>12</v>
      </c>
      <c r="E627"/>
      <c r="F627"/>
      <c r="G627" s="113" t="s">
        <v>91</v>
      </c>
      <c r="H627" s="11">
        <v>12</v>
      </c>
      <c r="I627" s="11">
        <v>12</v>
      </c>
      <c r="J627"/>
      <c r="K627"/>
      <c r="L627" s="113" t="s">
        <v>91</v>
      </c>
      <c r="M627" s="11">
        <v>12</v>
      </c>
      <c r="N627" s="11">
        <v>12</v>
      </c>
      <c r="O627"/>
      <c r="P627"/>
      <c r="Q627" s="113" t="s">
        <v>91</v>
      </c>
      <c r="R627" s="11">
        <v>12</v>
      </c>
      <c r="S627" s="11">
        <v>12</v>
      </c>
      <c r="T627"/>
      <c r="U627"/>
    </row>
    <row r="628" spans="1:22" s="64" customFormat="1" ht="25.5" x14ac:dyDescent="0.2">
      <c r="A628" s="4"/>
      <c r="B628" s="113" t="s">
        <v>98</v>
      </c>
      <c r="C628" s="11">
        <v>10</v>
      </c>
      <c r="D628" s="11">
        <v>12</v>
      </c>
      <c r="E628"/>
      <c r="F628"/>
      <c r="G628" s="113" t="s">
        <v>98</v>
      </c>
      <c r="H628" s="11">
        <v>10</v>
      </c>
      <c r="I628" s="11">
        <v>12</v>
      </c>
      <c r="J628"/>
      <c r="K628"/>
      <c r="L628" s="113" t="s">
        <v>98</v>
      </c>
      <c r="M628" s="11">
        <v>10</v>
      </c>
      <c r="N628" s="11">
        <v>12</v>
      </c>
      <c r="O628"/>
      <c r="P628"/>
      <c r="Q628" s="113" t="s">
        <v>98</v>
      </c>
      <c r="R628" s="11">
        <v>10</v>
      </c>
      <c r="S628" s="11">
        <v>12</v>
      </c>
      <c r="T628"/>
      <c r="U628"/>
      <c r="V628" s="80" t="s">
        <v>151</v>
      </c>
    </row>
    <row r="629" spans="1:22" s="64" customFormat="1" x14ac:dyDescent="0.2">
      <c r="A629" s="4"/>
      <c r="B629" s="113" t="s">
        <v>113</v>
      </c>
      <c r="C629" s="11">
        <v>11</v>
      </c>
      <c r="D629" s="11">
        <v>11</v>
      </c>
      <c r="E629"/>
      <c r="F629"/>
      <c r="G629" s="113" t="s">
        <v>113</v>
      </c>
      <c r="H629" s="11">
        <v>11</v>
      </c>
      <c r="I629" s="11">
        <v>11</v>
      </c>
      <c r="J629"/>
      <c r="K629"/>
      <c r="L629" s="113" t="s">
        <v>113</v>
      </c>
      <c r="M629" s="11">
        <v>11</v>
      </c>
      <c r="N629" s="11">
        <v>11</v>
      </c>
      <c r="O629"/>
      <c r="P629"/>
      <c r="Q629" s="113" t="s">
        <v>113</v>
      </c>
      <c r="R629" s="11">
        <v>11</v>
      </c>
      <c r="S629" s="11">
        <v>11</v>
      </c>
      <c r="T629"/>
      <c r="U629"/>
    </row>
    <row r="630" spans="1:22" s="64" customFormat="1" x14ac:dyDescent="0.2">
      <c r="A630" s="4"/>
      <c r="B630" s="113" t="s">
        <v>115</v>
      </c>
      <c r="C630" s="11">
        <v>9</v>
      </c>
      <c r="D630" s="11">
        <v>9</v>
      </c>
      <c r="E630"/>
      <c r="F630"/>
      <c r="G630" s="113" t="s">
        <v>115</v>
      </c>
      <c r="H630" s="11">
        <v>9</v>
      </c>
      <c r="I630" s="11">
        <v>9</v>
      </c>
      <c r="J630"/>
      <c r="K630"/>
      <c r="L630" s="113" t="s">
        <v>115</v>
      </c>
      <c r="M630" s="11">
        <v>9</v>
      </c>
      <c r="N630" s="11">
        <v>9</v>
      </c>
      <c r="O630"/>
      <c r="P630"/>
      <c r="Q630" s="113" t="s">
        <v>115</v>
      </c>
      <c r="R630" s="11">
        <v>9</v>
      </c>
      <c r="S630" s="11">
        <v>9</v>
      </c>
      <c r="T630"/>
      <c r="U630"/>
    </row>
    <row r="631" spans="1:22" s="64" customFormat="1" x14ac:dyDescent="0.2">
      <c r="A631" s="4"/>
      <c r="B631" s="113" t="s">
        <v>103</v>
      </c>
      <c r="C631" s="11">
        <v>7</v>
      </c>
      <c r="D631" s="11">
        <v>8</v>
      </c>
      <c r="E631"/>
      <c r="F631"/>
      <c r="G631" s="113" t="s">
        <v>103</v>
      </c>
      <c r="H631" s="11">
        <v>7</v>
      </c>
      <c r="I631" s="11">
        <v>8</v>
      </c>
      <c r="J631"/>
      <c r="K631"/>
      <c r="L631" s="113" t="s">
        <v>103</v>
      </c>
      <c r="M631" s="11">
        <v>7</v>
      </c>
      <c r="N631" s="11">
        <v>8</v>
      </c>
      <c r="O631"/>
      <c r="P631"/>
      <c r="Q631" s="113" t="s">
        <v>103</v>
      </c>
      <c r="R631" s="11">
        <v>7</v>
      </c>
      <c r="S631" s="11">
        <v>8</v>
      </c>
      <c r="T631"/>
      <c r="U631"/>
    </row>
    <row r="632" spans="1:22" s="64" customFormat="1" x14ac:dyDescent="0.2">
      <c r="A632" s="4"/>
      <c r="B632" s="113" t="s">
        <v>120</v>
      </c>
      <c r="C632" s="11">
        <v>8</v>
      </c>
      <c r="D632" s="11">
        <v>7</v>
      </c>
      <c r="E632"/>
      <c r="F632"/>
      <c r="G632" s="113" t="s">
        <v>120</v>
      </c>
      <c r="H632" s="11">
        <v>8</v>
      </c>
      <c r="I632" s="11">
        <v>7</v>
      </c>
      <c r="J632"/>
      <c r="K632"/>
      <c r="L632" s="113" t="s">
        <v>120</v>
      </c>
      <c r="M632" s="11">
        <v>8</v>
      </c>
      <c r="N632" s="11">
        <v>7</v>
      </c>
      <c r="O632"/>
      <c r="P632"/>
      <c r="Q632" s="113" t="s">
        <v>120</v>
      </c>
      <c r="R632" s="11">
        <v>8</v>
      </c>
      <c r="S632" s="11">
        <v>7</v>
      </c>
      <c r="T632"/>
      <c r="U632"/>
    </row>
    <row r="633" spans="1:22" s="64" customFormat="1" x14ac:dyDescent="0.2">
      <c r="A633" s="4"/>
      <c r="B633" s="113" t="s">
        <v>93</v>
      </c>
      <c r="C633" s="11">
        <v>7</v>
      </c>
      <c r="D633" s="11">
        <v>7</v>
      </c>
      <c r="E633"/>
      <c r="F633"/>
      <c r="G633" s="113" t="s">
        <v>93</v>
      </c>
      <c r="H633" s="11">
        <v>7</v>
      </c>
      <c r="I633" s="11">
        <v>7</v>
      </c>
      <c r="J633"/>
      <c r="K633"/>
      <c r="L633" s="113" t="s">
        <v>93</v>
      </c>
      <c r="M633" s="11">
        <v>7</v>
      </c>
      <c r="N633" s="11">
        <v>7</v>
      </c>
      <c r="O633"/>
      <c r="P633"/>
      <c r="Q633" s="113" t="s">
        <v>93</v>
      </c>
      <c r="R633" s="11">
        <v>7</v>
      </c>
      <c r="S633" s="11">
        <v>7</v>
      </c>
      <c r="T633"/>
      <c r="U633"/>
    </row>
    <row r="634" spans="1:22" s="64" customFormat="1" x14ac:dyDescent="0.2">
      <c r="A634" s="4"/>
      <c r="B634" s="113" t="s">
        <v>114</v>
      </c>
      <c r="C634" s="11">
        <v>6</v>
      </c>
      <c r="D634" s="11">
        <v>7</v>
      </c>
      <c r="E634"/>
      <c r="F634"/>
      <c r="G634" s="113" t="s">
        <v>114</v>
      </c>
      <c r="H634" s="11">
        <v>6</v>
      </c>
      <c r="I634" s="11">
        <v>7</v>
      </c>
      <c r="J634"/>
      <c r="K634"/>
      <c r="L634" s="113" t="s">
        <v>114</v>
      </c>
      <c r="M634" s="11">
        <v>6</v>
      </c>
      <c r="N634" s="11">
        <v>7</v>
      </c>
      <c r="O634"/>
      <c r="P634"/>
      <c r="Q634" s="113" t="s">
        <v>114</v>
      </c>
      <c r="R634" s="11">
        <v>6</v>
      </c>
      <c r="S634" s="11">
        <v>7</v>
      </c>
      <c r="T634"/>
      <c r="U634"/>
    </row>
    <row r="635" spans="1:22" s="64" customFormat="1" x14ac:dyDescent="0.2">
      <c r="A635" s="4"/>
      <c r="B635" s="113" t="s">
        <v>129</v>
      </c>
      <c r="C635" s="11">
        <v>4</v>
      </c>
      <c r="D635" s="11">
        <v>4</v>
      </c>
      <c r="E635"/>
      <c r="F635"/>
      <c r="G635" s="113" t="s">
        <v>129</v>
      </c>
      <c r="H635" s="11">
        <v>4</v>
      </c>
      <c r="I635" s="11">
        <v>4</v>
      </c>
      <c r="J635"/>
      <c r="K635"/>
      <c r="L635" s="113" t="s">
        <v>129</v>
      </c>
      <c r="M635" s="11">
        <v>4</v>
      </c>
      <c r="N635" s="11">
        <v>4</v>
      </c>
      <c r="O635"/>
      <c r="P635"/>
      <c r="Q635" s="113" t="s">
        <v>129</v>
      </c>
      <c r="R635" s="11">
        <v>4</v>
      </c>
      <c r="S635" s="11">
        <v>4</v>
      </c>
      <c r="T635"/>
      <c r="U635"/>
    </row>
    <row r="642" spans="1:4" x14ac:dyDescent="0.2">
      <c r="A642" s="14"/>
      <c r="B642" s="10" t="s">
        <v>52</v>
      </c>
    </row>
    <row r="643" spans="1:4" x14ac:dyDescent="0.2">
      <c r="B643" s="1" t="s">
        <v>1</v>
      </c>
      <c r="C643" s="114" t="s">
        <v>76</v>
      </c>
    </row>
    <row r="644" spans="1:4" x14ac:dyDescent="0.2">
      <c r="B644" s="10" t="s">
        <v>147</v>
      </c>
    </row>
    <row r="645" spans="1:4" x14ac:dyDescent="0.2">
      <c r="B645" s="1" t="s">
        <v>24</v>
      </c>
      <c r="C645" s="1" t="s">
        <v>5</v>
      </c>
    </row>
    <row r="646" spans="1:4" x14ac:dyDescent="0.2">
      <c r="B646" s="1" t="s">
        <v>3</v>
      </c>
      <c r="C646" s="2">
        <v>45017</v>
      </c>
      <c r="D646" s="2">
        <v>45383</v>
      </c>
    </row>
    <row r="647" spans="1:4" x14ac:dyDescent="0.2">
      <c r="A647">
        <f>C647</f>
        <v>5</v>
      </c>
      <c r="B647" s="113" t="s">
        <v>87</v>
      </c>
      <c r="C647" s="4">
        <v>5</v>
      </c>
      <c r="D647" s="4">
        <v>6</v>
      </c>
    </row>
    <row r="648" spans="1:4" x14ac:dyDescent="0.2">
      <c r="A648">
        <f t="shared" ref="A648:A701" si="24">C648</f>
        <v>7</v>
      </c>
      <c r="B648" s="113" t="s">
        <v>88</v>
      </c>
      <c r="C648" s="4">
        <v>7</v>
      </c>
      <c r="D648" s="4">
        <v>6</v>
      </c>
    </row>
    <row r="649" spans="1:4" x14ac:dyDescent="0.2">
      <c r="A649">
        <f t="shared" si="24"/>
        <v>14</v>
      </c>
      <c r="B649" s="113" t="s">
        <v>89</v>
      </c>
      <c r="C649" s="4">
        <v>14</v>
      </c>
      <c r="D649" s="4">
        <v>16</v>
      </c>
    </row>
    <row r="650" spans="1:4" x14ac:dyDescent="0.2">
      <c r="A650">
        <f t="shared" si="24"/>
        <v>9</v>
      </c>
      <c r="B650" s="113" t="s">
        <v>90</v>
      </c>
      <c r="C650" s="4">
        <v>9</v>
      </c>
      <c r="D650" s="4">
        <v>8</v>
      </c>
    </row>
    <row r="651" spans="1:4" x14ac:dyDescent="0.2">
      <c r="A651">
        <f t="shared" si="24"/>
        <v>13</v>
      </c>
      <c r="B651" s="113" t="s">
        <v>91</v>
      </c>
      <c r="C651" s="4">
        <v>13</v>
      </c>
      <c r="D651" s="4">
        <v>14</v>
      </c>
    </row>
    <row r="652" spans="1:4" x14ac:dyDescent="0.2">
      <c r="A652">
        <f t="shared" si="24"/>
        <v>12</v>
      </c>
      <c r="B652" s="113" t="s">
        <v>92</v>
      </c>
      <c r="C652" s="4">
        <v>12</v>
      </c>
      <c r="D652" s="4">
        <v>14</v>
      </c>
    </row>
    <row r="653" spans="1:4" x14ac:dyDescent="0.2">
      <c r="A653">
        <f t="shared" si="24"/>
        <v>18</v>
      </c>
      <c r="B653" s="113" t="s">
        <v>93</v>
      </c>
      <c r="C653" s="4">
        <v>18</v>
      </c>
      <c r="D653" s="4">
        <v>19</v>
      </c>
    </row>
    <row r="654" spans="1:4" x14ac:dyDescent="0.2">
      <c r="A654">
        <f t="shared" si="24"/>
        <v>6</v>
      </c>
      <c r="B654" s="113" t="s">
        <v>94</v>
      </c>
      <c r="C654" s="4">
        <v>6</v>
      </c>
      <c r="D654" s="4">
        <v>4</v>
      </c>
    </row>
    <row r="655" spans="1:4" x14ac:dyDescent="0.2">
      <c r="A655">
        <f t="shared" si="24"/>
        <v>12</v>
      </c>
      <c r="B655" s="113" t="s">
        <v>95</v>
      </c>
      <c r="C655" s="4">
        <v>12</v>
      </c>
      <c r="D655" s="4">
        <v>14</v>
      </c>
    </row>
    <row r="656" spans="1:4" x14ac:dyDescent="0.2">
      <c r="A656">
        <f t="shared" si="24"/>
        <v>13</v>
      </c>
      <c r="B656" s="113" t="s">
        <v>96</v>
      </c>
      <c r="C656" s="4">
        <v>13</v>
      </c>
      <c r="D656" s="4">
        <v>14</v>
      </c>
    </row>
    <row r="657" spans="1:4" x14ac:dyDescent="0.2">
      <c r="A657">
        <f t="shared" si="24"/>
        <v>15</v>
      </c>
      <c r="B657" s="113" t="s">
        <v>97</v>
      </c>
      <c r="C657" s="4">
        <v>15</v>
      </c>
      <c r="D657" s="4">
        <v>17</v>
      </c>
    </row>
    <row r="658" spans="1:4" x14ac:dyDescent="0.2">
      <c r="A658">
        <f t="shared" si="24"/>
        <v>13</v>
      </c>
      <c r="B658" s="113" t="s">
        <v>98</v>
      </c>
      <c r="C658" s="4">
        <v>13</v>
      </c>
      <c r="D658" s="4">
        <v>15</v>
      </c>
    </row>
    <row r="659" spans="1:4" x14ac:dyDescent="0.2">
      <c r="A659">
        <f t="shared" si="24"/>
        <v>17</v>
      </c>
      <c r="B659" s="113" t="s">
        <v>99</v>
      </c>
      <c r="C659" s="4">
        <v>17</v>
      </c>
      <c r="D659" s="4">
        <v>17</v>
      </c>
    </row>
    <row r="660" spans="1:4" x14ac:dyDescent="0.2">
      <c r="A660">
        <f t="shared" si="24"/>
        <v>11</v>
      </c>
      <c r="B660" s="113" t="s">
        <v>100</v>
      </c>
      <c r="C660" s="4">
        <v>11</v>
      </c>
      <c r="D660" s="4">
        <v>11</v>
      </c>
    </row>
    <row r="661" spans="1:4" x14ac:dyDescent="0.2">
      <c r="A661">
        <f t="shared" si="24"/>
        <v>8</v>
      </c>
      <c r="B661" s="113" t="s">
        <v>101</v>
      </c>
      <c r="C661" s="4">
        <v>8</v>
      </c>
      <c r="D661" s="4">
        <v>7</v>
      </c>
    </row>
    <row r="662" spans="1:4" x14ac:dyDescent="0.2">
      <c r="A662">
        <f t="shared" si="24"/>
        <v>7</v>
      </c>
      <c r="B662" s="113" t="s">
        <v>102</v>
      </c>
      <c r="C662" s="4">
        <v>7</v>
      </c>
      <c r="D662" s="4">
        <v>8</v>
      </c>
    </row>
    <row r="663" spans="1:4" x14ac:dyDescent="0.2">
      <c r="A663">
        <f t="shared" si="24"/>
        <v>16</v>
      </c>
      <c r="B663" s="113" t="s">
        <v>103</v>
      </c>
      <c r="C663" s="4">
        <v>16</v>
      </c>
      <c r="D663" s="4">
        <v>18</v>
      </c>
    </row>
    <row r="664" spans="1:4" x14ac:dyDescent="0.2">
      <c r="A664">
        <f t="shared" si="24"/>
        <v>14</v>
      </c>
      <c r="B664" s="113" t="s">
        <v>104</v>
      </c>
      <c r="C664" s="4">
        <v>14</v>
      </c>
      <c r="D664" s="4">
        <v>18</v>
      </c>
    </row>
    <row r="665" spans="1:4" x14ac:dyDescent="0.2">
      <c r="A665">
        <f t="shared" si="24"/>
        <v>4</v>
      </c>
      <c r="B665" s="113" t="s">
        <v>105</v>
      </c>
      <c r="C665" s="4">
        <v>4</v>
      </c>
      <c r="D665" s="4">
        <v>6</v>
      </c>
    </row>
    <row r="666" spans="1:4" x14ac:dyDescent="0.2">
      <c r="A666">
        <f t="shared" si="24"/>
        <v>14</v>
      </c>
      <c r="B666" s="113" t="s">
        <v>106</v>
      </c>
      <c r="C666" s="4">
        <v>14</v>
      </c>
      <c r="D666" s="4">
        <v>15</v>
      </c>
    </row>
    <row r="667" spans="1:4" x14ac:dyDescent="0.2">
      <c r="A667">
        <f t="shared" si="24"/>
        <v>14</v>
      </c>
      <c r="B667" s="113" t="s">
        <v>107</v>
      </c>
      <c r="C667" s="4">
        <v>14</v>
      </c>
      <c r="D667" s="4">
        <v>14</v>
      </c>
    </row>
    <row r="668" spans="1:4" x14ac:dyDescent="0.2">
      <c r="A668">
        <f t="shared" si="24"/>
        <v>6</v>
      </c>
      <c r="B668" s="113" t="s">
        <v>108</v>
      </c>
      <c r="C668" s="4">
        <v>6</v>
      </c>
      <c r="D668" s="4">
        <v>6</v>
      </c>
    </row>
    <row r="669" spans="1:4" x14ac:dyDescent="0.2">
      <c r="A669">
        <f t="shared" si="24"/>
        <v>15</v>
      </c>
      <c r="B669" s="113" t="s">
        <v>109</v>
      </c>
      <c r="C669" s="4">
        <v>15</v>
      </c>
      <c r="D669" s="4">
        <v>16</v>
      </c>
    </row>
    <row r="670" spans="1:4" x14ac:dyDescent="0.2">
      <c r="A670">
        <f t="shared" si="24"/>
        <v>16</v>
      </c>
      <c r="B670" s="113" t="s">
        <v>110</v>
      </c>
      <c r="C670" s="4">
        <v>16</v>
      </c>
      <c r="D670" s="4">
        <v>17</v>
      </c>
    </row>
    <row r="671" spans="1:4" x14ac:dyDescent="0.2">
      <c r="A671">
        <f t="shared" si="24"/>
        <v>9</v>
      </c>
      <c r="B671" s="113" t="s">
        <v>111</v>
      </c>
      <c r="C671" s="4">
        <v>9</v>
      </c>
      <c r="D671" s="4">
        <v>7</v>
      </c>
    </row>
    <row r="672" spans="1:4" x14ac:dyDescent="0.2">
      <c r="A672">
        <f t="shared" si="24"/>
        <v>17</v>
      </c>
      <c r="B672" s="113" t="s">
        <v>112</v>
      </c>
      <c r="C672" s="4">
        <v>17</v>
      </c>
      <c r="D672" s="4">
        <v>18</v>
      </c>
    </row>
    <row r="673" spans="1:4" x14ac:dyDescent="0.2">
      <c r="A673">
        <f t="shared" si="24"/>
        <v>15</v>
      </c>
      <c r="B673" s="113" t="s">
        <v>113</v>
      </c>
      <c r="C673" s="4">
        <v>15</v>
      </c>
      <c r="D673" s="4">
        <v>17</v>
      </c>
    </row>
    <row r="674" spans="1:4" x14ac:dyDescent="0.2">
      <c r="A674">
        <f t="shared" si="24"/>
        <v>19</v>
      </c>
      <c r="B674" s="113" t="s">
        <v>114</v>
      </c>
      <c r="C674" s="4">
        <v>19</v>
      </c>
      <c r="D674" s="4">
        <v>21</v>
      </c>
    </row>
    <row r="675" spans="1:4" x14ac:dyDescent="0.2">
      <c r="A675">
        <f t="shared" si="24"/>
        <v>16</v>
      </c>
      <c r="B675" s="113" t="s">
        <v>115</v>
      </c>
      <c r="C675" s="4">
        <v>16</v>
      </c>
      <c r="D675" s="4">
        <v>17</v>
      </c>
    </row>
    <row r="676" spans="1:4" x14ac:dyDescent="0.2">
      <c r="A676">
        <f t="shared" si="24"/>
        <v>13</v>
      </c>
      <c r="B676" s="113" t="s">
        <v>116</v>
      </c>
      <c r="C676" s="4">
        <v>13</v>
      </c>
      <c r="D676" s="4">
        <v>14</v>
      </c>
    </row>
    <row r="677" spans="1:4" x14ac:dyDescent="0.2">
      <c r="A677">
        <f t="shared" si="24"/>
        <v>11</v>
      </c>
      <c r="B677" s="113" t="s">
        <v>117</v>
      </c>
      <c r="C677" s="4">
        <v>11</v>
      </c>
      <c r="D677" s="4">
        <v>12</v>
      </c>
    </row>
    <row r="678" spans="1:4" x14ac:dyDescent="0.2">
      <c r="A678">
        <f t="shared" si="24"/>
        <v>16</v>
      </c>
      <c r="B678" s="113" t="s">
        <v>118</v>
      </c>
      <c r="C678" s="4">
        <v>16</v>
      </c>
      <c r="D678" s="4">
        <v>17</v>
      </c>
    </row>
    <row r="679" spans="1:4" x14ac:dyDescent="0.2">
      <c r="A679">
        <f t="shared" si="24"/>
        <v>15</v>
      </c>
      <c r="B679" s="113" t="s">
        <v>119</v>
      </c>
      <c r="C679" s="4">
        <v>15</v>
      </c>
      <c r="D679" s="4">
        <v>17</v>
      </c>
    </row>
    <row r="680" spans="1:4" x14ac:dyDescent="0.2">
      <c r="A680">
        <f t="shared" si="24"/>
        <v>16</v>
      </c>
      <c r="B680" s="113" t="s">
        <v>120</v>
      </c>
      <c r="C680" s="4">
        <v>16</v>
      </c>
      <c r="D680" s="4">
        <v>17</v>
      </c>
    </row>
    <row r="681" spans="1:4" x14ac:dyDescent="0.2">
      <c r="A681">
        <f t="shared" si="24"/>
        <v>13</v>
      </c>
      <c r="B681" s="113" t="s">
        <v>121</v>
      </c>
      <c r="C681" s="4">
        <v>13</v>
      </c>
      <c r="D681" s="4">
        <v>13</v>
      </c>
    </row>
    <row r="682" spans="1:4" x14ac:dyDescent="0.2">
      <c r="A682">
        <f t="shared" si="24"/>
        <v>16</v>
      </c>
      <c r="B682" s="113" t="s">
        <v>122</v>
      </c>
      <c r="C682" s="4">
        <v>16</v>
      </c>
      <c r="D682" s="4">
        <v>17</v>
      </c>
    </row>
    <row r="683" spans="1:4" x14ac:dyDescent="0.2">
      <c r="A683">
        <f t="shared" si="24"/>
        <v>12</v>
      </c>
      <c r="B683" s="113" t="s">
        <v>123</v>
      </c>
      <c r="C683" s="4">
        <v>12</v>
      </c>
      <c r="D683" s="4">
        <v>13</v>
      </c>
    </row>
    <row r="684" spans="1:4" x14ac:dyDescent="0.2">
      <c r="A684">
        <f t="shared" si="24"/>
        <v>13</v>
      </c>
      <c r="B684" s="113" t="s">
        <v>124</v>
      </c>
      <c r="C684" s="4">
        <v>13</v>
      </c>
      <c r="D684" s="4">
        <v>15</v>
      </c>
    </row>
    <row r="685" spans="1:4" x14ac:dyDescent="0.2">
      <c r="A685">
        <f t="shared" si="24"/>
        <v>12</v>
      </c>
      <c r="B685" s="113" t="s">
        <v>125</v>
      </c>
      <c r="C685" s="4">
        <v>12</v>
      </c>
      <c r="D685" s="4">
        <v>13</v>
      </c>
    </row>
    <row r="686" spans="1:4" x14ac:dyDescent="0.2">
      <c r="A686">
        <f t="shared" si="24"/>
        <v>17</v>
      </c>
      <c r="B686" s="113" t="s">
        <v>126</v>
      </c>
      <c r="C686" s="4">
        <v>17</v>
      </c>
      <c r="D686" s="4">
        <v>18</v>
      </c>
    </row>
    <row r="687" spans="1:4" x14ac:dyDescent="0.2">
      <c r="A687">
        <f t="shared" si="24"/>
        <v>8</v>
      </c>
      <c r="B687" s="113" t="s">
        <v>127</v>
      </c>
      <c r="C687" s="4">
        <v>8</v>
      </c>
      <c r="D687" s="4">
        <v>9</v>
      </c>
    </row>
    <row r="688" spans="1:4" x14ac:dyDescent="0.2">
      <c r="A688">
        <f t="shared" si="24"/>
        <v>12</v>
      </c>
      <c r="B688" s="113" t="s">
        <v>128</v>
      </c>
      <c r="C688" s="4">
        <v>12</v>
      </c>
      <c r="D688" s="4">
        <v>11</v>
      </c>
    </row>
    <row r="689" spans="1:6" x14ac:dyDescent="0.2">
      <c r="A689">
        <f t="shared" si="24"/>
        <v>18</v>
      </c>
      <c r="B689" s="113" t="s">
        <v>129</v>
      </c>
      <c r="C689" s="4">
        <v>18</v>
      </c>
      <c r="D689" s="4">
        <v>19</v>
      </c>
    </row>
    <row r="690" spans="1:6" x14ac:dyDescent="0.2">
      <c r="A690">
        <f t="shared" si="24"/>
        <v>10</v>
      </c>
      <c r="B690" s="113" t="s">
        <v>135</v>
      </c>
      <c r="C690" s="4">
        <v>10</v>
      </c>
      <c r="D690" s="4">
        <v>9</v>
      </c>
    </row>
    <row r="691" spans="1:6" s="64" customFormat="1" x14ac:dyDescent="0.2">
      <c r="A691" s="107">
        <f t="shared" si="24"/>
        <v>9</v>
      </c>
      <c r="B691" s="113" t="s">
        <v>136</v>
      </c>
      <c r="C691" s="4">
        <v>9</v>
      </c>
      <c r="D691" s="4">
        <v>10</v>
      </c>
      <c r="E691"/>
      <c r="F691"/>
    </row>
    <row r="692" spans="1:6" s="64" customFormat="1" x14ac:dyDescent="0.2">
      <c r="A692" s="107">
        <f t="shared" si="24"/>
        <v>5</v>
      </c>
      <c r="B692" s="113" t="s">
        <v>137</v>
      </c>
      <c r="C692" s="4">
        <v>5</v>
      </c>
      <c r="D692" s="4">
        <v>5</v>
      </c>
      <c r="E692"/>
      <c r="F692"/>
    </row>
    <row r="693" spans="1:6" s="64" customFormat="1" x14ac:dyDescent="0.2">
      <c r="A693" s="107">
        <f t="shared" si="24"/>
        <v>15</v>
      </c>
      <c r="B693" s="113" t="s">
        <v>138</v>
      </c>
      <c r="C693" s="4">
        <v>15</v>
      </c>
      <c r="D693" s="4">
        <v>16</v>
      </c>
      <c r="E693"/>
      <c r="F693"/>
    </row>
    <row r="694" spans="1:6" s="64" customFormat="1" x14ac:dyDescent="0.2">
      <c r="A694" s="107">
        <f t="shared" si="24"/>
        <v>19</v>
      </c>
      <c r="B694" s="113" t="s">
        <v>139</v>
      </c>
      <c r="C694" s="4">
        <v>19</v>
      </c>
      <c r="D694" s="4">
        <v>19</v>
      </c>
      <c r="E694"/>
      <c r="F694"/>
    </row>
    <row r="695" spans="1:6" s="64" customFormat="1" x14ac:dyDescent="0.2">
      <c r="A695" s="107">
        <f t="shared" si="24"/>
        <v>18</v>
      </c>
      <c r="B695" s="113" t="s">
        <v>140</v>
      </c>
      <c r="C695" s="4">
        <v>18</v>
      </c>
      <c r="D695" s="4">
        <v>20</v>
      </c>
      <c r="E695"/>
      <c r="F695"/>
    </row>
    <row r="696" spans="1:6" s="64" customFormat="1" x14ac:dyDescent="0.2">
      <c r="A696" s="107">
        <f t="shared" si="24"/>
        <v>7</v>
      </c>
      <c r="B696" s="113" t="s">
        <v>141</v>
      </c>
      <c r="C696" s="4">
        <v>7</v>
      </c>
      <c r="D696" s="4">
        <v>4</v>
      </c>
      <c r="E696"/>
      <c r="F696"/>
    </row>
    <row r="697" spans="1:6" s="64" customFormat="1" x14ac:dyDescent="0.2">
      <c r="A697" s="107">
        <f t="shared" si="24"/>
        <v>3</v>
      </c>
      <c r="B697" s="113" t="s">
        <v>142</v>
      </c>
      <c r="C697" s="4">
        <v>3</v>
      </c>
      <c r="D697" s="4">
        <v>3</v>
      </c>
      <c r="E697"/>
      <c r="F697"/>
    </row>
    <row r="698" spans="1:6" s="64" customFormat="1" x14ac:dyDescent="0.2">
      <c r="A698" s="107">
        <f t="shared" si="24"/>
        <v>13</v>
      </c>
      <c r="B698" s="113" t="s">
        <v>143</v>
      </c>
      <c r="C698" s="4">
        <v>13</v>
      </c>
      <c r="D698" s="4">
        <v>12</v>
      </c>
      <c r="E698"/>
      <c r="F698"/>
    </row>
    <row r="699" spans="1:6" s="64" customFormat="1" x14ac:dyDescent="0.2">
      <c r="A699" s="107">
        <f>C699</f>
        <v>1</v>
      </c>
      <c r="B699" s="113" t="s">
        <v>144</v>
      </c>
      <c r="C699" s="4">
        <v>1</v>
      </c>
      <c r="D699" s="4">
        <v>1</v>
      </c>
      <c r="E699"/>
      <c r="F699"/>
    </row>
    <row r="700" spans="1:6" s="64" customFormat="1" x14ac:dyDescent="0.2">
      <c r="A700" s="107">
        <f t="shared" si="24"/>
        <v>2</v>
      </c>
      <c r="B700" s="113" t="s">
        <v>145</v>
      </c>
      <c r="C700" s="4">
        <v>2</v>
      </c>
      <c r="D700" s="4">
        <v>2</v>
      </c>
      <c r="E700"/>
      <c r="F700"/>
    </row>
    <row r="701" spans="1:6" s="64" customFormat="1" x14ac:dyDescent="0.2">
      <c r="A701" s="107">
        <f t="shared" si="24"/>
        <v>5</v>
      </c>
      <c r="B701" s="113" t="s">
        <v>146</v>
      </c>
      <c r="C701" s="4">
        <v>5</v>
      </c>
      <c r="D701" s="4">
        <v>4</v>
      </c>
      <c r="E701"/>
      <c r="F701"/>
    </row>
    <row r="703" spans="1:6" x14ac:dyDescent="0.2">
      <c r="B703" s="10" t="s">
        <v>74</v>
      </c>
    </row>
    <row r="705" spans="2:22" x14ac:dyDescent="0.2">
      <c r="B705" s="1" t="s">
        <v>1</v>
      </c>
      <c r="C705" s="114" t="s">
        <v>76</v>
      </c>
      <c r="G705" s="1" t="s">
        <v>1</v>
      </c>
      <c r="H705" s="114" t="s">
        <v>76</v>
      </c>
      <c r="L705" s="1" t="s">
        <v>1</v>
      </c>
      <c r="M705" s="114" t="s">
        <v>76</v>
      </c>
      <c r="N705"/>
      <c r="Q705" s="1" t="s">
        <v>1</v>
      </c>
      <c r="R705" s="114" t="s">
        <v>76</v>
      </c>
      <c r="S705"/>
    </row>
    <row r="706" spans="2:22" x14ac:dyDescent="0.2">
      <c r="L706" s="45"/>
      <c r="M706" s="45"/>
      <c r="N706"/>
      <c r="Q706" s="45"/>
      <c r="R706" s="45"/>
      <c r="S706"/>
    </row>
    <row r="707" spans="2:22" x14ac:dyDescent="0.2">
      <c r="B707" s="1" t="s">
        <v>25</v>
      </c>
      <c r="C707" s="1" t="s">
        <v>5</v>
      </c>
      <c r="G707" s="1" t="s">
        <v>25</v>
      </c>
      <c r="H707" s="1" t="s">
        <v>5</v>
      </c>
      <c r="L707" s="1" t="s">
        <v>25</v>
      </c>
      <c r="M707" s="1" t="s">
        <v>5</v>
      </c>
      <c r="N707"/>
      <c r="P707"/>
      <c r="Q707" s="1" t="s">
        <v>25</v>
      </c>
      <c r="R707" s="1" t="s">
        <v>5</v>
      </c>
      <c r="S707"/>
      <c r="T707"/>
    </row>
    <row r="708" spans="2:22" x14ac:dyDescent="0.2">
      <c r="B708" s="1" t="s">
        <v>3</v>
      </c>
      <c r="C708" s="2">
        <v>45017</v>
      </c>
      <c r="D708" s="2">
        <v>45383</v>
      </c>
      <c r="G708" s="1" t="s">
        <v>3</v>
      </c>
      <c r="H708" s="2">
        <v>45017</v>
      </c>
      <c r="I708" s="2">
        <v>45383</v>
      </c>
      <c r="L708" s="1" t="s">
        <v>3</v>
      </c>
      <c r="M708" s="2">
        <v>45017</v>
      </c>
      <c r="N708" s="2">
        <v>45383</v>
      </c>
      <c r="P708"/>
      <c r="Q708" s="1" t="s">
        <v>3</v>
      </c>
      <c r="R708" s="2">
        <v>45017</v>
      </c>
      <c r="S708" s="2">
        <v>45383</v>
      </c>
      <c r="T708"/>
      <c r="V708" s="20" t="s">
        <v>133</v>
      </c>
    </row>
    <row r="709" spans="2:22" x14ac:dyDescent="0.2">
      <c r="B709" s="113" t="s">
        <v>144</v>
      </c>
      <c r="C709" s="4">
        <v>1</v>
      </c>
      <c r="D709" s="4">
        <v>1</v>
      </c>
      <c r="G709" s="113" t="s">
        <v>144</v>
      </c>
      <c r="H709" s="4">
        <v>1</v>
      </c>
      <c r="I709" s="4">
        <v>1</v>
      </c>
      <c r="L709" s="113" t="s">
        <v>144</v>
      </c>
      <c r="M709" s="4">
        <v>1</v>
      </c>
      <c r="N709" s="4">
        <v>1</v>
      </c>
      <c r="P709"/>
      <c r="Q709" s="113" t="s">
        <v>144</v>
      </c>
      <c r="R709" s="4">
        <v>1</v>
      </c>
      <c r="S709" s="4">
        <v>1</v>
      </c>
      <c r="T709"/>
    </row>
    <row r="710" spans="2:22" x14ac:dyDescent="0.2">
      <c r="B710" s="113" t="s">
        <v>145</v>
      </c>
      <c r="C710" s="4">
        <v>2</v>
      </c>
      <c r="D710" s="4">
        <v>2</v>
      </c>
      <c r="G710" s="113" t="s">
        <v>145</v>
      </c>
      <c r="H710" s="4">
        <v>2</v>
      </c>
      <c r="I710" s="4">
        <v>2</v>
      </c>
      <c r="L710" s="113" t="s">
        <v>145</v>
      </c>
      <c r="M710" s="4">
        <v>2</v>
      </c>
      <c r="N710" s="4">
        <v>2</v>
      </c>
      <c r="P710"/>
      <c r="Q710" s="113" t="s">
        <v>145</v>
      </c>
      <c r="R710" s="4">
        <v>2</v>
      </c>
      <c r="S710" s="4">
        <v>2</v>
      </c>
      <c r="T710"/>
    </row>
    <row r="711" spans="2:22" x14ac:dyDescent="0.2">
      <c r="B711" s="113" t="s">
        <v>142</v>
      </c>
      <c r="C711" s="4">
        <v>3</v>
      </c>
      <c r="D711" s="4">
        <v>3</v>
      </c>
      <c r="G711" s="113" t="s">
        <v>142</v>
      </c>
      <c r="H711" s="4">
        <v>3</v>
      </c>
      <c r="I711" s="4">
        <v>3</v>
      </c>
      <c r="L711" s="113" t="s">
        <v>142</v>
      </c>
      <c r="M711" s="4">
        <v>3</v>
      </c>
      <c r="N711" s="4">
        <v>3</v>
      </c>
      <c r="P711"/>
      <c r="Q711" s="113" t="s">
        <v>142</v>
      </c>
      <c r="R711" s="4">
        <v>3</v>
      </c>
      <c r="S711" s="4">
        <v>3</v>
      </c>
      <c r="T711"/>
    </row>
    <row r="712" spans="2:22" x14ac:dyDescent="0.2">
      <c r="B712" s="113" t="s">
        <v>146</v>
      </c>
      <c r="C712" s="4">
        <v>5</v>
      </c>
      <c r="D712" s="4">
        <v>4</v>
      </c>
      <c r="G712" s="113" t="s">
        <v>146</v>
      </c>
      <c r="H712" s="4">
        <v>5</v>
      </c>
      <c r="I712" s="4">
        <v>4</v>
      </c>
      <c r="L712" s="113" t="s">
        <v>146</v>
      </c>
      <c r="M712" s="4">
        <v>5</v>
      </c>
      <c r="N712" s="4">
        <v>4</v>
      </c>
      <c r="P712"/>
      <c r="Q712" s="113" t="s">
        <v>146</v>
      </c>
      <c r="R712" s="4">
        <v>5</v>
      </c>
      <c r="S712" s="4">
        <v>4</v>
      </c>
      <c r="T712"/>
    </row>
    <row r="713" spans="2:22" x14ac:dyDescent="0.2">
      <c r="B713" s="113" t="s">
        <v>137</v>
      </c>
      <c r="C713" s="4">
        <v>5</v>
      </c>
      <c r="D713" s="4">
        <v>5</v>
      </c>
      <c r="G713" s="113" t="s">
        <v>137</v>
      </c>
      <c r="H713" s="4">
        <v>5</v>
      </c>
      <c r="I713" s="4">
        <v>5</v>
      </c>
      <c r="L713" s="113" t="s">
        <v>137</v>
      </c>
      <c r="M713" s="4">
        <v>5</v>
      </c>
      <c r="N713" s="4">
        <v>5</v>
      </c>
      <c r="P713"/>
      <c r="Q713" s="113" t="s">
        <v>137</v>
      </c>
      <c r="R713" s="4">
        <v>5</v>
      </c>
      <c r="S713" s="4">
        <v>5</v>
      </c>
      <c r="T713"/>
    </row>
    <row r="714" spans="2:22" x14ac:dyDescent="0.2">
      <c r="B714" s="113" t="s">
        <v>108</v>
      </c>
      <c r="C714" s="4">
        <v>6</v>
      </c>
      <c r="D714" s="4">
        <v>6</v>
      </c>
      <c r="G714" s="113" t="s">
        <v>108</v>
      </c>
      <c r="H714" s="4">
        <v>6</v>
      </c>
      <c r="I714" s="4">
        <v>6</v>
      </c>
      <c r="L714" s="113" t="s">
        <v>108</v>
      </c>
      <c r="M714" s="4">
        <v>6</v>
      </c>
      <c r="N714" s="4">
        <v>6</v>
      </c>
      <c r="P714"/>
      <c r="Q714" s="113" t="s">
        <v>108</v>
      </c>
      <c r="R714" s="4">
        <v>6</v>
      </c>
      <c r="S714" s="4">
        <v>6</v>
      </c>
      <c r="T714"/>
    </row>
    <row r="715" spans="2:22" x14ac:dyDescent="0.2">
      <c r="B715" s="113" t="s">
        <v>87</v>
      </c>
      <c r="C715" s="4">
        <v>5</v>
      </c>
      <c r="D715" s="4">
        <v>6</v>
      </c>
      <c r="G715" s="113" t="s">
        <v>87</v>
      </c>
      <c r="H715" s="4">
        <v>5</v>
      </c>
      <c r="I715" s="4">
        <v>6</v>
      </c>
      <c r="L715" s="113" t="s">
        <v>87</v>
      </c>
      <c r="M715" s="4">
        <v>5</v>
      </c>
      <c r="N715" s="4">
        <v>6</v>
      </c>
      <c r="P715"/>
      <c r="Q715" s="113" t="s">
        <v>87</v>
      </c>
      <c r="R715" s="4">
        <v>5</v>
      </c>
      <c r="S715" s="4">
        <v>6</v>
      </c>
      <c r="T715"/>
    </row>
    <row r="716" spans="2:22" x14ac:dyDescent="0.2">
      <c r="B716" s="113" t="s">
        <v>105</v>
      </c>
      <c r="C716" s="4">
        <v>4</v>
      </c>
      <c r="D716" s="4">
        <v>6</v>
      </c>
      <c r="G716" s="113" t="s">
        <v>105</v>
      </c>
      <c r="H716" s="4">
        <v>4</v>
      </c>
      <c r="I716" s="4">
        <v>6</v>
      </c>
      <c r="L716" s="113" t="s">
        <v>105</v>
      </c>
      <c r="M716" s="4">
        <v>4</v>
      </c>
      <c r="N716" s="4">
        <v>6</v>
      </c>
      <c r="P716"/>
      <c r="Q716" s="113" t="s">
        <v>105</v>
      </c>
      <c r="R716" s="4">
        <v>4</v>
      </c>
      <c r="S716" s="4">
        <v>6</v>
      </c>
      <c r="T716"/>
    </row>
    <row r="717" spans="2:22" x14ac:dyDescent="0.2">
      <c r="B717" s="113" t="s">
        <v>94</v>
      </c>
      <c r="C717" s="4">
        <v>6</v>
      </c>
      <c r="D717" s="4">
        <v>4</v>
      </c>
      <c r="G717" s="113" t="s">
        <v>94</v>
      </c>
      <c r="H717" s="4">
        <v>6</v>
      </c>
      <c r="I717" s="4">
        <v>4</v>
      </c>
      <c r="L717" s="113" t="s">
        <v>94</v>
      </c>
      <c r="M717" s="4">
        <v>6</v>
      </c>
      <c r="N717" s="4">
        <v>4</v>
      </c>
      <c r="P717"/>
      <c r="Q717" s="113" t="s">
        <v>94</v>
      </c>
      <c r="R717" s="4">
        <v>6</v>
      </c>
      <c r="S717" s="4">
        <v>4</v>
      </c>
      <c r="T717"/>
    </row>
    <row r="718" spans="2:22" x14ac:dyDescent="0.2">
      <c r="B718" s="113" t="s">
        <v>88</v>
      </c>
      <c r="C718" s="4">
        <v>7</v>
      </c>
      <c r="D718" s="4">
        <v>6</v>
      </c>
      <c r="G718" s="113" t="s">
        <v>88</v>
      </c>
      <c r="H718" s="4">
        <v>7</v>
      </c>
      <c r="I718" s="4">
        <v>6</v>
      </c>
      <c r="L718" s="113" t="s">
        <v>88</v>
      </c>
      <c r="M718" s="4">
        <v>7</v>
      </c>
      <c r="N718" s="4">
        <v>6</v>
      </c>
      <c r="P718"/>
      <c r="Q718" s="113" t="s">
        <v>88</v>
      </c>
      <c r="R718" s="4">
        <v>7</v>
      </c>
      <c r="S718" s="4">
        <v>6</v>
      </c>
      <c r="T718"/>
    </row>
    <row r="719" spans="2:22" x14ac:dyDescent="0.2">
      <c r="B719" s="113" t="s">
        <v>141</v>
      </c>
      <c r="C719" s="4">
        <v>7</v>
      </c>
      <c r="D719" s="4">
        <v>4</v>
      </c>
      <c r="G719" s="113" t="s">
        <v>141</v>
      </c>
      <c r="H719" s="4">
        <v>7</v>
      </c>
      <c r="I719" s="4">
        <v>4</v>
      </c>
      <c r="L719" s="113" t="s">
        <v>141</v>
      </c>
      <c r="M719" s="4">
        <v>7</v>
      </c>
      <c r="N719" s="4">
        <v>4</v>
      </c>
      <c r="P719"/>
      <c r="Q719" s="113" t="s">
        <v>141</v>
      </c>
      <c r="R719" s="4">
        <v>7</v>
      </c>
      <c r="S719" s="4">
        <v>4</v>
      </c>
      <c r="T719"/>
    </row>
    <row r="720" spans="2:22" x14ac:dyDescent="0.2">
      <c r="B720" s="113" t="s">
        <v>102</v>
      </c>
      <c r="C720" s="4">
        <v>7</v>
      </c>
      <c r="D720" s="4">
        <v>8</v>
      </c>
      <c r="G720" s="113" t="s">
        <v>102</v>
      </c>
      <c r="H720" s="4">
        <v>7</v>
      </c>
      <c r="I720" s="4">
        <v>8</v>
      </c>
      <c r="L720" s="113" t="s">
        <v>102</v>
      </c>
      <c r="M720" s="4">
        <v>7</v>
      </c>
      <c r="N720" s="4">
        <v>8</v>
      </c>
      <c r="P720"/>
      <c r="Q720" s="113" t="s">
        <v>102</v>
      </c>
      <c r="R720" s="4">
        <v>7</v>
      </c>
      <c r="S720" s="4">
        <v>8</v>
      </c>
      <c r="T720"/>
    </row>
    <row r="721" spans="2:20" x14ac:dyDescent="0.2">
      <c r="B721" s="113" t="s">
        <v>101</v>
      </c>
      <c r="C721" s="4">
        <v>8</v>
      </c>
      <c r="D721" s="4">
        <v>7</v>
      </c>
      <c r="G721" s="113" t="s">
        <v>101</v>
      </c>
      <c r="H721" s="4">
        <v>8</v>
      </c>
      <c r="I721" s="4">
        <v>7</v>
      </c>
      <c r="L721" s="113" t="s">
        <v>101</v>
      </c>
      <c r="M721" s="4">
        <v>8</v>
      </c>
      <c r="N721" s="4">
        <v>7</v>
      </c>
      <c r="P721"/>
      <c r="Q721" s="113" t="s">
        <v>101</v>
      </c>
      <c r="R721" s="4">
        <v>8</v>
      </c>
      <c r="S721" s="4">
        <v>7</v>
      </c>
      <c r="T721"/>
    </row>
    <row r="722" spans="2:20" x14ac:dyDescent="0.2">
      <c r="B722" s="113" t="s">
        <v>111</v>
      </c>
      <c r="C722" s="4">
        <v>9</v>
      </c>
      <c r="D722" s="4">
        <v>7</v>
      </c>
      <c r="G722" s="113" t="s">
        <v>111</v>
      </c>
      <c r="H722" s="4">
        <v>9</v>
      </c>
      <c r="I722" s="4">
        <v>7</v>
      </c>
      <c r="L722" s="113" t="s">
        <v>111</v>
      </c>
      <c r="M722" s="4">
        <v>9</v>
      </c>
      <c r="N722" s="4">
        <v>7</v>
      </c>
      <c r="P722"/>
      <c r="Q722" s="113" t="s">
        <v>111</v>
      </c>
      <c r="R722" s="4">
        <v>9</v>
      </c>
      <c r="S722" s="4">
        <v>7</v>
      </c>
      <c r="T722"/>
    </row>
    <row r="723" spans="2:20" x14ac:dyDescent="0.2">
      <c r="B723" s="113" t="s">
        <v>90</v>
      </c>
      <c r="C723" s="4">
        <v>9</v>
      </c>
      <c r="D723" s="4">
        <v>8</v>
      </c>
      <c r="G723" s="113" t="s">
        <v>90</v>
      </c>
      <c r="H723" s="4">
        <v>9</v>
      </c>
      <c r="I723" s="4">
        <v>8</v>
      </c>
      <c r="L723" s="113" t="s">
        <v>90</v>
      </c>
      <c r="M723" s="4">
        <v>9</v>
      </c>
      <c r="N723" s="4">
        <v>8</v>
      </c>
      <c r="P723"/>
      <c r="Q723" s="113" t="s">
        <v>90</v>
      </c>
      <c r="R723" s="4">
        <v>9</v>
      </c>
      <c r="S723" s="4">
        <v>8</v>
      </c>
      <c r="T723"/>
    </row>
    <row r="724" spans="2:20" x14ac:dyDescent="0.2">
      <c r="B724" s="113" t="s">
        <v>127</v>
      </c>
      <c r="C724" s="4">
        <v>8</v>
      </c>
      <c r="D724" s="4">
        <v>9</v>
      </c>
      <c r="G724" s="113" t="s">
        <v>127</v>
      </c>
      <c r="H724" s="4">
        <v>8</v>
      </c>
      <c r="I724" s="4">
        <v>9</v>
      </c>
      <c r="L724" s="113" t="s">
        <v>127</v>
      </c>
      <c r="M724" s="4">
        <v>8</v>
      </c>
      <c r="N724" s="4">
        <v>9</v>
      </c>
      <c r="P724"/>
      <c r="Q724" s="113" t="s">
        <v>127</v>
      </c>
      <c r="R724" s="4">
        <v>8</v>
      </c>
      <c r="S724" s="4">
        <v>9</v>
      </c>
      <c r="T724"/>
    </row>
    <row r="725" spans="2:20" x14ac:dyDescent="0.2">
      <c r="B725" s="113" t="s">
        <v>136</v>
      </c>
      <c r="C725" s="4">
        <v>9</v>
      </c>
      <c r="D725" s="4">
        <v>10</v>
      </c>
      <c r="G725" s="113" t="s">
        <v>136</v>
      </c>
      <c r="H725" s="4">
        <v>9</v>
      </c>
      <c r="I725" s="4">
        <v>10</v>
      </c>
      <c r="L725" s="113" t="s">
        <v>136</v>
      </c>
      <c r="M725" s="4">
        <v>9</v>
      </c>
      <c r="N725" s="4">
        <v>10</v>
      </c>
      <c r="P725"/>
      <c r="Q725" s="113" t="s">
        <v>136</v>
      </c>
      <c r="R725" s="4">
        <v>9</v>
      </c>
      <c r="S725" s="4">
        <v>10</v>
      </c>
      <c r="T725"/>
    </row>
    <row r="726" spans="2:20" x14ac:dyDescent="0.2">
      <c r="B726" s="113" t="s">
        <v>135</v>
      </c>
      <c r="C726" s="4">
        <v>10</v>
      </c>
      <c r="D726" s="4">
        <v>9</v>
      </c>
      <c r="G726" s="113" t="s">
        <v>135</v>
      </c>
      <c r="H726" s="4">
        <v>10</v>
      </c>
      <c r="I726" s="4">
        <v>9</v>
      </c>
      <c r="L726" s="113" t="s">
        <v>135</v>
      </c>
      <c r="M726" s="4">
        <v>10</v>
      </c>
      <c r="N726" s="4">
        <v>9</v>
      </c>
      <c r="P726"/>
      <c r="Q726" s="113" t="s">
        <v>135</v>
      </c>
      <c r="R726" s="4">
        <v>10</v>
      </c>
      <c r="S726" s="4">
        <v>9</v>
      </c>
      <c r="T726"/>
    </row>
    <row r="727" spans="2:20" x14ac:dyDescent="0.2">
      <c r="B727" s="113" t="s">
        <v>100</v>
      </c>
      <c r="C727" s="4">
        <v>11</v>
      </c>
      <c r="D727" s="4">
        <v>11</v>
      </c>
      <c r="G727" s="113" t="s">
        <v>100</v>
      </c>
      <c r="H727" s="4">
        <v>11</v>
      </c>
      <c r="I727" s="4">
        <v>11</v>
      </c>
      <c r="L727" s="113" t="s">
        <v>100</v>
      </c>
      <c r="M727" s="4">
        <v>11</v>
      </c>
      <c r="N727" s="4">
        <v>11</v>
      </c>
      <c r="P727"/>
      <c r="Q727" s="113" t="s">
        <v>100</v>
      </c>
      <c r="R727" s="4">
        <v>11</v>
      </c>
      <c r="S727" s="4">
        <v>11</v>
      </c>
      <c r="T727"/>
    </row>
    <row r="728" spans="2:20" x14ac:dyDescent="0.2">
      <c r="B728" s="113" t="s">
        <v>128</v>
      </c>
      <c r="C728" s="4">
        <v>12</v>
      </c>
      <c r="D728" s="4">
        <v>11</v>
      </c>
      <c r="G728" s="113" t="s">
        <v>128</v>
      </c>
      <c r="H728" s="4">
        <v>12</v>
      </c>
      <c r="I728" s="4">
        <v>11</v>
      </c>
      <c r="L728" s="113" t="s">
        <v>128</v>
      </c>
      <c r="M728" s="4">
        <v>12</v>
      </c>
      <c r="N728" s="4">
        <v>11</v>
      </c>
      <c r="P728"/>
      <c r="Q728" s="113" t="s">
        <v>128</v>
      </c>
      <c r="R728" s="4">
        <v>12</v>
      </c>
      <c r="S728" s="4">
        <v>11</v>
      </c>
      <c r="T728"/>
    </row>
    <row r="729" spans="2:20" x14ac:dyDescent="0.2">
      <c r="B729" s="113" t="s">
        <v>117</v>
      </c>
      <c r="C729" s="4">
        <v>11</v>
      </c>
      <c r="D729" s="4">
        <v>12</v>
      </c>
      <c r="G729" s="113" t="s">
        <v>117</v>
      </c>
      <c r="H729" s="4">
        <v>11</v>
      </c>
      <c r="I729" s="4">
        <v>12</v>
      </c>
      <c r="L729" s="113" t="s">
        <v>117</v>
      </c>
      <c r="M729" s="4">
        <v>11</v>
      </c>
      <c r="N729" s="4">
        <v>12</v>
      </c>
      <c r="P729"/>
      <c r="Q729" s="113" t="s">
        <v>117</v>
      </c>
      <c r="R729" s="4">
        <v>11</v>
      </c>
      <c r="S729" s="4">
        <v>12</v>
      </c>
      <c r="T729"/>
    </row>
    <row r="730" spans="2:20" x14ac:dyDescent="0.2">
      <c r="B730" s="113" t="s">
        <v>125</v>
      </c>
      <c r="C730" s="4">
        <v>12</v>
      </c>
      <c r="D730" s="4">
        <v>13</v>
      </c>
      <c r="G730" s="113" t="s">
        <v>125</v>
      </c>
      <c r="H730" s="4">
        <v>12</v>
      </c>
      <c r="I730" s="4">
        <v>13</v>
      </c>
      <c r="L730" s="113" t="s">
        <v>125</v>
      </c>
      <c r="M730" s="4">
        <v>12</v>
      </c>
      <c r="N730" s="4">
        <v>13</v>
      </c>
      <c r="P730"/>
      <c r="Q730" s="113" t="s">
        <v>125</v>
      </c>
      <c r="R730" s="4">
        <v>12</v>
      </c>
      <c r="S730" s="4">
        <v>13</v>
      </c>
      <c r="T730"/>
    </row>
    <row r="731" spans="2:20" x14ac:dyDescent="0.2">
      <c r="B731" s="113" t="s">
        <v>121</v>
      </c>
      <c r="C731" s="4">
        <v>13</v>
      </c>
      <c r="D731" s="4">
        <v>13</v>
      </c>
      <c r="G731" s="113" t="s">
        <v>121</v>
      </c>
      <c r="H731" s="4">
        <v>13</v>
      </c>
      <c r="I731" s="4">
        <v>13</v>
      </c>
      <c r="L731" s="113" t="s">
        <v>121</v>
      </c>
      <c r="M731" s="4">
        <v>13</v>
      </c>
      <c r="N731" s="4">
        <v>13</v>
      </c>
      <c r="P731"/>
      <c r="Q731" s="113" t="s">
        <v>121</v>
      </c>
      <c r="R731" s="4">
        <v>13</v>
      </c>
      <c r="S731" s="4">
        <v>13</v>
      </c>
      <c r="T731"/>
    </row>
    <row r="732" spans="2:20" x14ac:dyDescent="0.2">
      <c r="B732" s="113" t="s">
        <v>143</v>
      </c>
      <c r="C732" s="4">
        <v>13</v>
      </c>
      <c r="D732" s="4">
        <v>12</v>
      </c>
      <c r="G732" s="113" t="s">
        <v>143</v>
      </c>
      <c r="H732" s="4">
        <v>13</v>
      </c>
      <c r="I732" s="4">
        <v>12</v>
      </c>
      <c r="L732" s="113" t="s">
        <v>143</v>
      </c>
      <c r="M732" s="4">
        <v>13</v>
      </c>
      <c r="N732" s="4">
        <v>12</v>
      </c>
      <c r="P732"/>
      <c r="Q732" s="113" t="s">
        <v>143</v>
      </c>
      <c r="R732" s="4">
        <v>13</v>
      </c>
      <c r="S732" s="4">
        <v>12</v>
      </c>
      <c r="T732"/>
    </row>
    <row r="733" spans="2:20" x14ac:dyDescent="0.2">
      <c r="B733" s="113" t="s">
        <v>123</v>
      </c>
      <c r="C733" s="4">
        <v>12</v>
      </c>
      <c r="D733" s="4">
        <v>13</v>
      </c>
      <c r="G733" s="113" t="s">
        <v>123</v>
      </c>
      <c r="H733" s="4">
        <v>12</v>
      </c>
      <c r="I733" s="4">
        <v>13</v>
      </c>
      <c r="L733" s="113" t="s">
        <v>123</v>
      </c>
      <c r="M733" s="4">
        <v>12</v>
      </c>
      <c r="N733" s="4">
        <v>13</v>
      </c>
      <c r="P733"/>
      <c r="Q733" s="113" t="s">
        <v>123</v>
      </c>
      <c r="R733" s="4">
        <v>12</v>
      </c>
      <c r="S733" s="4">
        <v>13</v>
      </c>
      <c r="T733"/>
    </row>
    <row r="734" spans="2:20" x14ac:dyDescent="0.2">
      <c r="B734" s="113" t="s">
        <v>107</v>
      </c>
      <c r="C734" s="4">
        <v>14</v>
      </c>
      <c r="D734" s="4">
        <v>14</v>
      </c>
      <c r="G734" s="113" t="s">
        <v>107</v>
      </c>
      <c r="H734" s="4">
        <v>14</v>
      </c>
      <c r="I734" s="4">
        <v>14</v>
      </c>
      <c r="L734" s="113" t="s">
        <v>107</v>
      </c>
      <c r="M734" s="4">
        <v>14</v>
      </c>
      <c r="N734" s="4">
        <v>14</v>
      </c>
      <c r="P734"/>
      <c r="Q734" s="113" t="s">
        <v>107</v>
      </c>
      <c r="R734" s="4">
        <v>14</v>
      </c>
      <c r="S734" s="4">
        <v>14</v>
      </c>
      <c r="T734"/>
    </row>
    <row r="735" spans="2:20" x14ac:dyDescent="0.2">
      <c r="B735" s="113" t="s">
        <v>96</v>
      </c>
      <c r="C735" s="4">
        <v>13</v>
      </c>
      <c r="D735" s="4">
        <v>14</v>
      </c>
      <c r="G735" s="113" t="s">
        <v>96</v>
      </c>
      <c r="H735" s="4">
        <v>13</v>
      </c>
      <c r="I735" s="4">
        <v>14</v>
      </c>
      <c r="L735" s="113" t="s">
        <v>96</v>
      </c>
      <c r="M735" s="4">
        <v>13</v>
      </c>
      <c r="N735" s="4">
        <v>14</v>
      </c>
      <c r="P735"/>
      <c r="Q735" s="113" t="s">
        <v>96</v>
      </c>
      <c r="R735" s="4">
        <v>13</v>
      </c>
      <c r="S735" s="4">
        <v>14</v>
      </c>
      <c r="T735"/>
    </row>
    <row r="736" spans="2:20" x14ac:dyDescent="0.2">
      <c r="B736" s="113" t="s">
        <v>92</v>
      </c>
      <c r="C736" s="4">
        <v>12</v>
      </c>
      <c r="D736" s="4">
        <v>14</v>
      </c>
      <c r="G736" s="113" t="s">
        <v>92</v>
      </c>
      <c r="H736" s="4">
        <v>12</v>
      </c>
      <c r="I736" s="4">
        <v>14</v>
      </c>
      <c r="L736" s="113" t="s">
        <v>92</v>
      </c>
      <c r="M736" s="4">
        <v>12</v>
      </c>
      <c r="N736" s="4">
        <v>14</v>
      </c>
      <c r="P736"/>
      <c r="Q736" s="113" t="s">
        <v>92</v>
      </c>
      <c r="R736" s="4">
        <v>12</v>
      </c>
      <c r="S736" s="4">
        <v>14</v>
      </c>
      <c r="T736"/>
    </row>
    <row r="737" spans="2:22" x14ac:dyDescent="0.2">
      <c r="B737" s="113" t="s">
        <v>91</v>
      </c>
      <c r="C737" s="4">
        <v>13</v>
      </c>
      <c r="D737" s="4">
        <v>14</v>
      </c>
      <c r="G737" s="113" t="s">
        <v>91</v>
      </c>
      <c r="H737" s="4">
        <v>13</v>
      </c>
      <c r="I737" s="4">
        <v>14</v>
      </c>
      <c r="L737" s="113" t="s">
        <v>91</v>
      </c>
      <c r="M737" s="4">
        <v>13</v>
      </c>
      <c r="N737" s="4">
        <v>14</v>
      </c>
      <c r="P737"/>
      <c r="Q737" s="113" t="s">
        <v>91</v>
      </c>
      <c r="R737" s="4">
        <v>13</v>
      </c>
      <c r="S737" s="4">
        <v>14</v>
      </c>
      <c r="T737"/>
    </row>
    <row r="738" spans="2:22" x14ac:dyDescent="0.2">
      <c r="B738" s="113" t="s">
        <v>95</v>
      </c>
      <c r="C738" s="4">
        <v>12</v>
      </c>
      <c r="D738" s="4">
        <v>14</v>
      </c>
      <c r="G738" s="113" t="s">
        <v>95</v>
      </c>
      <c r="H738" s="4">
        <v>12</v>
      </c>
      <c r="I738" s="4">
        <v>14</v>
      </c>
      <c r="L738" s="113" t="s">
        <v>95</v>
      </c>
      <c r="M738" s="4">
        <v>12</v>
      </c>
      <c r="N738" s="4">
        <v>14</v>
      </c>
      <c r="P738"/>
      <c r="Q738" s="113" t="s">
        <v>95</v>
      </c>
      <c r="R738" s="4">
        <v>12</v>
      </c>
      <c r="S738" s="4">
        <v>14</v>
      </c>
      <c r="T738"/>
    </row>
    <row r="739" spans="2:22" x14ac:dyDescent="0.2">
      <c r="B739" s="113" t="s">
        <v>116</v>
      </c>
      <c r="C739" s="4">
        <v>13</v>
      </c>
      <c r="D739" s="4">
        <v>14</v>
      </c>
      <c r="G739" s="113" t="s">
        <v>116</v>
      </c>
      <c r="H739" s="4">
        <v>13</v>
      </c>
      <c r="I739" s="4">
        <v>14</v>
      </c>
      <c r="L739" s="113" t="s">
        <v>116</v>
      </c>
      <c r="M739" s="4">
        <v>13</v>
      </c>
      <c r="N739" s="4">
        <v>14</v>
      </c>
      <c r="P739"/>
      <c r="Q739" s="113" t="s">
        <v>116</v>
      </c>
      <c r="R739" s="4">
        <v>13</v>
      </c>
      <c r="S739" s="4">
        <v>14</v>
      </c>
      <c r="T739"/>
    </row>
    <row r="740" spans="2:22" x14ac:dyDescent="0.2">
      <c r="B740" s="113" t="s">
        <v>124</v>
      </c>
      <c r="C740" s="4">
        <v>13</v>
      </c>
      <c r="D740" s="4">
        <v>15</v>
      </c>
      <c r="G740" s="113" t="s">
        <v>124</v>
      </c>
      <c r="H740" s="4">
        <v>13</v>
      </c>
      <c r="I740" s="4">
        <v>15</v>
      </c>
      <c r="L740" s="113" t="s">
        <v>124</v>
      </c>
      <c r="M740" s="4">
        <v>13</v>
      </c>
      <c r="N740" s="4">
        <v>15</v>
      </c>
      <c r="P740"/>
      <c r="Q740" s="113" t="s">
        <v>124</v>
      </c>
      <c r="R740" s="4">
        <v>13</v>
      </c>
      <c r="S740" s="4">
        <v>15</v>
      </c>
      <c r="T740"/>
    </row>
    <row r="741" spans="2:22" x14ac:dyDescent="0.2">
      <c r="B741" s="113" t="s">
        <v>106</v>
      </c>
      <c r="C741" s="4">
        <v>14</v>
      </c>
      <c r="D741" s="4">
        <v>15</v>
      </c>
      <c r="G741" s="113" t="s">
        <v>106</v>
      </c>
      <c r="H741" s="4">
        <v>14</v>
      </c>
      <c r="I741" s="4">
        <v>15</v>
      </c>
      <c r="L741" s="113" t="s">
        <v>106</v>
      </c>
      <c r="M741" s="4">
        <v>14</v>
      </c>
      <c r="N741" s="4">
        <v>15</v>
      </c>
      <c r="P741"/>
      <c r="Q741" s="113" t="s">
        <v>106</v>
      </c>
      <c r="R741" s="4">
        <v>14</v>
      </c>
      <c r="S741" s="4">
        <v>15</v>
      </c>
      <c r="T741"/>
    </row>
    <row r="742" spans="2:22" x14ac:dyDescent="0.2">
      <c r="B742" s="113" t="s">
        <v>98</v>
      </c>
      <c r="C742" s="4">
        <v>13</v>
      </c>
      <c r="D742" s="4">
        <v>15</v>
      </c>
      <c r="G742" s="113" t="s">
        <v>98</v>
      </c>
      <c r="H742" s="4">
        <v>13</v>
      </c>
      <c r="I742" s="4">
        <v>15</v>
      </c>
      <c r="L742" s="113" t="s">
        <v>98</v>
      </c>
      <c r="M742" s="4">
        <v>13</v>
      </c>
      <c r="N742" s="4">
        <v>15</v>
      </c>
      <c r="P742"/>
      <c r="Q742" s="113" t="s">
        <v>98</v>
      </c>
      <c r="R742" s="4">
        <v>13</v>
      </c>
      <c r="S742" s="4">
        <v>15</v>
      </c>
      <c r="T742"/>
    </row>
    <row r="743" spans="2:22" x14ac:dyDescent="0.2">
      <c r="B743" s="113" t="s">
        <v>138</v>
      </c>
      <c r="C743" s="4">
        <v>15</v>
      </c>
      <c r="D743" s="4">
        <v>16</v>
      </c>
      <c r="G743" s="113" t="s">
        <v>138</v>
      </c>
      <c r="H743" s="4">
        <v>15</v>
      </c>
      <c r="I743" s="4">
        <v>16</v>
      </c>
      <c r="L743" s="113" t="s">
        <v>138</v>
      </c>
      <c r="M743" s="4">
        <v>15</v>
      </c>
      <c r="N743" s="4">
        <v>16</v>
      </c>
      <c r="P743"/>
      <c r="Q743" s="113" t="s">
        <v>138</v>
      </c>
      <c r="R743" s="4">
        <v>15</v>
      </c>
      <c r="S743" s="4">
        <v>16</v>
      </c>
      <c r="T743"/>
    </row>
    <row r="744" spans="2:22" x14ac:dyDescent="0.2">
      <c r="B744" s="113" t="s">
        <v>109</v>
      </c>
      <c r="C744" s="4">
        <v>15</v>
      </c>
      <c r="D744" s="4">
        <v>16</v>
      </c>
      <c r="G744" s="113" t="s">
        <v>109</v>
      </c>
      <c r="H744" s="4">
        <v>15</v>
      </c>
      <c r="I744" s="4">
        <v>16</v>
      </c>
      <c r="L744" s="113" t="s">
        <v>109</v>
      </c>
      <c r="M744" s="4">
        <v>15</v>
      </c>
      <c r="N744" s="4">
        <v>16</v>
      </c>
      <c r="P744"/>
      <c r="Q744" s="113" t="s">
        <v>109</v>
      </c>
      <c r="R744" s="4">
        <v>15</v>
      </c>
      <c r="S744" s="4">
        <v>16</v>
      </c>
      <c r="T744"/>
    </row>
    <row r="745" spans="2:22" x14ac:dyDescent="0.2">
      <c r="B745" s="113" t="s">
        <v>89</v>
      </c>
      <c r="C745" s="4">
        <v>14</v>
      </c>
      <c r="D745" s="4">
        <v>16</v>
      </c>
      <c r="G745" s="113" t="s">
        <v>89</v>
      </c>
      <c r="H745" s="4">
        <v>14</v>
      </c>
      <c r="I745" s="4">
        <v>16</v>
      </c>
      <c r="L745" s="113" t="s">
        <v>89</v>
      </c>
      <c r="M745" s="4">
        <v>14</v>
      </c>
      <c r="N745" s="4">
        <v>16</v>
      </c>
      <c r="P745"/>
      <c r="Q745" s="113" t="s">
        <v>89</v>
      </c>
      <c r="R745" s="4">
        <v>14</v>
      </c>
      <c r="S745" s="4">
        <v>16</v>
      </c>
      <c r="T745"/>
    </row>
    <row r="746" spans="2:22" x14ac:dyDescent="0.2">
      <c r="B746" s="113" t="s">
        <v>113</v>
      </c>
      <c r="C746" s="4">
        <v>15</v>
      </c>
      <c r="D746" s="4">
        <v>17</v>
      </c>
      <c r="G746" s="113" t="s">
        <v>113</v>
      </c>
      <c r="H746" s="4">
        <v>15</v>
      </c>
      <c r="I746" s="4">
        <v>17</v>
      </c>
      <c r="L746" s="113" t="s">
        <v>113</v>
      </c>
      <c r="M746" s="4">
        <v>15</v>
      </c>
      <c r="N746" s="4">
        <v>17</v>
      </c>
      <c r="P746"/>
      <c r="Q746" s="113" t="s">
        <v>113</v>
      </c>
      <c r="R746" s="4">
        <v>15</v>
      </c>
      <c r="S746" s="4">
        <v>17</v>
      </c>
      <c r="T746"/>
    </row>
    <row r="747" spans="2:22" x14ac:dyDescent="0.2">
      <c r="B747" s="113" t="s">
        <v>118</v>
      </c>
      <c r="C747" s="4">
        <v>16</v>
      </c>
      <c r="D747" s="4">
        <v>17</v>
      </c>
      <c r="G747" s="113" t="s">
        <v>118</v>
      </c>
      <c r="H747" s="4">
        <v>16</v>
      </c>
      <c r="I747" s="4">
        <v>17</v>
      </c>
      <c r="L747" s="113" t="s">
        <v>118</v>
      </c>
      <c r="M747" s="4">
        <v>16</v>
      </c>
      <c r="N747" s="4">
        <v>17</v>
      </c>
      <c r="P747"/>
      <c r="Q747" s="113" t="s">
        <v>118</v>
      </c>
      <c r="R747" s="4">
        <v>16</v>
      </c>
      <c r="S747" s="4">
        <v>17</v>
      </c>
      <c r="T747"/>
      <c r="V747" s="20" t="s">
        <v>134</v>
      </c>
    </row>
    <row r="748" spans="2:22" x14ac:dyDescent="0.2">
      <c r="B748" s="113" t="s">
        <v>119</v>
      </c>
      <c r="C748" s="4">
        <v>15</v>
      </c>
      <c r="D748" s="4">
        <v>17</v>
      </c>
      <c r="G748" s="113" t="s">
        <v>119</v>
      </c>
      <c r="H748" s="4">
        <v>15</v>
      </c>
      <c r="I748" s="4">
        <v>17</v>
      </c>
      <c r="L748" s="113" t="s">
        <v>119</v>
      </c>
      <c r="M748" s="4">
        <v>15</v>
      </c>
      <c r="N748" s="4">
        <v>17</v>
      </c>
      <c r="P748"/>
      <c r="Q748" s="113" t="s">
        <v>119</v>
      </c>
      <c r="R748" s="4">
        <v>15</v>
      </c>
      <c r="S748" s="4">
        <v>17</v>
      </c>
      <c r="T748"/>
    </row>
    <row r="749" spans="2:22" x14ac:dyDescent="0.2">
      <c r="B749" s="113" t="s">
        <v>99</v>
      </c>
      <c r="C749" s="4">
        <v>17</v>
      </c>
      <c r="D749" s="4">
        <v>17</v>
      </c>
      <c r="G749" s="113" t="s">
        <v>99</v>
      </c>
      <c r="H749" s="4">
        <v>17</v>
      </c>
      <c r="I749" s="4">
        <v>17</v>
      </c>
      <c r="L749" s="113" t="s">
        <v>99</v>
      </c>
      <c r="M749" s="4">
        <v>17</v>
      </c>
      <c r="N749" s="4">
        <v>17</v>
      </c>
      <c r="P749"/>
      <c r="Q749" s="113" t="s">
        <v>99</v>
      </c>
      <c r="R749" s="4">
        <v>17</v>
      </c>
      <c r="S749" s="4">
        <v>17</v>
      </c>
      <c r="T749"/>
    </row>
    <row r="750" spans="2:22" x14ac:dyDescent="0.2">
      <c r="B750" s="113" t="s">
        <v>120</v>
      </c>
      <c r="C750" s="4">
        <v>16</v>
      </c>
      <c r="D750" s="4">
        <v>17</v>
      </c>
      <c r="G750" s="113" t="s">
        <v>120</v>
      </c>
      <c r="H750" s="4">
        <v>16</v>
      </c>
      <c r="I750" s="4">
        <v>17</v>
      </c>
      <c r="L750" s="113" t="s">
        <v>120</v>
      </c>
      <c r="M750" s="4">
        <v>16</v>
      </c>
      <c r="N750" s="4">
        <v>17</v>
      </c>
      <c r="P750"/>
      <c r="Q750" s="113" t="s">
        <v>120</v>
      </c>
      <c r="R750" s="4">
        <v>16</v>
      </c>
      <c r="S750" s="4">
        <v>17</v>
      </c>
      <c r="T750"/>
    </row>
    <row r="751" spans="2:22" x14ac:dyDescent="0.2">
      <c r="B751" s="113" t="s">
        <v>115</v>
      </c>
      <c r="C751" s="4">
        <v>16</v>
      </c>
      <c r="D751" s="4">
        <v>17</v>
      </c>
      <c r="G751" s="113" t="s">
        <v>115</v>
      </c>
      <c r="H751" s="4">
        <v>16</v>
      </c>
      <c r="I751" s="4">
        <v>17</v>
      </c>
      <c r="L751" s="113" t="s">
        <v>115</v>
      </c>
      <c r="M751" s="4">
        <v>16</v>
      </c>
      <c r="N751" s="4">
        <v>17</v>
      </c>
      <c r="P751"/>
      <c r="Q751" s="113" t="s">
        <v>115</v>
      </c>
      <c r="R751" s="4">
        <v>16</v>
      </c>
      <c r="S751" s="4">
        <v>17</v>
      </c>
      <c r="T751"/>
    </row>
    <row r="752" spans="2:22" x14ac:dyDescent="0.2">
      <c r="B752" s="113" t="s">
        <v>110</v>
      </c>
      <c r="C752" s="4">
        <v>16</v>
      </c>
      <c r="D752" s="4">
        <v>17</v>
      </c>
      <c r="G752" s="113" t="s">
        <v>110</v>
      </c>
      <c r="H752" s="4">
        <v>16</v>
      </c>
      <c r="I752" s="4">
        <v>17</v>
      </c>
      <c r="L752" s="113" t="s">
        <v>110</v>
      </c>
      <c r="M752" s="4">
        <v>16</v>
      </c>
      <c r="N752" s="4">
        <v>17</v>
      </c>
      <c r="P752"/>
      <c r="Q752" s="113" t="s">
        <v>110</v>
      </c>
      <c r="R752" s="4">
        <v>16</v>
      </c>
      <c r="S752" s="4">
        <v>17</v>
      </c>
      <c r="T752"/>
    </row>
    <row r="753" spans="2:21" s="64" customFormat="1" x14ac:dyDescent="0.2">
      <c r="B753" s="113" t="s">
        <v>97</v>
      </c>
      <c r="C753" s="4">
        <v>15</v>
      </c>
      <c r="D753" s="4">
        <v>17</v>
      </c>
      <c r="E753"/>
      <c r="F753"/>
      <c r="G753" s="113" t="s">
        <v>97</v>
      </c>
      <c r="H753" s="4">
        <v>15</v>
      </c>
      <c r="I753" s="4">
        <v>17</v>
      </c>
      <c r="J753"/>
      <c r="K753"/>
      <c r="L753" s="113" t="s">
        <v>97</v>
      </c>
      <c r="M753" s="4">
        <v>15</v>
      </c>
      <c r="N753" s="4">
        <v>17</v>
      </c>
      <c r="O753"/>
      <c r="P753"/>
      <c r="Q753" s="113" t="s">
        <v>97</v>
      </c>
      <c r="R753" s="4">
        <v>15</v>
      </c>
      <c r="S753" s="4">
        <v>17</v>
      </c>
      <c r="T753"/>
      <c r="U753"/>
    </row>
    <row r="754" spans="2:21" s="64" customFormat="1" x14ac:dyDescent="0.2">
      <c r="B754" s="113" t="s">
        <v>122</v>
      </c>
      <c r="C754" s="4">
        <v>16</v>
      </c>
      <c r="D754" s="4">
        <v>17</v>
      </c>
      <c r="E754"/>
      <c r="F754"/>
      <c r="G754" s="113" t="s">
        <v>122</v>
      </c>
      <c r="H754" s="4">
        <v>16</v>
      </c>
      <c r="I754" s="4">
        <v>17</v>
      </c>
      <c r="J754"/>
      <c r="K754"/>
      <c r="L754" s="113" t="s">
        <v>122</v>
      </c>
      <c r="M754" s="4">
        <v>16</v>
      </c>
      <c r="N754" s="4">
        <v>17</v>
      </c>
      <c r="O754"/>
      <c r="P754"/>
      <c r="Q754" s="113" t="s">
        <v>122</v>
      </c>
      <c r="R754" s="4">
        <v>16</v>
      </c>
      <c r="S754" s="4">
        <v>17</v>
      </c>
      <c r="T754"/>
      <c r="U754"/>
    </row>
    <row r="755" spans="2:21" s="64" customFormat="1" x14ac:dyDescent="0.2">
      <c r="B755" s="113" t="s">
        <v>126</v>
      </c>
      <c r="C755" s="4">
        <v>17</v>
      </c>
      <c r="D755" s="4">
        <v>18</v>
      </c>
      <c r="E755"/>
      <c r="F755"/>
      <c r="G755" s="113" t="s">
        <v>126</v>
      </c>
      <c r="H755" s="4">
        <v>17</v>
      </c>
      <c r="I755" s="4">
        <v>18</v>
      </c>
      <c r="J755"/>
      <c r="K755"/>
      <c r="L755" s="113" t="s">
        <v>126</v>
      </c>
      <c r="M755" s="4">
        <v>17</v>
      </c>
      <c r="N755" s="4">
        <v>18</v>
      </c>
      <c r="O755"/>
      <c r="P755"/>
      <c r="Q755" s="113" t="s">
        <v>126</v>
      </c>
      <c r="R755" s="4">
        <v>17</v>
      </c>
      <c r="S755" s="4">
        <v>18</v>
      </c>
      <c r="T755"/>
      <c r="U755"/>
    </row>
    <row r="756" spans="2:21" s="64" customFormat="1" x14ac:dyDescent="0.2">
      <c r="B756" s="113" t="s">
        <v>104</v>
      </c>
      <c r="C756" s="4">
        <v>14</v>
      </c>
      <c r="D756" s="4">
        <v>18</v>
      </c>
      <c r="E756"/>
      <c r="F756"/>
      <c r="G756" s="113" t="s">
        <v>104</v>
      </c>
      <c r="H756" s="4">
        <v>14</v>
      </c>
      <c r="I756" s="4">
        <v>18</v>
      </c>
      <c r="J756"/>
      <c r="K756"/>
      <c r="L756" s="113" t="s">
        <v>104</v>
      </c>
      <c r="M756" s="4">
        <v>14</v>
      </c>
      <c r="N756" s="4">
        <v>18</v>
      </c>
      <c r="O756"/>
      <c r="P756"/>
      <c r="Q756" s="113" t="s">
        <v>104</v>
      </c>
      <c r="R756" s="4">
        <v>14</v>
      </c>
      <c r="S756" s="4">
        <v>18</v>
      </c>
      <c r="T756"/>
      <c r="U756"/>
    </row>
    <row r="757" spans="2:21" s="64" customFormat="1" x14ac:dyDescent="0.2">
      <c r="B757" s="113" t="s">
        <v>112</v>
      </c>
      <c r="C757" s="4">
        <v>17</v>
      </c>
      <c r="D757" s="4">
        <v>18</v>
      </c>
      <c r="E757"/>
      <c r="F757"/>
      <c r="G757" s="113" t="s">
        <v>112</v>
      </c>
      <c r="H757" s="4">
        <v>17</v>
      </c>
      <c r="I757" s="4">
        <v>18</v>
      </c>
      <c r="J757"/>
      <c r="K757"/>
      <c r="L757" s="113" t="s">
        <v>112</v>
      </c>
      <c r="M757" s="4">
        <v>17</v>
      </c>
      <c r="N757" s="4">
        <v>18</v>
      </c>
      <c r="O757"/>
      <c r="P757"/>
      <c r="Q757" s="113" t="s">
        <v>112</v>
      </c>
      <c r="R757" s="4">
        <v>17</v>
      </c>
      <c r="S757" s="4">
        <v>18</v>
      </c>
      <c r="T757"/>
      <c r="U757"/>
    </row>
    <row r="758" spans="2:21" s="64" customFormat="1" x14ac:dyDescent="0.2">
      <c r="B758" s="113" t="s">
        <v>103</v>
      </c>
      <c r="C758" s="4">
        <v>16</v>
      </c>
      <c r="D758" s="4">
        <v>18</v>
      </c>
      <c r="E758"/>
      <c r="F758"/>
      <c r="G758" s="113" t="s">
        <v>103</v>
      </c>
      <c r="H758" s="4">
        <v>16</v>
      </c>
      <c r="I758" s="4">
        <v>18</v>
      </c>
      <c r="J758"/>
      <c r="K758"/>
      <c r="L758" s="113" t="s">
        <v>103</v>
      </c>
      <c r="M758" s="4">
        <v>16</v>
      </c>
      <c r="N758" s="4">
        <v>18</v>
      </c>
      <c r="O758"/>
      <c r="P758"/>
      <c r="Q758" s="113" t="s">
        <v>103</v>
      </c>
      <c r="R758" s="4">
        <v>16</v>
      </c>
      <c r="S758" s="4">
        <v>18</v>
      </c>
      <c r="T758"/>
      <c r="U758"/>
    </row>
    <row r="759" spans="2:21" s="64" customFormat="1" x14ac:dyDescent="0.2">
      <c r="B759" s="113" t="s">
        <v>139</v>
      </c>
      <c r="C759" s="4">
        <v>19</v>
      </c>
      <c r="D759" s="4">
        <v>19</v>
      </c>
      <c r="E759"/>
      <c r="F759"/>
      <c r="G759" s="113" t="s">
        <v>139</v>
      </c>
      <c r="H759" s="4">
        <v>19</v>
      </c>
      <c r="I759" s="4">
        <v>19</v>
      </c>
      <c r="J759"/>
      <c r="K759"/>
      <c r="L759" s="113" t="s">
        <v>139</v>
      </c>
      <c r="M759" s="4">
        <v>19</v>
      </c>
      <c r="N759" s="4">
        <v>19</v>
      </c>
      <c r="O759"/>
      <c r="P759"/>
      <c r="Q759" s="113" t="s">
        <v>139</v>
      </c>
      <c r="R759" s="4">
        <v>19</v>
      </c>
      <c r="S759" s="4">
        <v>19</v>
      </c>
      <c r="T759"/>
      <c r="U759"/>
    </row>
    <row r="760" spans="2:21" s="64" customFormat="1" x14ac:dyDescent="0.2">
      <c r="B760" s="113" t="s">
        <v>129</v>
      </c>
      <c r="C760" s="4">
        <v>18</v>
      </c>
      <c r="D760" s="4">
        <v>19</v>
      </c>
      <c r="E760"/>
      <c r="F760"/>
      <c r="G760" s="113" t="s">
        <v>129</v>
      </c>
      <c r="H760" s="4">
        <v>18</v>
      </c>
      <c r="I760" s="4">
        <v>19</v>
      </c>
      <c r="J760"/>
      <c r="K760"/>
      <c r="L760" s="113" t="s">
        <v>129</v>
      </c>
      <c r="M760" s="4">
        <v>18</v>
      </c>
      <c r="N760" s="4">
        <v>19</v>
      </c>
      <c r="O760"/>
      <c r="P760"/>
      <c r="Q760" s="113" t="s">
        <v>129</v>
      </c>
      <c r="R760" s="4">
        <v>18</v>
      </c>
      <c r="S760" s="4">
        <v>19</v>
      </c>
      <c r="T760"/>
      <c r="U760"/>
    </row>
    <row r="761" spans="2:21" s="64" customFormat="1" x14ac:dyDescent="0.2">
      <c r="B761" s="113" t="s">
        <v>93</v>
      </c>
      <c r="C761" s="4">
        <v>18</v>
      </c>
      <c r="D761" s="4">
        <v>19</v>
      </c>
      <c r="E761"/>
      <c r="F761"/>
      <c r="G761" s="113" t="s">
        <v>93</v>
      </c>
      <c r="H761" s="4">
        <v>18</v>
      </c>
      <c r="I761" s="4">
        <v>19</v>
      </c>
      <c r="J761"/>
      <c r="K761"/>
      <c r="L761" s="113" t="s">
        <v>93</v>
      </c>
      <c r="M761" s="4">
        <v>18</v>
      </c>
      <c r="N761" s="4">
        <v>19</v>
      </c>
      <c r="O761"/>
      <c r="P761"/>
      <c r="Q761" s="113" t="s">
        <v>93</v>
      </c>
      <c r="R761" s="4">
        <v>18</v>
      </c>
      <c r="S761" s="4">
        <v>19</v>
      </c>
      <c r="T761"/>
      <c r="U761"/>
    </row>
    <row r="762" spans="2:21" s="64" customFormat="1" x14ac:dyDescent="0.2">
      <c r="B762" s="113" t="s">
        <v>140</v>
      </c>
      <c r="C762" s="4">
        <v>18</v>
      </c>
      <c r="D762" s="4">
        <v>20</v>
      </c>
      <c r="E762"/>
      <c r="F762"/>
      <c r="G762" s="113" t="s">
        <v>140</v>
      </c>
      <c r="H762" s="4">
        <v>18</v>
      </c>
      <c r="I762" s="4">
        <v>20</v>
      </c>
      <c r="J762"/>
      <c r="K762"/>
      <c r="L762" s="113" t="s">
        <v>140</v>
      </c>
      <c r="M762" s="4">
        <v>18</v>
      </c>
      <c r="N762" s="4">
        <v>20</v>
      </c>
      <c r="O762"/>
      <c r="P762"/>
      <c r="Q762" s="113" t="s">
        <v>140</v>
      </c>
      <c r="R762" s="4">
        <v>18</v>
      </c>
      <c r="S762" s="4">
        <v>20</v>
      </c>
      <c r="T762"/>
      <c r="U762"/>
    </row>
    <row r="763" spans="2:21" s="64" customFormat="1" x14ac:dyDescent="0.2">
      <c r="B763" s="113" t="s">
        <v>114</v>
      </c>
      <c r="C763" s="4">
        <v>19</v>
      </c>
      <c r="D763" s="4">
        <v>21</v>
      </c>
      <c r="E763"/>
      <c r="F763"/>
      <c r="G763" s="113" t="s">
        <v>114</v>
      </c>
      <c r="H763" s="4">
        <v>19</v>
      </c>
      <c r="I763" s="4">
        <v>21</v>
      </c>
      <c r="J763"/>
      <c r="K763"/>
      <c r="L763" s="113" t="s">
        <v>114</v>
      </c>
      <c r="M763" s="4">
        <v>19</v>
      </c>
      <c r="N763" s="4">
        <v>21</v>
      </c>
      <c r="O763"/>
      <c r="P763"/>
      <c r="Q763" s="113" t="s">
        <v>114</v>
      </c>
      <c r="R763" s="4">
        <v>19</v>
      </c>
      <c r="S763" s="4">
        <v>21</v>
      </c>
      <c r="T763"/>
      <c r="U763"/>
    </row>
    <row r="764" spans="2:21" x14ac:dyDescent="0.2">
      <c r="H764" s="10"/>
      <c r="I764" s="11"/>
      <c r="L764" s="11"/>
    </row>
    <row r="766" spans="2:21" ht="13.5" customHeight="1" x14ac:dyDescent="0.2"/>
  </sheetData>
  <pageMargins left="0.7" right="0.7" top="0.75" bottom="0.75" header="0.3" footer="0.3"/>
  <pageSetup paperSize="9" orientation="portrait" r:id="rId29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FFBB44"/>
  </sheetPr>
  <dimension ref="A1"/>
  <sheetViews>
    <sheetView tabSelected="1" view="pageBreakPreview" zoomScale="60" zoomScaleNormal="50" workbookViewId="0"/>
  </sheetViews>
  <sheetFormatPr defaultColWidth="9.140625" defaultRowHeight="12.75" x14ac:dyDescent="0.2"/>
  <cols>
    <col min="1" max="1" width="9.140625" style="17" customWidth="1"/>
    <col min="2" max="36" width="9.140625" style="17"/>
    <col min="37" max="37" width="7.5703125" style="17" customWidth="1"/>
    <col min="38" max="16384" width="9.140625" style="17"/>
  </cols>
  <sheetData/>
  <sheetProtection formatCells="0" formatColumns="0" formatRows="0" insertColumns="0" insertRows="0" insertHyperlinks="0" deleteColumns="0" deleteRows="0" sort="0" autoFilter="0"/>
  <pageMargins left="0.7" right="0.7" top="0.75" bottom="0.75" header="0.3" footer="0.3"/>
  <pageSetup paperSize="9" scale="26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B15:AP63"/>
  <sheetViews>
    <sheetView showGridLines="0" view="pageBreakPreview" zoomScale="57" zoomScaleNormal="40" zoomScaleSheetLayoutView="57" workbookViewId="0"/>
  </sheetViews>
  <sheetFormatPr defaultRowHeight="12.75" x14ac:dyDescent="0.2"/>
  <cols>
    <col min="3" max="3" width="8.42578125" customWidth="1"/>
    <col min="4" max="4" width="23.85546875" customWidth="1"/>
    <col min="5" max="5" width="22.7109375" customWidth="1"/>
    <col min="12" max="12" width="3.140625" customWidth="1"/>
    <col min="21" max="21" width="3.7109375" customWidth="1"/>
    <col min="23" max="23" width="4.5703125" customWidth="1"/>
    <col min="33" max="33" width="13.85546875" customWidth="1"/>
    <col min="40" max="40" width="9.140625" customWidth="1"/>
    <col min="42" max="42" width="39.140625" customWidth="1"/>
    <col min="46" max="46" width="4" customWidth="1"/>
  </cols>
  <sheetData>
    <row r="15" spans="2:5" ht="23.25" x14ac:dyDescent="0.2">
      <c r="B15" s="117"/>
      <c r="C15" s="117"/>
      <c r="D15" s="117"/>
      <c r="E15" s="117"/>
    </row>
    <row r="16" spans="2:5" ht="49.5" customHeight="1" x14ac:dyDescent="0.2">
      <c r="B16" s="118"/>
      <c r="C16" s="118"/>
      <c r="D16" s="118"/>
      <c r="E16" s="118"/>
    </row>
    <row r="17" spans="2:5" ht="23.25" x14ac:dyDescent="0.35">
      <c r="B17" s="119"/>
      <c r="C17" s="119"/>
      <c r="D17" s="119"/>
      <c r="E17" s="98"/>
    </row>
    <row r="18" spans="2:5" ht="23.25" x14ac:dyDescent="0.35">
      <c r="B18" s="119"/>
      <c r="C18" s="119"/>
      <c r="D18" s="119"/>
      <c r="E18" s="22"/>
    </row>
    <row r="19" spans="2:5" ht="23.25" x14ac:dyDescent="0.35">
      <c r="B19" s="119"/>
      <c r="C19" s="119"/>
      <c r="D19" s="119"/>
      <c r="E19" s="99"/>
    </row>
    <row r="62" spans="35:42" ht="18" x14ac:dyDescent="0.25">
      <c r="AI62" s="115" t="s">
        <v>130</v>
      </c>
      <c r="AJ62" s="115"/>
      <c r="AK62" s="115"/>
      <c r="AL62" s="115"/>
      <c r="AM62" s="115"/>
      <c r="AN62" s="115"/>
    </row>
    <row r="63" spans="35:42" ht="18" x14ac:dyDescent="0.25">
      <c r="AO63" s="115"/>
      <c r="AP63" s="116"/>
    </row>
  </sheetData>
  <sheetProtection formatCells="0" formatColumns="0" formatRows="0" insertColumns="0" insertRows="0" insertHyperlinks="0" deleteColumns="0" deleteRows="0" sort="0" autoFilter="0" pivotTables="0"/>
  <mergeCells count="7">
    <mergeCell ref="AO63:AP63"/>
    <mergeCell ref="AI62:AN62"/>
    <mergeCell ref="B15:E15"/>
    <mergeCell ref="B16:E16"/>
    <mergeCell ref="B17:D17"/>
    <mergeCell ref="B18:D18"/>
    <mergeCell ref="B19:D19"/>
  </mergeCells>
  <pageMargins left="0.7" right="0.7" top="0.75" bottom="0.75" header="0.3" footer="0.3"/>
  <pageSetup paperSize="9" scale="19" orientation="portrait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FFBB44"/>
  </sheetPr>
  <dimension ref="F14:AB27"/>
  <sheetViews>
    <sheetView showGridLines="0" view="pageBreakPreview" zoomScale="59" zoomScaleNormal="40" zoomScaleSheetLayoutView="59" workbookViewId="0">
      <selection activeCell="AG19" sqref="AG19"/>
    </sheetView>
  </sheetViews>
  <sheetFormatPr defaultRowHeight="12.75" x14ac:dyDescent="0.2"/>
  <cols>
    <col min="6" max="6" width="9.140625" style="60"/>
    <col min="7" max="7" width="5" customWidth="1"/>
    <col min="10" max="10" width="26" customWidth="1"/>
    <col min="11" max="11" width="20.5703125" customWidth="1"/>
    <col min="13" max="13" width="1.7109375" customWidth="1"/>
    <col min="14" max="14" width="4.140625" customWidth="1"/>
    <col min="15" max="15" width="9.140625" hidden="1" customWidth="1"/>
    <col min="16" max="16" width="8.85546875" customWidth="1"/>
    <col min="17" max="17" width="1.140625" customWidth="1"/>
    <col min="18" max="18" width="0.7109375" customWidth="1"/>
    <col min="20" max="20" width="10.140625" customWidth="1"/>
    <col min="21" max="21" width="20" customWidth="1"/>
    <col min="22" max="22" width="7.42578125" customWidth="1"/>
    <col min="23" max="23" width="11.140625" customWidth="1"/>
    <col min="24" max="24" width="7" customWidth="1"/>
    <col min="25" max="25" width="19.85546875" customWidth="1"/>
    <col min="26" max="26" width="8.42578125" customWidth="1"/>
    <col min="27" max="27" width="46.7109375" style="86" customWidth="1"/>
    <col min="28" max="28" width="10.140625" customWidth="1"/>
    <col min="29" max="29" width="9.140625" customWidth="1"/>
  </cols>
  <sheetData>
    <row r="14" spans="8:28" ht="22.5" customHeight="1" x14ac:dyDescent="0.2">
      <c r="H14" s="117"/>
      <c r="I14" s="117"/>
      <c r="J14" s="117"/>
      <c r="K14" s="117"/>
      <c r="L14" s="20"/>
      <c r="S14" s="128" t="s">
        <v>75</v>
      </c>
      <c r="T14" s="129"/>
      <c r="U14" s="129"/>
      <c r="V14" s="129"/>
      <c r="W14" s="129"/>
      <c r="X14" s="129"/>
      <c r="Y14" s="129"/>
      <c r="Z14" s="129"/>
      <c r="AA14" s="129"/>
      <c r="AB14" s="130"/>
    </row>
    <row r="15" spans="8:28" ht="46.5" customHeight="1" x14ac:dyDescent="0.2">
      <c r="H15" s="118"/>
      <c r="I15" s="118"/>
      <c r="J15" s="118"/>
      <c r="K15" s="118"/>
      <c r="L15" s="20"/>
      <c r="S15" s="131" t="s">
        <v>152</v>
      </c>
      <c r="T15" s="132"/>
      <c r="U15" s="132"/>
      <c r="V15" s="132"/>
      <c r="W15" s="132"/>
      <c r="X15" s="132"/>
      <c r="Y15" s="132"/>
      <c r="Z15" s="132"/>
      <c r="AA15" s="133"/>
      <c r="AB15" s="134"/>
    </row>
    <row r="16" spans="8:28" ht="28.5" customHeight="1" x14ac:dyDescent="0.35">
      <c r="H16" s="119"/>
      <c r="I16" s="119"/>
      <c r="J16" s="119"/>
      <c r="K16" s="99"/>
      <c r="L16" s="20"/>
      <c r="S16" s="120" t="str">
        <f>IF('Сводная таблица для диаграмм'!B249&gt;0,'Сводная таблица для диаграмм'!B249," ")</f>
        <v>Дубовский район</v>
      </c>
      <c r="T16" s="121"/>
      <c r="U16" s="121"/>
      <c r="V16" s="78">
        <f>IF('Сводная таблица для диаграмм'!C249&gt;0,'Сводная таблица для диаграмм'!C249," ")</f>
        <v>1</v>
      </c>
      <c r="W16" s="126" t="str">
        <f>IF('Сводная таблица для диаграмм'!B255&gt;0,'Сводная таблица для диаграмм'!B255," ")</f>
        <v>Целинский район</v>
      </c>
      <c r="X16" s="127"/>
      <c r="Y16" s="127"/>
      <c r="Z16" s="76">
        <f>IF('Сводная таблица для диаграмм'!C255&gt;0,'Сводная таблица для диаграмм'!C255," ")</f>
        <v>4</v>
      </c>
      <c r="AA16" s="85" t="str">
        <f>IF('Сводная таблица для диаграмм'!B261&gt;0,'Сводная таблица для диаграмм'!B261," ")</f>
        <v>Верхнедонской район</v>
      </c>
      <c r="AB16" s="90">
        <f>IF('Сводная таблица для диаграмм'!C261&gt;0,'Сводная таблица для диаграмм'!C261," ")</f>
        <v>2</v>
      </c>
    </row>
    <row r="17" spans="7:28" ht="23.25" customHeight="1" x14ac:dyDescent="0.35">
      <c r="H17" s="119"/>
      <c r="I17" s="119"/>
      <c r="J17" s="119"/>
      <c r="K17" s="99"/>
      <c r="L17" s="20"/>
      <c r="S17" s="120" t="str">
        <f>IF('Сводная таблица для диаграмм'!B250&gt;0,'Сводная таблица для диаграмм'!B250," ")</f>
        <v>Зимовниковский район</v>
      </c>
      <c r="T17" s="121"/>
      <c r="U17" s="121"/>
      <c r="V17" s="78">
        <f>IF('Сводная таблица для диаграмм'!C250&gt;0,'Сводная таблица для диаграмм'!C250," ")</f>
        <v>2</v>
      </c>
      <c r="W17" s="126" t="str">
        <f>IF('Сводная таблица для диаграмм'!B256&gt;0,'Сводная таблица для диаграмм'!B256," ")</f>
        <v>Цимлянский район</v>
      </c>
      <c r="X17" s="127"/>
      <c r="Y17" s="127"/>
      <c r="Z17" s="76">
        <f>IF('Сводная таблица для диаграмм'!C256&gt;0,'Сводная таблица для диаграмм'!C256," ")</f>
        <v>3</v>
      </c>
      <c r="AA17" s="84" t="str">
        <f>IF('Сводная таблица для диаграмм'!B262&gt;0,'Сводная таблица для диаграмм'!B262," ")</f>
        <v>Матвеево-Курганский район</v>
      </c>
      <c r="AB17" s="78">
        <f>IF('Сводная таблица для диаграмм'!C262&gt;0,'Сводная таблица для диаграмм'!C262," ")</f>
        <v>3</v>
      </c>
    </row>
    <row r="18" spans="7:28" ht="24.75" customHeight="1" x14ac:dyDescent="0.35">
      <c r="H18" s="119"/>
      <c r="I18" s="119"/>
      <c r="J18" s="119"/>
      <c r="K18" s="99"/>
      <c r="S18" s="120" t="str">
        <f>IF('Сводная таблица для диаграмм'!B251&gt;0,'Сводная таблица для диаграмм'!B251," ")</f>
        <v>Кашарский район</v>
      </c>
      <c r="T18" s="121"/>
      <c r="U18" s="121"/>
      <c r="V18" s="78">
        <f>IF('Сводная таблица для диаграмм'!C251&gt;0,'Сводная таблица для диаграмм'!C251," ")</f>
        <v>3</v>
      </c>
      <c r="W18" s="126" t="str">
        <f>IF('Сводная таблица для диаграмм'!B257&gt;0,'Сводная таблица для диаграмм'!B257," ")</f>
        <v>Чертковский район</v>
      </c>
      <c r="X18" s="127"/>
      <c r="Y18" s="127"/>
      <c r="Z18" s="76">
        <f>IF('Сводная таблица для диаграмм'!C257&gt;0,'Сводная таблица для диаграмм'!C257," ")</f>
        <v>6</v>
      </c>
      <c r="AA18" s="84" t="str">
        <f>IF('Сводная таблица для диаграмм'!B263&gt;0,'Сводная таблица для диаграмм'!B263," ")</f>
        <v>Шолоховский район</v>
      </c>
      <c r="AB18" s="78">
        <f>IF('Сводная таблица для диаграмм'!C263&gt;0,'Сводная таблица для диаграмм'!C263," ")</f>
        <v>1</v>
      </c>
    </row>
    <row r="19" spans="7:28" ht="22.5" customHeight="1" x14ac:dyDescent="0.35">
      <c r="G19" s="16"/>
      <c r="H19" s="119"/>
      <c r="I19" s="119"/>
      <c r="J19" s="119"/>
      <c r="K19" s="22"/>
      <c r="L19" s="16"/>
      <c r="S19" s="120" t="str">
        <f>IF('Сводная таблица для диаграмм'!B252&gt;0,'Сводная таблица для диаграмм'!B252," ")</f>
        <v xml:space="preserve">Миллеровский район </v>
      </c>
      <c r="T19" s="121"/>
      <c r="U19" s="121"/>
      <c r="V19" s="78">
        <f>IF('Сводная таблица для диаграмм'!C252&gt;0,'Сводная таблица для диаграмм'!C252," ")</f>
        <v>6</v>
      </c>
      <c r="W19" s="126" t="str">
        <f>IF('Сводная таблица для диаграмм'!B258&gt;0,'Сводная таблица для диаграмм'!B258," ")</f>
        <v>Волгодонский район</v>
      </c>
      <c r="X19" s="127"/>
      <c r="Y19" s="127"/>
      <c r="Z19" s="76">
        <f>IF('Сводная таблица для диаграмм'!C258&gt;0,'Сводная таблица для диаграмм'!C258," ")</f>
        <v>2</v>
      </c>
      <c r="AA19" s="83" t="str">
        <f>IF('Сводная таблица для диаграмм'!B264&gt;0,'Сводная таблица для диаграмм'!B264," ")</f>
        <v>Куйбышевский район</v>
      </c>
      <c r="AB19" s="79">
        <f>IF('Сводная таблица для диаграмм'!C264&gt;0,'Сводная таблица для диаграмм'!C264," ")</f>
        <v>2</v>
      </c>
    </row>
    <row r="20" spans="7:28" ht="21" customHeight="1" x14ac:dyDescent="0.35">
      <c r="G20" s="16"/>
      <c r="H20" s="119"/>
      <c r="I20" s="119"/>
      <c r="J20" s="119"/>
      <c r="K20" s="22"/>
      <c r="L20" s="16"/>
      <c r="S20" s="120" t="str">
        <f>IF('Сводная таблица для диаграмм'!B253&gt;0,'Сводная таблица для диаграмм'!B253," ")</f>
        <v>Песчанокопский район</v>
      </c>
      <c r="T20" s="121"/>
      <c r="U20" s="121"/>
      <c r="V20" s="78">
        <f>IF('Сводная таблица для диаграмм'!C253&gt;0,'Сводная таблица для диаграмм'!C253," ")</f>
        <v>4</v>
      </c>
      <c r="W20" s="126" t="str">
        <f>IF('Сводная таблица для диаграмм'!B259&gt;0,'Сводная таблица для диаграмм'!B259," ")</f>
        <v>Орловский район</v>
      </c>
      <c r="X20" s="127"/>
      <c r="Y20" s="127"/>
      <c r="Z20" s="76">
        <f>IF('Сводная таблица для диаграмм'!C259&gt;0,'Сводная таблица для диаграмм'!C259," ")</f>
        <v>2</v>
      </c>
      <c r="AA20" s="89"/>
      <c r="AB20" s="74"/>
    </row>
    <row r="21" spans="7:28" s="16" customFormat="1" ht="24" customHeight="1" x14ac:dyDescent="0.3">
      <c r="S21" s="122" t="str">
        <f>IF('Сводная таблица для диаграмм'!B254&gt;0,'Сводная таблица для диаграмм'!B254," ")</f>
        <v xml:space="preserve">Пролетарский район </v>
      </c>
      <c r="T21" s="123"/>
      <c r="U21" s="123"/>
      <c r="V21" s="79">
        <f>IF('Сводная таблица для диаграмм'!C254&gt;0,'Сводная таблица для диаграмм'!C254," ")</f>
        <v>2</v>
      </c>
      <c r="W21" s="124" t="str">
        <f>IF('Сводная таблица для диаграмм'!B260&gt;0,'Сводная таблица для диаграмм'!B260," ")</f>
        <v xml:space="preserve">Тарасовский район </v>
      </c>
      <c r="X21" s="125"/>
      <c r="Y21" s="125"/>
      <c r="Z21" s="77">
        <f>IF('Сводная таблица для диаграмм'!C260&gt;0,'Сводная таблица для диаграмм'!C260," ")</f>
        <v>5</v>
      </c>
      <c r="AA21" s="89"/>
    </row>
    <row r="22" spans="7:28" ht="23.25" x14ac:dyDescent="0.35">
      <c r="S22" s="74"/>
      <c r="T22" s="74"/>
      <c r="U22" s="16"/>
      <c r="V22" s="16"/>
      <c r="W22" s="75"/>
      <c r="X22" s="75"/>
      <c r="Y22" s="75"/>
      <c r="Z22" s="22"/>
      <c r="AA22" s="22"/>
      <c r="AB22" s="74"/>
    </row>
    <row r="23" spans="7:28" ht="23.25" x14ac:dyDescent="0.35">
      <c r="S23" s="74"/>
      <c r="T23" s="74"/>
      <c r="U23" s="16"/>
      <c r="V23" s="16"/>
      <c r="W23" s="75"/>
      <c r="X23" s="75"/>
      <c r="Y23" s="75"/>
      <c r="Z23" s="22"/>
      <c r="AA23" s="22"/>
      <c r="AB23" s="74"/>
    </row>
    <row r="24" spans="7:28" ht="23.25" x14ac:dyDescent="0.35">
      <c r="S24" s="74"/>
      <c r="T24" s="74"/>
      <c r="U24" s="16"/>
      <c r="V24" s="16"/>
      <c r="W24" s="75"/>
      <c r="X24" s="75"/>
      <c r="Y24" s="75"/>
      <c r="Z24" s="22"/>
      <c r="AA24" s="22"/>
      <c r="AB24" s="74"/>
    </row>
    <row r="25" spans="7:28" s="16" customFormat="1" ht="23.25" x14ac:dyDescent="0.35">
      <c r="W25" s="75"/>
      <c r="X25" s="75"/>
      <c r="Y25" s="75"/>
      <c r="Z25" s="22"/>
      <c r="AA25" s="22"/>
    </row>
    <row r="26" spans="7:28" ht="23.25" x14ac:dyDescent="0.35">
      <c r="S26" s="74"/>
      <c r="T26" s="74"/>
      <c r="U26" s="16"/>
      <c r="V26" s="16"/>
      <c r="W26" s="75"/>
      <c r="X26" s="75"/>
      <c r="Y26" s="75"/>
      <c r="Z26" s="22"/>
      <c r="AA26" s="22"/>
      <c r="AB26" s="74"/>
    </row>
    <row r="27" spans="7:28" ht="23.25" x14ac:dyDescent="0.35">
      <c r="U27" s="16"/>
      <c r="V27" s="16"/>
      <c r="W27" s="119"/>
      <c r="X27" s="119"/>
      <c r="Y27" s="119"/>
      <c r="Z27" s="22"/>
      <c r="AA27" s="22"/>
    </row>
  </sheetData>
  <sheetProtection formatCells="0" formatColumns="0" formatRows="0" insertColumns="0" insertRows="0" insertHyperlinks="0" deleteColumns="0" deleteRows="0" sort="0" autoFilter="0" pivotTables="0"/>
  <mergeCells count="22">
    <mergeCell ref="S14:AB14"/>
    <mergeCell ref="H19:J19"/>
    <mergeCell ref="H20:J20"/>
    <mergeCell ref="H14:K14"/>
    <mergeCell ref="H15:K15"/>
    <mergeCell ref="H16:J16"/>
    <mergeCell ref="H17:J17"/>
    <mergeCell ref="H18:J18"/>
    <mergeCell ref="S15:AB15"/>
    <mergeCell ref="W27:Y27"/>
    <mergeCell ref="S16:U16"/>
    <mergeCell ref="S21:U21"/>
    <mergeCell ref="S20:U20"/>
    <mergeCell ref="S19:U19"/>
    <mergeCell ref="S18:U18"/>
    <mergeCell ref="S17:U17"/>
    <mergeCell ref="W21:Y21"/>
    <mergeCell ref="W19:Y19"/>
    <mergeCell ref="W20:Y20"/>
    <mergeCell ref="W16:Y16"/>
    <mergeCell ref="W17:Y17"/>
    <mergeCell ref="W18:Y18"/>
  </mergeCells>
  <pageMargins left="0.7" right="0.7" top="0.75" bottom="0.75" header="0.3" footer="0.3"/>
  <pageSetup paperSize="9" scale="19" orientation="portrait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J17:AG36"/>
  <sheetViews>
    <sheetView showGridLines="0" view="pageBreakPreview" zoomScale="70" zoomScaleNormal="40" zoomScaleSheetLayoutView="70" workbookViewId="0"/>
  </sheetViews>
  <sheetFormatPr defaultRowHeight="12.75" x14ac:dyDescent="0.2"/>
  <cols>
    <col min="8" max="8" width="9.28515625" customWidth="1"/>
    <col min="20" max="20" width="9.140625" customWidth="1"/>
    <col min="21" max="21" width="4.85546875" customWidth="1"/>
    <col min="22" max="22" width="9.140625" customWidth="1"/>
    <col min="24" max="24" width="10.140625" customWidth="1"/>
    <col min="29" max="29" width="10.5703125" customWidth="1"/>
    <col min="30" max="30" width="7.7109375" customWidth="1"/>
    <col min="36" max="36" width="9.140625" customWidth="1"/>
  </cols>
  <sheetData>
    <row r="17" spans="10:33" ht="12.75" customHeight="1" x14ac:dyDescent="0.2">
      <c r="J17" s="136">
        <f>'Сводная таблица для диаграмм'!E307</f>
        <v>0</v>
      </c>
      <c r="K17" s="136"/>
      <c r="T17" s="135"/>
      <c r="U17" s="135"/>
      <c r="AA17" s="138"/>
      <c r="AB17" s="138"/>
      <c r="AC17" s="138"/>
    </row>
    <row r="18" spans="10:33" ht="12.75" customHeight="1" x14ac:dyDescent="0.2">
      <c r="J18" s="136"/>
      <c r="K18" s="136"/>
      <c r="T18" s="135"/>
      <c r="U18" s="135"/>
      <c r="AA18" s="138"/>
      <c r="AB18" s="138"/>
      <c r="AC18" s="138"/>
    </row>
    <row r="25" spans="10:33" ht="25.5" customHeight="1" x14ac:dyDescent="0.35">
      <c r="J25" s="137">
        <f>'Сводная таблица для диаграмм'!E326</f>
        <v>-4</v>
      </c>
      <c r="K25" s="137"/>
      <c r="AB25" s="135"/>
      <c r="AC25" s="135"/>
    </row>
    <row r="32" spans="10:33" ht="12.75" customHeight="1" x14ac:dyDescent="0.35">
      <c r="Z32" s="51"/>
      <c r="AA32" s="51"/>
      <c r="AB32" s="51"/>
      <c r="AE32" s="52"/>
      <c r="AF32" s="52"/>
      <c r="AG32" s="52"/>
    </row>
    <row r="33" spans="24:33" ht="12.75" customHeight="1" x14ac:dyDescent="0.35">
      <c r="Z33" s="51"/>
      <c r="AA33" s="51"/>
      <c r="AB33" s="51"/>
      <c r="AE33" s="52"/>
      <c r="AF33" s="52"/>
      <c r="AG33" s="52"/>
    </row>
    <row r="36" spans="24:33" ht="25.5" x14ac:dyDescent="0.35">
      <c r="X36" s="53"/>
      <c r="AC36" s="53"/>
    </row>
  </sheetData>
  <sheetProtection formatCells="0" formatColumns="0" formatRows="0" insertColumns="0" insertRows="0" insertHyperlinks="0" deleteColumns="0" deleteRows="0" sort="0" autoFilter="0" pivotTables="0"/>
  <mergeCells count="5">
    <mergeCell ref="T17:U18"/>
    <mergeCell ref="J17:K18"/>
    <mergeCell ref="J25:K25"/>
    <mergeCell ref="AA17:AC18"/>
    <mergeCell ref="AB25:AC25"/>
  </mergeCells>
  <pageMargins left="0.7" right="0.7" top="0.75" bottom="0.75" header="0.3" footer="0.3"/>
  <pageSetup paperSize="9" scale="26" orientation="portrait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rgb="FFFFBB44"/>
  </sheetPr>
  <dimension ref="K20:AB54"/>
  <sheetViews>
    <sheetView showGridLines="0" view="pageBreakPreview" zoomScale="70" zoomScaleNormal="40" zoomScaleSheetLayoutView="70" workbookViewId="0"/>
  </sheetViews>
  <sheetFormatPr defaultRowHeight="12.75" x14ac:dyDescent="0.2"/>
  <sheetData>
    <row r="20" spans="11:15" x14ac:dyDescent="0.2">
      <c r="K20" s="135"/>
      <c r="L20" s="135"/>
    </row>
    <row r="21" spans="11:15" x14ac:dyDescent="0.2">
      <c r="K21" s="135"/>
      <c r="L21" s="135"/>
      <c r="M21" s="139">
        <f>'Сводная таблица для диаграмм'!E492</f>
        <v>12.5</v>
      </c>
      <c r="N21" s="139"/>
    </row>
    <row r="22" spans="11:15" x14ac:dyDescent="0.2">
      <c r="M22" s="139"/>
      <c r="N22" s="139"/>
    </row>
    <row r="25" spans="11:15" x14ac:dyDescent="0.2">
      <c r="N25" s="135"/>
      <c r="O25" s="135"/>
    </row>
    <row r="26" spans="11:15" x14ac:dyDescent="0.2">
      <c r="N26" s="135"/>
      <c r="O26" s="135"/>
    </row>
    <row r="27" spans="11:15" ht="12" customHeight="1" x14ac:dyDescent="0.2"/>
    <row r="52" spans="26:28" x14ac:dyDescent="0.2">
      <c r="Z52" s="135"/>
      <c r="AA52" s="135"/>
      <c r="AB52" s="135"/>
    </row>
    <row r="53" spans="26:28" x14ac:dyDescent="0.2">
      <c r="Z53" s="135"/>
      <c r="AA53" s="135"/>
      <c r="AB53" s="135"/>
    </row>
    <row r="54" spans="26:28" x14ac:dyDescent="0.2">
      <c r="Z54" s="135"/>
      <c r="AA54" s="135"/>
      <c r="AB54" s="135"/>
    </row>
  </sheetData>
  <sheetProtection formatCells="0" formatColumns="0" formatRows="0" insertColumns="0" insertRows="0" insertHyperlinks="0" deleteColumns="0" deleteRows="0" sort="0" autoFilter="0" pivotTables="0"/>
  <mergeCells count="4">
    <mergeCell ref="N25:O26"/>
    <mergeCell ref="K20:L21"/>
    <mergeCell ref="M21:N22"/>
    <mergeCell ref="Z52:AB54"/>
  </mergeCells>
  <pageMargins left="0.7" right="0.7" top="0.75" bottom="0.75" header="0.3" footer="0.3"/>
  <pageSetup paperSize="9" scale="25" orientation="portrait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/>
  <dimension ref="A1:D2011"/>
  <sheetViews>
    <sheetView zoomScale="70" zoomScaleNormal="70" workbookViewId="0">
      <selection sqref="A1:D8"/>
    </sheetView>
  </sheetViews>
  <sheetFormatPr defaultRowHeight="12.75" x14ac:dyDescent="0.2"/>
  <cols>
    <col min="1" max="1" width="37.85546875" style="91" bestFit="1" customWidth="1"/>
    <col min="2" max="2" width="66" style="91" customWidth="1"/>
    <col min="3" max="3" width="33.85546875" style="91" bestFit="1" customWidth="1"/>
    <col min="4" max="4" width="192.5703125" style="91" bestFit="1" customWidth="1"/>
    <col min="5" max="5" width="21.42578125" style="91" bestFit="1" customWidth="1"/>
    <col min="6" max="6" width="26" style="91" customWidth="1"/>
    <col min="7" max="7" width="10.28515625" style="91" bestFit="1" customWidth="1"/>
    <col min="8" max="8" width="21.5703125" style="91" customWidth="1"/>
    <col min="9" max="10" width="11.7109375" style="91" bestFit="1" customWidth="1"/>
    <col min="11" max="11" width="20.140625" style="91" bestFit="1" customWidth="1"/>
    <col min="12" max="12" width="12.85546875" style="91" bestFit="1" customWidth="1"/>
    <col min="13" max="13" width="20.5703125" style="91" bestFit="1" customWidth="1"/>
    <col min="14" max="14" width="21.5703125" style="91" bestFit="1" customWidth="1"/>
    <col min="15" max="15" width="16" style="91" bestFit="1" customWidth="1"/>
    <col min="16" max="16" width="10.140625" style="91" bestFit="1" customWidth="1"/>
    <col min="17" max="17" width="17.28515625" style="91" bestFit="1" customWidth="1"/>
    <col min="18" max="18" width="15.85546875" style="91" bestFit="1" customWidth="1"/>
    <col min="19" max="19" width="17.42578125" style="91" bestFit="1" customWidth="1"/>
    <col min="20" max="20" width="20" style="91" bestFit="1" customWidth="1"/>
    <col min="21" max="21" width="23.140625" style="91" bestFit="1" customWidth="1"/>
    <col min="22" max="22" width="14.85546875" style="91" bestFit="1" customWidth="1"/>
    <col min="23" max="23" width="11.42578125" style="91" bestFit="1" customWidth="1"/>
    <col min="24" max="24" width="16" style="91" bestFit="1" customWidth="1"/>
    <col min="25" max="25" width="24.42578125" style="91" bestFit="1" customWidth="1"/>
    <col min="26" max="26" width="16.7109375" style="91" bestFit="1" customWidth="1"/>
    <col min="27" max="27" width="13" style="91" bestFit="1" customWidth="1"/>
    <col min="28" max="32" width="18.140625" style="91" bestFit="1" customWidth="1"/>
    <col min="33" max="35" width="18.5703125" style="91" bestFit="1" customWidth="1"/>
    <col min="36" max="36" width="24.5703125" style="91" bestFit="1" customWidth="1"/>
    <col min="37" max="45" width="18.5703125" style="91" bestFit="1" customWidth="1"/>
    <col min="46" max="150" width="10.7109375" style="91" bestFit="1" customWidth="1"/>
    <col min="151" max="151" width="12.7109375" style="91" bestFit="1" customWidth="1"/>
    <col min="152" max="152" width="8.140625" style="91" customWidth="1"/>
    <col min="153" max="153" width="20.140625" style="91" bestFit="1" customWidth="1"/>
    <col min="154" max="154" width="18.28515625" style="91" bestFit="1" customWidth="1"/>
    <col min="155" max="155" width="15.7109375" style="91" bestFit="1" customWidth="1"/>
    <col min="156" max="156" width="18.28515625" style="91" bestFit="1" customWidth="1"/>
    <col min="157" max="157" width="9.140625" style="91"/>
    <col min="158" max="158" width="8.85546875" style="91" customWidth="1"/>
    <col min="159" max="159" width="11.5703125" style="91" bestFit="1" customWidth="1"/>
    <col min="160" max="184" width="12.140625" style="91" bestFit="1" customWidth="1"/>
    <col min="185" max="185" width="16.28515625" style="91" bestFit="1" customWidth="1"/>
    <col min="186" max="186" width="15.28515625" style="91" bestFit="1" customWidth="1"/>
    <col min="187" max="187" width="22" style="91" bestFit="1" customWidth="1"/>
    <col min="188" max="188" width="24.85546875" style="91" bestFit="1" customWidth="1"/>
    <col min="189" max="189" width="23.5703125" style="91" bestFit="1" customWidth="1"/>
    <col min="190" max="190" width="27.42578125" style="91" bestFit="1" customWidth="1"/>
    <col min="191" max="191" width="25.7109375" style="91" bestFit="1" customWidth="1"/>
    <col min="192" max="192" width="27.85546875" style="91" bestFit="1" customWidth="1"/>
    <col min="193" max="193" width="24" style="91" bestFit="1" customWidth="1"/>
    <col min="194" max="194" width="27.85546875" style="91" bestFit="1" customWidth="1"/>
    <col min="195" max="195" width="25" style="91" bestFit="1" customWidth="1"/>
    <col min="196" max="197" width="26.85546875" style="91" bestFit="1" customWidth="1"/>
    <col min="198" max="198" width="25.85546875" style="91" bestFit="1" customWidth="1"/>
    <col min="199" max="199" width="27.42578125" style="91" bestFit="1" customWidth="1"/>
    <col min="200" max="200" width="23.5703125" style="91" bestFit="1" customWidth="1"/>
    <col min="201" max="201" width="30.140625" style="91" bestFit="1" customWidth="1"/>
    <col min="202" max="202" width="25" style="91" bestFit="1" customWidth="1"/>
    <col min="203" max="203" width="31" style="91" bestFit="1" customWidth="1"/>
    <col min="204" max="204" width="27.42578125" style="91" bestFit="1" customWidth="1"/>
    <col min="205" max="205" width="21.7109375" style="91" bestFit="1" customWidth="1"/>
    <col min="206" max="206" width="24.85546875" style="91" bestFit="1" customWidth="1"/>
    <col min="207" max="207" width="26.85546875" style="91" bestFit="1" customWidth="1"/>
    <col min="208" max="208" width="23.85546875" style="91" bestFit="1" customWidth="1"/>
    <col min="209" max="209" width="23.42578125" style="91" bestFit="1" customWidth="1"/>
    <col min="210" max="210" width="21.140625" style="91" bestFit="1" customWidth="1"/>
    <col min="211" max="211" width="11.7109375" style="91" bestFit="1" customWidth="1"/>
    <col min="212" max="212" width="12.42578125" style="91" bestFit="1" customWidth="1"/>
    <col min="213" max="214" width="18.5703125" style="91" bestFit="1" customWidth="1"/>
    <col min="215" max="215" width="16.85546875" style="91" bestFit="1" customWidth="1"/>
    <col min="216" max="223" width="18.5703125" style="91" bestFit="1" customWidth="1"/>
    <col min="224" max="224" width="16.85546875" style="91" bestFit="1" customWidth="1"/>
    <col min="225" max="236" width="18.5703125" style="91" bestFit="1" customWidth="1"/>
    <col min="237" max="237" width="16.85546875" style="91" bestFit="1" customWidth="1"/>
    <col min="238" max="249" width="18.5703125" style="91" bestFit="1" customWidth="1"/>
    <col min="250" max="250" width="16.85546875" style="91" bestFit="1" customWidth="1"/>
    <col min="251" max="264" width="18.5703125" style="91" bestFit="1" customWidth="1"/>
    <col min="265" max="265" width="16.85546875" style="91" bestFit="1" customWidth="1"/>
    <col min="266" max="273" width="18.5703125" style="91" bestFit="1" customWidth="1"/>
    <col min="274" max="274" width="16.85546875" style="91" bestFit="1" customWidth="1"/>
    <col min="275" max="278" width="18.5703125" style="91" bestFit="1" customWidth="1"/>
    <col min="279" max="279" width="16.85546875" style="91" bestFit="1" customWidth="1"/>
    <col min="280" max="280" width="18.5703125" style="91" bestFit="1" customWidth="1"/>
    <col min="281" max="281" width="16.85546875" style="91" bestFit="1" customWidth="1"/>
    <col min="282" max="283" width="18.5703125" style="91" bestFit="1" customWidth="1"/>
    <col min="284" max="285" width="16.85546875" style="91" bestFit="1" customWidth="1"/>
    <col min="286" max="293" width="18.5703125" style="91" bestFit="1" customWidth="1"/>
    <col min="294" max="294" width="16.85546875" style="91" bestFit="1" customWidth="1"/>
    <col min="295" max="297" width="18.5703125" style="91" bestFit="1" customWidth="1"/>
    <col min="298" max="298" width="16.85546875" style="91" bestFit="1" customWidth="1"/>
    <col min="299" max="299" width="18.5703125" style="91" bestFit="1" customWidth="1"/>
    <col min="300" max="300" width="16.85546875" style="91" bestFit="1" customWidth="1"/>
    <col min="301" max="302" width="18.5703125" style="91" bestFit="1" customWidth="1"/>
    <col min="303" max="305" width="16.85546875" style="91" bestFit="1" customWidth="1"/>
    <col min="306" max="306" width="18.5703125" style="91" bestFit="1" customWidth="1"/>
    <col min="307" max="307" width="16.85546875" style="91" bestFit="1" customWidth="1"/>
    <col min="308" max="308" width="18.5703125" style="91" bestFit="1" customWidth="1"/>
    <col min="309" max="309" width="16.85546875" style="91" bestFit="1" customWidth="1"/>
    <col min="310" max="312" width="18.5703125" style="91" bestFit="1" customWidth="1"/>
    <col min="313" max="313" width="16.85546875" style="91" bestFit="1" customWidth="1"/>
    <col min="314" max="314" width="18.5703125" style="91" bestFit="1" customWidth="1"/>
    <col min="315" max="316" width="16.85546875" style="91" bestFit="1" customWidth="1"/>
    <col min="317" max="318" width="18.5703125" style="91" bestFit="1" customWidth="1"/>
    <col min="319" max="319" width="16.85546875" style="91" bestFit="1" customWidth="1"/>
    <col min="320" max="321" width="18.5703125" style="91" bestFit="1" customWidth="1"/>
    <col min="322" max="324" width="16.85546875" style="91" bestFit="1" customWidth="1"/>
    <col min="325" max="325" width="18.5703125" style="91" bestFit="1" customWidth="1"/>
    <col min="326" max="326" width="16.85546875" style="91" bestFit="1" customWidth="1"/>
    <col min="327" max="331" width="18.5703125" style="91" bestFit="1" customWidth="1"/>
    <col min="332" max="334" width="16.85546875" style="91" bestFit="1" customWidth="1"/>
    <col min="335" max="335" width="18.5703125" style="91" bestFit="1" customWidth="1"/>
    <col min="336" max="336" width="16.85546875" style="91" bestFit="1" customWidth="1"/>
    <col min="337" max="337" width="18.5703125" style="91" bestFit="1" customWidth="1"/>
    <col min="338" max="339" width="16.85546875" style="91" bestFit="1" customWidth="1"/>
    <col min="340" max="341" width="18.5703125" style="91" bestFit="1" customWidth="1"/>
    <col min="342" max="342" width="16.85546875" style="91" bestFit="1" customWidth="1"/>
    <col min="343" max="343" width="18.5703125" style="91" bestFit="1" customWidth="1"/>
    <col min="344" max="344" width="16.85546875" style="91" bestFit="1" customWidth="1"/>
    <col min="345" max="345" width="18.5703125" style="91" bestFit="1" customWidth="1"/>
    <col min="346" max="347" width="16.85546875" style="91" bestFit="1" customWidth="1"/>
    <col min="348" max="351" width="18.5703125" style="91" bestFit="1" customWidth="1"/>
    <col min="352" max="352" width="16.85546875" style="91" bestFit="1" customWidth="1"/>
    <col min="353" max="353" width="18.5703125" style="91" bestFit="1" customWidth="1"/>
    <col min="354" max="355" width="16.85546875" style="91" bestFit="1" customWidth="1"/>
    <col min="356" max="358" width="18.5703125" style="91" bestFit="1" customWidth="1"/>
    <col min="359" max="958" width="16.85546875" style="91" bestFit="1" customWidth="1"/>
    <col min="959" max="1052" width="17.28515625" style="91" bestFit="1" customWidth="1"/>
    <col min="1053" max="1054" width="16.28515625" style="91" bestFit="1" customWidth="1"/>
    <col min="1055" max="1107" width="17.28515625" style="91" bestFit="1" customWidth="1"/>
    <col min="1108" max="1108" width="11.140625" style="91" bestFit="1" customWidth="1"/>
    <col min="1109" max="1109" width="23.85546875" style="91" bestFit="1" customWidth="1"/>
    <col min="1110" max="1110" width="7.7109375" style="91" customWidth="1"/>
    <col min="1111" max="1111" width="13" style="91" bestFit="1" customWidth="1"/>
    <col min="1112" max="16384" width="9.140625" style="91"/>
  </cols>
  <sheetData>
    <row r="1" spans="1:4" s="93" customFormat="1" ht="12.75" customHeight="1" x14ac:dyDescent="0.2">
      <c r="A1" s="140" t="str">
        <f>CONCATENATE("Перечень торгово-сервисных точек, предоставляющих сервис «наличные на кассе» (по состоянию на ",'База данных_основная'!AB1,")")</f>
        <v>Перечень торгово-сервисных точек, предоставляющих сервис «наличные на кассе» (по состоянию на 01.04.2024)</v>
      </c>
      <c r="B1" s="140"/>
      <c r="C1" s="140"/>
      <c r="D1" s="140"/>
    </row>
    <row r="2" spans="1:4" s="93" customFormat="1" x14ac:dyDescent="0.2">
      <c r="A2" s="140"/>
      <c r="B2" s="140"/>
      <c r="C2" s="140"/>
      <c r="D2" s="140"/>
    </row>
    <row r="3" spans="1:4" s="93" customFormat="1" x14ac:dyDescent="0.2">
      <c r="A3" s="140"/>
      <c r="B3" s="140"/>
      <c r="C3" s="140"/>
      <c r="D3" s="140"/>
    </row>
    <row r="4" spans="1:4" s="93" customFormat="1" x14ac:dyDescent="0.2">
      <c r="A4" s="140"/>
      <c r="B4" s="140"/>
      <c r="C4" s="140"/>
      <c r="D4" s="140"/>
    </row>
    <row r="5" spans="1:4" s="93" customFormat="1" x14ac:dyDescent="0.2">
      <c r="A5" s="140"/>
      <c r="B5" s="140"/>
      <c r="C5" s="140"/>
      <c r="D5" s="140"/>
    </row>
    <row r="6" spans="1:4" s="93" customFormat="1" ht="38.25" customHeight="1" x14ac:dyDescent="0.2">
      <c r="A6" s="140"/>
      <c r="B6" s="140"/>
      <c r="C6" s="140"/>
      <c r="D6" s="140"/>
    </row>
    <row r="7" spans="1:4" s="93" customFormat="1" ht="23.25" customHeight="1" x14ac:dyDescent="0.2">
      <c r="A7" s="140"/>
      <c r="B7" s="140"/>
      <c r="C7" s="140"/>
      <c r="D7" s="140"/>
    </row>
    <row r="8" spans="1:4" s="93" customFormat="1" x14ac:dyDescent="0.2">
      <c r="A8" s="140"/>
      <c r="B8" s="140"/>
      <c r="C8" s="140"/>
      <c r="D8" s="140"/>
    </row>
    <row r="9" spans="1:4" ht="36" x14ac:dyDescent="0.2">
      <c r="A9" s="94" t="s">
        <v>30</v>
      </c>
      <c r="B9" s="94" t="s">
        <v>148</v>
      </c>
      <c r="C9" s="95" t="s">
        <v>149</v>
      </c>
      <c r="D9" s="95" t="s">
        <v>150</v>
      </c>
    </row>
    <row r="10" spans="1:4" ht="18" x14ac:dyDescent="0.25">
      <c r="A10" s="96" t="str">
        <f>IF(D10&lt;&gt;" ",'База данных_основная'!$AE$1," ")</f>
        <v>г.о. Ростов-на-Дону</v>
      </c>
      <c r="B10" s="96" t="str">
        <f t="array" ref="B10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</v>
      </c>
      <c r="C10" s="97" t="str">
        <f t="array" ref="C10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10" s="106" t="str">
        <f t="array" ref="D10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Казахская, 88</v>
      </c>
    </row>
    <row r="11" spans="1:4" ht="18" x14ac:dyDescent="0.25">
      <c r="A11" s="96" t="str">
        <f>IF(D11&lt;&gt;" ",'База данных_основная'!$AE$1," ")</f>
        <v>г.о. Ростов-на-Дону</v>
      </c>
      <c r="B11" s="96" t="str">
        <f t="array" ref="B11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</v>
      </c>
      <c r="C11" s="97" t="str">
        <f t="array" ref="C11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11" s="106" t="str">
        <f t="array" ref="D11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Пушкинская, 199</v>
      </c>
    </row>
    <row r="12" spans="1:4" ht="18" x14ac:dyDescent="0.25">
      <c r="A12" s="96" t="str">
        <f>IF(D12&lt;&gt;" ",'База данных_основная'!$AE$1," ")</f>
        <v>г.о. Ростов-на-Дону</v>
      </c>
      <c r="B12" s="96" t="str">
        <f t="array" ref="B12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1325</v>
      </c>
      <c r="C12" s="97" t="str">
        <f t="array" ref="C12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12" s="106" t="str">
        <f t="array" ref="D12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пер Халтуринский, 157/64</v>
      </c>
    </row>
    <row r="13" spans="1:4" ht="18" x14ac:dyDescent="0.25">
      <c r="A13" s="96" t="str">
        <f>IF(D13&lt;&gt;" ",'База данных_основная'!$AE$1," ")</f>
        <v>г.о. Ростов-на-Дону</v>
      </c>
      <c r="B13" s="96" t="str">
        <f t="array" ref="B13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</v>
      </c>
      <c r="C13" s="97" t="str">
        <f t="array" ref="C13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13" s="106" t="str">
        <f t="array" ref="D13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Нариманова, 72/40</v>
      </c>
    </row>
    <row r="14" spans="1:4" ht="18" x14ac:dyDescent="0.25">
      <c r="A14" s="96" t="str">
        <f>IF(D14&lt;&gt;" ",'База данных_основная'!$AE$1," ")</f>
        <v>г.о. Ростов-на-Дону</v>
      </c>
      <c r="B14" s="96" t="str">
        <f t="array" ref="B14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</v>
      </c>
      <c r="C14" s="97" t="str">
        <f t="array" ref="C14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14" s="106" t="str">
        <f t="array" ref="D14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2-я Краснодарская, 157/1</v>
      </c>
    </row>
    <row r="15" spans="1:4" ht="18" x14ac:dyDescent="0.25">
      <c r="A15" s="96" t="str">
        <f>IF(D15&lt;&gt;" ",'База данных_основная'!$AE$1," ")</f>
        <v>г.о. Ростов-на-Дону</v>
      </c>
      <c r="B15" s="96" t="str">
        <f t="array" ref="B15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</v>
      </c>
      <c r="C15" s="97" t="str">
        <f t="array" ref="C15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15" s="106" t="str">
        <f t="array" ref="D15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Можайская, 38</v>
      </c>
    </row>
    <row r="16" spans="1:4" ht="18" x14ac:dyDescent="0.25">
      <c r="A16" s="96" t="str">
        <f>IF(D16&lt;&gt;" ",'База данных_основная'!$AE$1," ")</f>
        <v>г.о. Ростов-на-Дону</v>
      </c>
      <c r="B16" s="96" t="str">
        <f t="array" ref="B16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</v>
      </c>
      <c r="C16" s="97" t="str">
        <f t="array" ref="C16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16" s="106" t="str">
        <f t="array" ref="D16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пер Днепровский, 116а</v>
      </c>
    </row>
    <row r="17" spans="1:4" ht="18" x14ac:dyDescent="0.25">
      <c r="A17" s="96" t="str">
        <f>IF(D17&lt;&gt;" ",'База данных_основная'!$AE$1," ")</f>
        <v>г.о. Ростов-на-Дону</v>
      </c>
      <c r="B17" s="96" t="str">
        <f t="array" ref="B17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</v>
      </c>
      <c r="C17" s="97" t="str">
        <f t="array" ref="C17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17" s="106" t="str">
        <f t="array" ref="D17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Вересаева, 107а</v>
      </c>
    </row>
    <row r="18" spans="1:4" ht="18" x14ac:dyDescent="0.25">
      <c r="A18" s="96" t="str">
        <f>IF(D18&lt;&gt;" ",'База данных_основная'!$AE$1," ")</f>
        <v>г.о. Ростов-на-Дону</v>
      </c>
      <c r="B18" s="96" t="str">
        <f t="array" ref="B18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4229</v>
      </c>
      <c r="C18" s="97" t="str">
        <f t="array" ref="C18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18" s="106" t="str">
        <f t="array" ref="D18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пр-кт 40-летия Победы, 180</v>
      </c>
    </row>
    <row r="19" spans="1:4" ht="18" x14ac:dyDescent="0.25">
      <c r="A19" s="96" t="str">
        <f>IF(D19&lt;&gt;" ",'База данных_основная'!$AE$1," ")</f>
        <v>г.о. Ростов-на-Дону</v>
      </c>
      <c r="B19" s="96" t="str">
        <f t="array" ref="B19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4130</v>
      </c>
      <c r="C19" s="97" t="str">
        <f t="array" ref="C19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19" s="106" t="str">
        <f t="array" ref="D19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Волкова, 9</v>
      </c>
    </row>
    <row r="20" spans="1:4" ht="18" x14ac:dyDescent="0.25">
      <c r="A20" s="96" t="str">
        <f>IF(D20&lt;&gt;" ",'База данных_основная'!$AE$1," ")</f>
        <v>г.о. Ростов-на-Дону</v>
      </c>
      <c r="B20" s="96" t="str">
        <f t="array" ref="B20">IFERROR(INDEX('База данных_основная'!$AB$3:$AB$1105,SMALL(IF('База данных_основная'!$AA$3:$AA$1105='База данных_основная'!$AE$1,ROW('База данных_основная'!$AB$3:$AB$1105)-2),ROW()-9))," ")</f>
        <v>3856 ПЯТЕРОЧКА</v>
      </c>
      <c r="C20" s="97" t="str">
        <f t="array" ref="C20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20" s="106" t="str">
        <f t="array" ref="D20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Социалистическая, 145</v>
      </c>
    </row>
    <row r="21" spans="1:4" ht="18" x14ac:dyDescent="0.25">
      <c r="A21" s="96" t="str">
        <f>IF(D21&lt;&gt;" ",'База данных_основная'!$AE$1," ")</f>
        <v>г.о. Ростов-на-Дону</v>
      </c>
      <c r="B21" s="96" t="str">
        <f t="array" ref="B21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</v>
      </c>
      <c r="C21" s="97" t="str">
        <f t="array" ref="C21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21" s="106" t="str">
        <f t="array" ref="D21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Зорге, 37</v>
      </c>
    </row>
    <row r="22" spans="1:4" ht="18" x14ac:dyDescent="0.25">
      <c r="A22" s="96" t="str">
        <f>IF(D22&lt;&gt;" ",'База данных_основная'!$AE$1," ")</f>
        <v>г.о. Ростов-на-Дону</v>
      </c>
      <c r="B22" s="96" t="str">
        <f t="array" ref="B22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4522</v>
      </c>
      <c r="C22" s="97" t="str">
        <f t="array" ref="C22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22" s="106" t="str">
        <f t="array" ref="D22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Суворова, 23</v>
      </c>
    </row>
    <row r="23" spans="1:4" ht="18" x14ac:dyDescent="0.25">
      <c r="A23" s="96" t="str">
        <f>IF(D23&lt;&gt;" ",'База данных_основная'!$AE$1," ")</f>
        <v>г.о. Ростов-на-Дону</v>
      </c>
      <c r="B23" s="96" t="str">
        <f t="array" ref="B23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4945</v>
      </c>
      <c r="C23" s="97" t="str">
        <f t="array" ref="C23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23" s="106" t="str">
        <f t="array" ref="D23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пл Толстого, 19/2</v>
      </c>
    </row>
    <row r="24" spans="1:4" ht="18" x14ac:dyDescent="0.25">
      <c r="A24" s="96" t="str">
        <f>IF(D24&lt;&gt;" ",'База данных_основная'!$AE$1," ")</f>
        <v>г.о. Ростов-на-Дону</v>
      </c>
      <c r="B24" s="96" t="str">
        <f t="array" ref="B24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5058</v>
      </c>
      <c r="C24" s="97" t="str">
        <f t="array" ref="C24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24" s="106" t="str">
        <f t="array" ref="D24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Текучева, 66</v>
      </c>
    </row>
    <row r="25" spans="1:4" ht="18" x14ac:dyDescent="0.25">
      <c r="A25" s="96" t="str">
        <f>IF(D25&lt;&gt;" ",'База данных_основная'!$AE$1," ")</f>
        <v>г.о. Ростов-на-Дону</v>
      </c>
      <c r="B25" s="96" t="str">
        <f t="array" ref="B25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5639</v>
      </c>
      <c r="C25" s="97" t="str">
        <f t="array" ref="C25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25" s="106" t="str">
        <f t="array" ref="D25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Текучева, 246</v>
      </c>
    </row>
    <row r="26" spans="1:4" ht="18" x14ac:dyDescent="0.25">
      <c r="A26" s="96" t="str">
        <f>IF(D26&lt;&gt;" ",'База данных_основная'!$AE$1," ")</f>
        <v>г.о. Ростов-на-Дону</v>
      </c>
      <c r="B26" s="96" t="str">
        <f t="array" ref="B26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ПЕРЕКРЕСТОК СТАЧКИ</v>
      </c>
      <c r="C26" s="97" t="str">
        <f t="array" ref="C26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26" s="106" t="str">
        <f t="array" ref="D26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пр-кт Стачки, 25</v>
      </c>
    </row>
    <row r="27" spans="1:4" ht="18" x14ac:dyDescent="0.25">
      <c r="A27" s="96" t="str">
        <f>IF(D27&lt;&gt;" ",'База данных_основная'!$AE$1," ")</f>
        <v>г.о. Ростов-на-Дону</v>
      </c>
      <c r="B27" s="96" t="str">
        <f t="array" ref="B27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5441</v>
      </c>
      <c r="C27" s="97" t="str">
        <f t="array" ref="C27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27" s="106" t="str">
        <f t="array" ref="D27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Жмайлова, 21а</v>
      </c>
    </row>
    <row r="28" spans="1:4" ht="18" x14ac:dyDescent="0.25">
      <c r="A28" s="96" t="str">
        <f>IF(D28&lt;&gt;" ",'База данных_основная'!$AE$1," ")</f>
        <v>г.о. Ростов-на-Дону</v>
      </c>
      <c r="B28" s="96" t="str">
        <f t="array" ref="B28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5760</v>
      </c>
      <c r="C28" s="97" t="str">
        <f t="array" ref="C28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28" s="106" t="str">
        <f t="array" ref="D28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пр-кт Стачки, 37</v>
      </c>
    </row>
    <row r="29" spans="1:4" ht="18" x14ac:dyDescent="0.25">
      <c r="A29" s="96" t="str">
        <f>IF(D29&lt;&gt;" ",'База данных_основная'!$AE$1," ")</f>
        <v>г.о. Ростов-на-Дону</v>
      </c>
      <c r="B29" s="96" t="str">
        <f t="array" ref="B29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6106</v>
      </c>
      <c r="C29" s="97" t="str">
        <f t="array" ref="C29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29" s="106" t="str">
        <f t="array" ref="D29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Максима Горького, 189/82</v>
      </c>
    </row>
    <row r="30" spans="1:4" ht="18" x14ac:dyDescent="0.25">
      <c r="A30" s="96" t="str">
        <f>IF(D30&lt;&gt;" ",'База данных_основная'!$AE$1," ")</f>
        <v>г.о. Ростов-на-Дону</v>
      </c>
      <c r="B30" s="96" t="str">
        <f t="array" ref="B30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5334</v>
      </c>
      <c r="C30" s="97" t="str">
        <f t="array" ref="C30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30" s="106" t="str">
        <f t="array" ref="D30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Уланская, 8</v>
      </c>
    </row>
    <row r="31" spans="1:4" ht="18" x14ac:dyDescent="0.25">
      <c r="A31" s="96" t="str">
        <f>IF(D31&lt;&gt;" ",'База данных_основная'!$AE$1," ")</f>
        <v>г.о. Ростов-на-Дону</v>
      </c>
      <c r="B31" s="96" t="str">
        <f t="array" ref="B31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6211</v>
      </c>
      <c r="C31" s="97" t="str">
        <f t="array" ref="C31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31" s="106" t="str">
        <f t="array" ref="D31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Тружеников, 11</v>
      </c>
    </row>
    <row r="32" spans="1:4" ht="18" x14ac:dyDescent="0.25">
      <c r="A32" s="96" t="str">
        <f>IF(D32&lt;&gt;" ",'База данных_основная'!$AE$1," ")</f>
        <v>г.о. Ростов-на-Дону</v>
      </c>
      <c r="B32" s="96" t="str">
        <f t="array" ref="B32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5736</v>
      </c>
      <c r="C32" s="97" t="str">
        <f t="array" ref="C32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32" s="106" t="str">
        <f t="array" ref="D32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пр-кт 40-летия Победы, 290</v>
      </c>
    </row>
    <row r="33" spans="1:4" ht="18" x14ac:dyDescent="0.25">
      <c r="A33" s="96" t="str">
        <f>IF(D33&lt;&gt;" ",'База данных_основная'!$AE$1," ")</f>
        <v>г.о. Ростов-на-Дону</v>
      </c>
      <c r="B33" s="96" t="str">
        <f t="array" ref="B33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6290</v>
      </c>
      <c r="C33" s="97" t="str">
        <f t="array" ref="C33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33" s="106" t="str">
        <f t="array" ref="D33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пр-кт Стачки, 158</v>
      </c>
    </row>
    <row r="34" spans="1:4" ht="18" x14ac:dyDescent="0.25">
      <c r="A34" s="96" t="str">
        <f>IF(D34&lt;&gt;" ",'База данных_основная'!$AE$1," ")</f>
        <v>г.о. Ростов-на-Дону</v>
      </c>
      <c r="B34" s="96" t="str">
        <f t="array" ref="B34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6372</v>
      </c>
      <c r="C34" s="97" t="str">
        <f t="array" ref="C34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34" s="106" t="str">
        <f t="array" ref="D34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Волкова, 10</v>
      </c>
    </row>
    <row r="35" spans="1:4" ht="18" x14ac:dyDescent="0.25">
      <c r="A35" s="96" t="str">
        <f>IF(D35&lt;&gt;" ",'База данных_основная'!$AE$1," ")</f>
        <v>г.о. Ростов-на-Дону</v>
      </c>
      <c r="B35" s="96" t="str">
        <f t="array" ref="B35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6323</v>
      </c>
      <c r="C35" s="97" t="str">
        <f t="array" ref="C35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35" s="106" t="str">
        <f t="array" ref="D35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Спартаковская, 26/61 26/61</v>
      </c>
    </row>
    <row r="36" spans="1:4" ht="18" x14ac:dyDescent="0.25">
      <c r="A36" s="96" t="str">
        <f>IF(D36&lt;&gt;" ",'База данных_основная'!$AE$1," ")</f>
        <v>г.о. Ростов-на-Дону</v>
      </c>
      <c r="B36" s="96" t="str">
        <f t="array" ref="B36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6344</v>
      </c>
      <c r="C36" s="97" t="str">
        <f t="array" ref="C36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36" s="106" t="str">
        <f t="array" ref="D36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пр-кт Шолохова, 128</v>
      </c>
    </row>
    <row r="37" spans="1:4" ht="18" x14ac:dyDescent="0.25">
      <c r="A37" s="96" t="str">
        <f>IF(D37&lt;&gt;" ",'База данных_основная'!$AE$1," ")</f>
        <v>г.о. Ростов-на-Дону</v>
      </c>
      <c r="B37" s="96" t="str">
        <f t="array" ref="B37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6547</v>
      </c>
      <c r="C37" s="97" t="str">
        <f t="array" ref="C37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37" s="106" t="str">
        <f t="array" ref="D37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пр-кт Соколова, 72</v>
      </c>
    </row>
    <row r="38" spans="1:4" ht="18" x14ac:dyDescent="0.25">
      <c r="A38" s="96" t="str">
        <f>IF(D38&lt;&gt;" ",'База данных_основная'!$AE$1," ")</f>
        <v>г.о. Ростов-на-Дону</v>
      </c>
      <c r="B38" s="96" t="str">
        <f t="array" ref="B38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6490</v>
      </c>
      <c r="C38" s="97" t="str">
        <f t="array" ref="C38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38" s="106" t="str">
        <f t="array" ref="D38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пр-кт Ворошиловский, 12</v>
      </c>
    </row>
    <row r="39" spans="1:4" ht="18" x14ac:dyDescent="0.25">
      <c r="A39" s="96" t="str">
        <f>IF(D39&lt;&gt;" ",'База данных_основная'!$AE$1," ")</f>
        <v>г.о. Ростов-на-Дону</v>
      </c>
      <c r="B39" s="96" t="str">
        <f t="array" ref="B39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4934</v>
      </c>
      <c r="C39" s="97" t="str">
        <f t="array" ref="C39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39" s="106" t="str">
        <f t="array" ref="D39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2-я Краснодарская, 145</v>
      </c>
    </row>
    <row r="40" spans="1:4" ht="18" x14ac:dyDescent="0.25">
      <c r="A40" s="96" t="str">
        <f>IF(D40&lt;&gt;" ",'База данных_основная'!$AE$1," ")</f>
        <v>г.о. Ростов-на-Дону</v>
      </c>
      <c r="B40" s="96" t="str">
        <f t="array" ref="B40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6726</v>
      </c>
      <c r="C40" s="97" t="str">
        <f t="array" ref="C40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40" s="106" t="str">
        <f t="array" ref="D40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Тружеников, 80</v>
      </c>
    </row>
    <row r="41" spans="1:4" ht="18" x14ac:dyDescent="0.25">
      <c r="A41" s="96" t="str">
        <f>IF(D41&lt;&gt;" ",'База данных_основная'!$AE$1," ")</f>
        <v>г.о. Ростов-на-Дону</v>
      </c>
      <c r="B41" s="96" t="str">
        <f t="array" ref="B41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6529</v>
      </c>
      <c r="C41" s="97" t="str">
        <f t="array" ref="C41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41" s="106" t="str">
        <f t="array" ref="D41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Магнитогорская, 1а/25</v>
      </c>
    </row>
    <row r="42" spans="1:4" ht="18" x14ac:dyDescent="0.25">
      <c r="A42" s="96" t="str">
        <f>IF(D42&lt;&gt;" ",'База данных_основная'!$AE$1," ")</f>
        <v>г.о. Ростов-на-Дону</v>
      </c>
      <c r="B42" s="96" t="str">
        <f t="array" ref="B42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4723</v>
      </c>
      <c r="C42" s="97" t="str">
        <f t="array" ref="C42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42" s="106" t="str">
        <f t="array" ref="D42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Сарьяна, 83/17 83/17</v>
      </c>
    </row>
    <row r="43" spans="1:4" ht="18" x14ac:dyDescent="0.25">
      <c r="A43" s="96" t="str">
        <f>IF(D43&lt;&gt;" ",'База данных_основная'!$AE$1," ")</f>
        <v>г.о. Ростов-на-Дону</v>
      </c>
      <c r="B43" s="96" t="str">
        <f t="array" ref="B43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ПЕРЕКРЕСТОК АЛЬЯНС</v>
      </c>
      <c r="C43" s="97" t="str">
        <f t="array" ref="C43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43" s="106" t="str">
        <f t="array" ref="D43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Красноармейская, 133/117</v>
      </c>
    </row>
    <row r="44" spans="1:4" ht="18" x14ac:dyDescent="0.25">
      <c r="A44" s="96" t="str">
        <f>IF(D44&lt;&gt;" ",'База данных_основная'!$AE$1," ")</f>
        <v>г.о. Ростов-на-Дону</v>
      </c>
      <c r="B44" s="96" t="str">
        <f t="array" ref="B44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7183А</v>
      </c>
      <c r="C44" s="97" t="str">
        <f t="array" ref="C44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44" s="106" t="str">
        <f t="array" ref="D44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пр-кт Королева, 22Г</v>
      </c>
    </row>
    <row r="45" spans="1:4" ht="18" x14ac:dyDescent="0.25">
      <c r="A45" s="96" t="str">
        <f>IF(D45&lt;&gt;" ",'База данных_основная'!$AE$1," ")</f>
        <v>г.о. Ростов-на-Дону</v>
      </c>
      <c r="B45" s="96" t="str">
        <f t="array" ref="B45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7398</v>
      </c>
      <c r="C45" s="97" t="str">
        <f t="array" ref="C45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45" s="106" t="str">
        <f t="array" ref="D45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Шеболдаева, 95а/2</v>
      </c>
    </row>
    <row r="46" spans="1:4" ht="18" x14ac:dyDescent="0.25">
      <c r="A46" s="96" t="str">
        <f>IF(D46&lt;&gt;" ",'База данных_основная'!$AE$1," ")</f>
        <v>г.о. Ростов-на-Дону</v>
      </c>
      <c r="B46" s="96" t="str">
        <f t="array" ref="B46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7467</v>
      </c>
      <c r="C46" s="97" t="str">
        <f t="array" ref="C46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46" s="106" t="str">
        <f t="array" ref="D46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Зорге, 64б</v>
      </c>
    </row>
    <row r="47" spans="1:4" ht="18" x14ac:dyDescent="0.25">
      <c r="A47" s="96" t="str">
        <f>IF(D47&lt;&gt;" ",'База данных_основная'!$AE$1," ")</f>
        <v>г.о. Ростов-на-Дону</v>
      </c>
      <c r="B47" s="96" t="str">
        <f t="array" ref="B47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4979</v>
      </c>
      <c r="C47" s="97" t="str">
        <f t="array" ref="C47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47" s="106" t="str">
        <f t="array" ref="D47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пр-кт Кировский, 86/178</v>
      </c>
    </row>
    <row r="48" spans="1:4" ht="18" x14ac:dyDescent="0.25">
      <c r="A48" s="96" t="str">
        <f>IF(D48&lt;&gt;" ",'База данных_основная'!$AE$1," ")</f>
        <v>г.о. Ростов-на-Дону</v>
      </c>
      <c r="B48" s="96" t="str">
        <f t="array" ref="B48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713</v>
      </c>
      <c r="C48" s="97" t="str">
        <f t="array" ref="C48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48" s="106" t="str">
        <f t="array" ref="D48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2-я Краснодарская, 78/3</v>
      </c>
    </row>
    <row r="49" spans="1:4" ht="18" x14ac:dyDescent="0.25">
      <c r="A49" s="96" t="str">
        <f>IF(D49&lt;&gt;" ",'База данных_основная'!$AE$1," ")</f>
        <v>г.о. Ростов-на-Дону</v>
      </c>
      <c r="B49" s="96" t="str">
        <f t="array" ref="B49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1276</v>
      </c>
      <c r="C49" s="97" t="str">
        <f t="array" ref="C49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49" s="106" t="str">
        <f t="array" ref="D49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пр-кт Буденновский, 80</v>
      </c>
    </row>
    <row r="50" spans="1:4" ht="18" x14ac:dyDescent="0.25">
      <c r="A50" s="96" t="str">
        <f>IF(D50&lt;&gt;" ",'База данных_основная'!$AE$1," ")</f>
        <v>г.о. Ростов-на-Дону</v>
      </c>
      <c r="B50" s="96" t="str">
        <f t="array" ref="B50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724</v>
      </c>
      <c r="C50" s="97" t="str">
        <f t="array" ref="C50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50" s="106" t="str">
        <f t="array" ref="D50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пр-кт Королева, 14</v>
      </c>
    </row>
    <row r="51" spans="1:4" ht="18" x14ac:dyDescent="0.25">
      <c r="A51" s="96" t="str">
        <f>IF(D51&lt;&gt;" ",'База данных_основная'!$AE$1," ")</f>
        <v>г.о. Ростов-на-Дону</v>
      </c>
      <c r="B51" s="96" t="str">
        <f t="array" ref="B51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725</v>
      </c>
      <c r="C51" s="97" t="str">
        <f t="array" ref="C51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51" s="106" t="str">
        <f t="array" ref="D51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пр-кт Королева, 29</v>
      </c>
    </row>
    <row r="52" spans="1:4" ht="18" x14ac:dyDescent="0.25">
      <c r="A52" s="96" t="str">
        <f>IF(D52&lt;&gt;" ",'База данных_основная'!$AE$1," ")</f>
        <v>г.о. Ростов-на-Дону</v>
      </c>
      <c r="B52" s="96" t="str">
        <f t="array" ref="B52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714</v>
      </c>
      <c r="C52" s="97" t="str">
        <f t="array" ref="C52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52" s="106" t="str">
        <f t="array" ref="D52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пр-кт Буденновский, 104</v>
      </c>
    </row>
    <row r="53" spans="1:4" ht="18" x14ac:dyDescent="0.25">
      <c r="A53" s="96" t="str">
        <f>IF(D53&lt;&gt;" ",'База данных_основная'!$AE$1," ")</f>
        <v>г.о. Ростов-на-Дону</v>
      </c>
      <c r="B53" s="96" t="str">
        <f t="array" ref="B53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1891</v>
      </c>
      <c r="C53" s="97" t="str">
        <f t="array" ref="C53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53" s="106" t="str">
        <f t="array" ref="D53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пр-кт Сельмаш, 98/11</v>
      </c>
    </row>
    <row r="54" spans="1:4" ht="18" x14ac:dyDescent="0.25">
      <c r="A54" s="96" t="str">
        <f>IF(D54&lt;&gt;" ",'База данных_основная'!$AE$1," ")</f>
        <v>г.о. Ростов-на-Дону</v>
      </c>
      <c r="B54" s="96" t="str">
        <f t="array" ref="B54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760</v>
      </c>
      <c r="C54" s="97" t="str">
        <f t="array" ref="C54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54" s="106" t="str">
        <f t="array" ref="D54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Ченцова, 95/27</v>
      </c>
    </row>
    <row r="55" spans="1:4" ht="18" x14ac:dyDescent="0.25">
      <c r="A55" s="96" t="str">
        <f>IF(D55&lt;&gt;" ",'База данных_основная'!$AE$1," ")</f>
        <v>г.о. Ростов-на-Дону</v>
      </c>
      <c r="B55" s="96" t="str">
        <f t="array" ref="B55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1273</v>
      </c>
      <c r="C55" s="97" t="str">
        <f t="array" ref="C55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55" s="106" t="str">
        <f t="array" ref="D55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Селиванова, 33/1</v>
      </c>
    </row>
    <row r="56" spans="1:4" ht="18" x14ac:dyDescent="0.25">
      <c r="A56" s="96" t="str">
        <f>IF(D56&lt;&gt;" ",'База данных_основная'!$AE$1," ")</f>
        <v>г.о. Ростов-на-Дону</v>
      </c>
      <c r="B56" s="96" t="str">
        <f t="array" ref="B56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742</v>
      </c>
      <c r="C56" s="97" t="str">
        <f t="array" ref="C56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56" s="106" t="str">
        <f t="array" ref="D56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Еременко, 58/11</v>
      </c>
    </row>
    <row r="57" spans="1:4" ht="18" x14ac:dyDescent="0.25">
      <c r="A57" s="96" t="str">
        <f>IF(D57&lt;&gt;" ",'База данных_основная'!$AE$1," ")</f>
        <v>г.о. Ростов-на-Дону</v>
      </c>
      <c r="B57" s="96" t="str">
        <f t="array" ref="B57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1335</v>
      </c>
      <c r="C57" s="97" t="str">
        <f t="array" ref="C57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57" s="106" t="str">
        <f t="array" ref="D57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Мечникова, 47</v>
      </c>
    </row>
    <row r="58" spans="1:4" ht="18" x14ac:dyDescent="0.25">
      <c r="A58" s="96" t="str">
        <f>IF(D58&lt;&gt;" ",'База данных_основная'!$AE$1," ")</f>
        <v>г.о. Ростов-на-Дону</v>
      </c>
      <c r="B58" s="96" t="str">
        <f t="array" ref="B58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7871</v>
      </c>
      <c r="C58" s="97" t="str">
        <f t="array" ref="C58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58" s="106" t="str">
        <f t="array" ref="D58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пр-кт 40-летия Победы, 73/3</v>
      </c>
    </row>
    <row r="59" spans="1:4" ht="18" x14ac:dyDescent="0.25">
      <c r="A59" s="96" t="str">
        <f>IF(D59&lt;&gt;" ",'База данных_основная'!$AE$1," ")</f>
        <v>г.о. Ростов-на-Дону</v>
      </c>
      <c r="B59" s="96" t="str">
        <f t="array" ref="B59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8159</v>
      </c>
      <c r="C59" s="97" t="str">
        <f t="array" ref="C59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59" s="106" t="str">
        <f t="array" ref="D59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пр-кт 40-летия Победы, 101</v>
      </c>
    </row>
    <row r="60" spans="1:4" ht="18" x14ac:dyDescent="0.25">
      <c r="A60" s="96" t="str">
        <f>IF(D60&lt;&gt;" ",'База данных_основная'!$AE$1," ")</f>
        <v>г.о. Ростов-на-Дону</v>
      </c>
      <c r="B60" s="96" t="str">
        <f t="array" ref="B60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8482</v>
      </c>
      <c r="C60" s="97" t="str">
        <f t="array" ref="C60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60" s="106" t="str">
        <f t="array" ref="D60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Мадояна, 90/94 90/94</v>
      </c>
    </row>
    <row r="61" spans="1:4" ht="18" x14ac:dyDescent="0.25">
      <c r="A61" s="96" t="str">
        <f>IF(D61&lt;&gt;" ",'База данных_основная'!$AE$1," ")</f>
        <v>г.о. Ростов-на-Дону</v>
      </c>
      <c r="B61" s="96" t="str">
        <f t="array" ref="B61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8621</v>
      </c>
      <c r="C61" s="97" t="str">
        <f t="array" ref="C61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61" s="106" t="str">
        <f t="array" ref="D61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пр-кт Буденновский, 42/50</v>
      </c>
    </row>
    <row r="62" spans="1:4" ht="18" x14ac:dyDescent="0.25">
      <c r="A62" s="96" t="str">
        <f>IF(D62&lt;&gt;" ",'База данных_основная'!$AE$1," ")</f>
        <v>г.о. Ростов-на-Дону</v>
      </c>
      <c r="B62" s="96" t="str">
        <f t="array" ref="B62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8943</v>
      </c>
      <c r="C62" s="97" t="str">
        <f t="array" ref="C62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62" s="106" t="str">
        <f t="array" ref="D62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Варфоломеева, 87-89</v>
      </c>
    </row>
    <row r="63" spans="1:4" ht="18" x14ac:dyDescent="0.25">
      <c r="A63" s="96" t="str">
        <f>IF(D63&lt;&gt;" ",'База данных_основная'!$AE$1," ")</f>
        <v>г.о. Ростов-на-Дону</v>
      </c>
      <c r="B63" s="96" t="str">
        <f t="array" ref="B63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8357</v>
      </c>
      <c r="C63" s="97" t="str">
        <f t="array" ref="C63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63" s="106" t="str">
        <f t="array" ref="D63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пр-кт Шолохова, 12</v>
      </c>
    </row>
    <row r="64" spans="1:4" ht="18" x14ac:dyDescent="0.25">
      <c r="A64" s="96" t="str">
        <f>IF(D64&lt;&gt;" ",'База данных_основная'!$AE$1," ")</f>
        <v>г.о. Ростов-на-Дону</v>
      </c>
      <c r="B64" s="96" t="str">
        <f t="array" ref="B64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7693</v>
      </c>
      <c r="C64" s="97" t="str">
        <f t="array" ref="C64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64" s="106" t="str">
        <f t="array" ref="D64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Портовая, дом 480</v>
      </c>
    </row>
    <row r="65" spans="1:4" ht="18" x14ac:dyDescent="0.25">
      <c r="A65" s="96" t="str">
        <f>IF(D65&lt;&gt;" ",'База данных_основная'!$AE$1," ")</f>
        <v>г.о. Ростов-на-Дону</v>
      </c>
      <c r="B65" s="96" t="str">
        <f t="array" ref="B65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7695</v>
      </c>
      <c r="C65" s="97" t="str">
        <f t="array" ref="C65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65" s="106" t="str">
        <f t="array" ref="D65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Самшитовая, 5</v>
      </c>
    </row>
    <row r="66" spans="1:4" ht="18" x14ac:dyDescent="0.25">
      <c r="A66" s="96" t="str">
        <f>IF(D66&lt;&gt;" ",'База данных_основная'!$AE$1," ")</f>
        <v>г.о. Ростов-на-Дону</v>
      </c>
      <c r="B66" s="96" t="str">
        <f t="array" ref="B66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10082</v>
      </c>
      <c r="C66" s="97" t="str">
        <f t="array" ref="C66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66" s="106" t="str">
        <f t="array" ref="D66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Петренко, 10</v>
      </c>
    </row>
    <row r="67" spans="1:4" ht="18" x14ac:dyDescent="0.25">
      <c r="A67" s="96" t="str">
        <f>IF(D67&lt;&gt;" ",'База данных_основная'!$AE$1," ")</f>
        <v>г.о. Ростов-на-Дону</v>
      </c>
      <c r="B67" s="96" t="str">
        <f t="array" ref="B67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10074</v>
      </c>
      <c r="C67" s="97" t="str">
        <f t="array" ref="C67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67" s="106" t="str">
        <f t="array" ref="D67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Малиновского, 76б/87а</v>
      </c>
    </row>
    <row r="68" spans="1:4" ht="18" x14ac:dyDescent="0.25">
      <c r="A68" s="96" t="str">
        <f>IF(D68&lt;&gt;" ",'База данных_основная'!$AE$1," ")</f>
        <v>г.о. Ростов-на-Дону</v>
      </c>
      <c r="B68" s="96" t="str">
        <f t="array" ref="B68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8137</v>
      </c>
      <c r="C68" s="97" t="str">
        <f t="array" ref="C68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68" s="106" t="str">
        <f t="array" ref="D68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Карпатская, 1/65</v>
      </c>
    </row>
    <row r="69" spans="1:4" ht="18" x14ac:dyDescent="0.25">
      <c r="A69" s="96" t="str">
        <f>IF(D69&lt;&gt;" ",'База данных_основная'!$AE$1," ")</f>
        <v>г.о. Ростов-на-Дону</v>
      </c>
      <c r="B69" s="96" t="str">
        <f t="array" ref="B69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ПЕРЕКРЕСТОК (ЗАПАДНЫЙ)</v>
      </c>
      <c r="C69" s="97" t="str">
        <f t="array" ref="C69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69" s="106" t="str">
        <f t="array" ref="D69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пр-кт Коммунистический, 32</v>
      </c>
    </row>
    <row r="70" spans="1:4" ht="18" x14ac:dyDescent="0.25">
      <c r="A70" s="96" t="str">
        <f>IF(D70&lt;&gt;" ",'База данных_основная'!$AE$1," ")</f>
        <v>г.о. Ростов-на-Дону</v>
      </c>
      <c r="B70" s="96" t="str">
        <f t="array" ref="B70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10303</v>
      </c>
      <c r="C70" s="97" t="str">
        <f t="array" ref="C70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70" s="106" t="str">
        <f t="array" ref="D70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Буйнакская, 3/54</v>
      </c>
    </row>
    <row r="71" spans="1:4" ht="18" x14ac:dyDescent="0.25">
      <c r="A71" s="96" t="str">
        <f>IF(D71&lt;&gt;" ",'База данных_основная'!$AE$1," ")</f>
        <v>г.о. Ростов-на-Дону</v>
      </c>
      <c r="B71" s="96" t="str">
        <f t="array" ref="B71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8531</v>
      </c>
      <c r="C71" s="97" t="str">
        <f t="array" ref="C71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71" s="106" t="str">
        <f t="array" ref="D71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пер Черепичный, 12</v>
      </c>
    </row>
    <row r="72" spans="1:4" ht="18" x14ac:dyDescent="0.25">
      <c r="A72" s="96" t="str">
        <f>IF(D72&lt;&gt;" ",'База данных_основная'!$AE$1," ")</f>
        <v>г.о. Ростов-на-Дону</v>
      </c>
      <c r="B72" s="96" t="str">
        <f t="array" ref="B72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10220</v>
      </c>
      <c r="C72" s="97" t="str">
        <f t="array" ref="C72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72" s="106" t="str">
        <f t="array" ref="D72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1-я Майская, 20/7</v>
      </c>
    </row>
    <row r="73" spans="1:4" ht="18" x14ac:dyDescent="0.25">
      <c r="A73" s="96" t="str">
        <f>IF(D73&lt;&gt;" ",'База данных_основная'!$AE$1," ")</f>
        <v>г.о. Ростов-на-Дону</v>
      </c>
      <c r="B73" s="96" t="str">
        <f t="array" ref="B73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10462</v>
      </c>
      <c r="C73" s="97" t="str">
        <f t="array" ref="C73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73" s="106" t="str">
        <f t="array" ref="D73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Дачная, 103</v>
      </c>
    </row>
    <row r="74" spans="1:4" ht="18" x14ac:dyDescent="0.25">
      <c r="A74" s="96" t="str">
        <f>IF(D74&lt;&gt;" ",'База данных_основная'!$AE$1," ")</f>
        <v>г.о. Ростов-на-Дону</v>
      </c>
      <c r="B74" s="96" t="str">
        <f t="array" ref="B74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10337</v>
      </c>
      <c r="C74" s="97" t="str">
        <f t="array" ref="C74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74" s="106" t="str">
        <f t="array" ref="D74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Евдокимова, 102Б</v>
      </c>
    </row>
    <row r="75" spans="1:4" ht="18" x14ac:dyDescent="0.25">
      <c r="A75" s="96" t="str">
        <f>IF(D75&lt;&gt;" ",'База данных_основная'!$AE$1," ")</f>
        <v>г.о. Ростов-на-Дону</v>
      </c>
      <c r="B75" s="96" t="str">
        <f t="array" ref="B75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7164</v>
      </c>
      <c r="C75" s="97" t="str">
        <f t="array" ref="C75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75" s="106" t="str">
        <f t="array" ref="D75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Максима Горького, 242</v>
      </c>
    </row>
    <row r="76" spans="1:4" ht="18" x14ac:dyDescent="0.25">
      <c r="A76" s="96" t="str">
        <f>IF(D76&lt;&gt;" ",'База данных_основная'!$AE$1," ")</f>
        <v>г.о. Ростов-на-Дону</v>
      </c>
      <c r="B76" s="96" t="str">
        <f t="array" ref="B76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7809</v>
      </c>
      <c r="C76" s="97" t="str">
        <f t="array" ref="C76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76" s="106" t="str">
        <f t="array" ref="D76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пер Суздальский, 15</v>
      </c>
    </row>
    <row r="77" spans="1:4" ht="18" x14ac:dyDescent="0.25">
      <c r="A77" s="96" t="str">
        <f>IF(D77&lt;&gt;" ",'База данных_основная'!$AE$1," ")</f>
        <v>г.о. Ростов-на-Дону</v>
      </c>
      <c r="B77" s="96" t="str">
        <f t="array" ref="B77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10552</v>
      </c>
      <c r="C77" s="97" t="str">
        <f t="array" ref="C77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77" s="106" t="str">
        <f t="array" ref="D77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Зорге, 13</v>
      </c>
    </row>
    <row r="78" spans="1:4" ht="18" x14ac:dyDescent="0.25">
      <c r="A78" s="96" t="str">
        <f>IF(D78&lt;&gt;" ",'База данных_основная'!$AE$1," ")</f>
        <v>г.о. Ростов-на-Дону</v>
      </c>
      <c r="B78" s="96" t="str">
        <f t="array" ref="B78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11338</v>
      </c>
      <c r="C78" s="97" t="str">
        <f t="array" ref="C78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78" s="106" t="str">
        <f t="array" ref="D78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пр-кт 40-летия Победы, 312/3</v>
      </c>
    </row>
    <row r="79" spans="1:4" ht="18" x14ac:dyDescent="0.25">
      <c r="A79" s="96" t="str">
        <f>IF(D79&lt;&gt;" ",'База данных_основная'!$AE$1," ")</f>
        <v>г.о. Ростов-на-Дону</v>
      </c>
      <c r="B79" s="96" t="str">
        <f t="array" ref="B79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11850</v>
      </c>
      <c r="C79" s="97" t="str">
        <f t="array" ref="C79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79" s="106" t="str">
        <f t="array" ref="D79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2-я Баррикадная, 4 к.1-7 21 4 к.1-7 21</v>
      </c>
    </row>
    <row r="80" spans="1:4" ht="18" x14ac:dyDescent="0.25">
      <c r="A80" s="96" t="str">
        <f>IF(D80&lt;&gt;" ",'База данных_основная'!$AE$1," ")</f>
        <v>г.о. Ростов-на-Дону</v>
      </c>
      <c r="B80" s="96" t="str">
        <f t="array" ref="B80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ПЕРЕКРЕСТОК АСТОР-ПЛАЗ</v>
      </c>
      <c r="C80" s="97" t="str">
        <f t="array" ref="C80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80" s="106" t="str">
        <f t="array" ref="D80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пр-кт Буденновский, д 49</v>
      </c>
    </row>
    <row r="81" spans="1:4" ht="18" x14ac:dyDescent="0.25">
      <c r="A81" s="96" t="str">
        <f>IF(D81&lt;&gt;" ",'База данных_основная'!$AE$1," ")</f>
        <v>г.о. Ростов-на-Дону</v>
      </c>
      <c r="B81" s="96" t="str">
        <f t="array" ref="B81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12001</v>
      </c>
      <c r="C81" s="97" t="str">
        <f t="array" ref="C81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81" s="106" t="str">
        <f t="array" ref="D81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Добровольского, 13</v>
      </c>
    </row>
    <row r="82" spans="1:4" ht="18" x14ac:dyDescent="0.25">
      <c r="A82" s="96" t="str">
        <f>IF(D82&lt;&gt;" ",'База данных_основная'!$AE$1," ")</f>
        <v>г.о. Ростов-на-Дону</v>
      </c>
      <c r="B82" s="96" t="str">
        <f t="array" ref="B82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7102</v>
      </c>
      <c r="C82" s="97" t="str">
        <f t="array" ref="C82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82" s="106" t="str">
        <f t="array" ref="D82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Орбитальная, 15</v>
      </c>
    </row>
    <row r="83" spans="1:4" ht="18" x14ac:dyDescent="0.25">
      <c r="A83" s="96" t="str">
        <f>IF(D83&lt;&gt;" ",'База данных_основная'!$AE$1," ")</f>
        <v>г.о. Ростов-на-Дону</v>
      </c>
      <c r="B83" s="96" t="str">
        <f t="array" ref="B83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11140</v>
      </c>
      <c r="C83" s="97" t="str">
        <f t="array" ref="C83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83" s="106" t="str">
        <f t="array" ref="D83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Каскадная, 56/1</v>
      </c>
    </row>
    <row r="84" spans="1:4" ht="18" x14ac:dyDescent="0.25">
      <c r="A84" s="96" t="str">
        <f>IF(D84&lt;&gt;" ",'База данных_основная'!$AE$1," ")</f>
        <v>г.о. Ростов-на-Дону</v>
      </c>
      <c r="B84" s="96" t="str">
        <f t="array" ref="B84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8365</v>
      </c>
      <c r="C84" s="97" t="str">
        <f t="array" ref="C84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84" s="106" t="str">
        <f t="array" ref="D84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Штахановского, 16</v>
      </c>
    </row>
    <row r="85" spans="1:4" ht="18" x14ac:dyDescent="0.25">
      <c r="A85" s="96" t="str">
        <f>IF(D85&lt;&gt;" ",'База данных_основная'!$AE$1," ")</f>
        <v>г.о. Ростов-на-Дону</v>
      </c>
      <c r="B85" s="96" t="str">
        <f t="array" ref="B85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11836</v>
      </c>
      <c r="C85" s="97" t="str">
        <f t="array" ref="C85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85" s="106" t="str">
        <f t="array" ref="D85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пер Старочеркасский, 10</v>
      </c>
    </row>
    <row r="86" spans="1:4" ht="18" x14ac:dyDescent="0.25">
      <c r="A86" s="96" t="str">
        <f>IF(D86&lt;&gt;" ",'База данных_основная'!$AE$1," ")</f>
        <v>г.о. Ростов-на-Дону</v>
      </c>
      <c r="B86" s="96" t="str">
        <f t="array" ref="B86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10351</v>
      </c>
      <c r="C86" s="97" t="str">
        <f t="array" ref="C86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86" s="106" t="str">
        <f t="array" ref="D86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пер Наклонный, 23</v>
      </c>
    </row>
    <row r="87" spans="1:4" ht="18" x14ac:dyDescent="0.25">
      <c r="A87" s="96" t="str">
        <f>IF(D87&lt;&gt;" ",'База данных_основная'!$AE$1," ")</f>
        <v>г.о. Ростов-на-Дону</v>
      </c>
      <c r="B87" s="96" t="str">
        <f t="array" ref="B87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12363</v>
      </c>
      <c r="C87" s="97" t="str">
        <f t="array" ref="C87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87" s="106" t="str">
        <f t="array" ref="D87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37-я линия, 95 95</v>
      </c>
    </row>
    <row r="88" spans="1:4" ht="18" x14ac:dyDescent="0.25">
      <c r="A88" s="96" t="str">
        <f>IF(D88&lt;&gt;" ",'База данных_основная'!$AE$1," ")</f>
        <v>г.о. Ростов-на-Дону</v>
      </c>
      <c r="B88" s="96" t="str">
        <f t="array" ref="B88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13060</v>
      </c>
      <c r="C88" s="97" t="str">
        <f t="array" ref="C88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88" s="106" t="str">
        <f t="array" ref="D88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Некрасовская, 75/10</v>
      </c>
    </row>
    <row r="89" spans="1:4" ht="18" x14ac:dyDescent="0.25">
      <c r="A89" s="96" t="str">
        <f>IF(D89&lt;&gt;" ",'База данных_основная'!$AE$1," ")</f>
        <v>г.о. Ростов-на-Дону</v>
      </c>
      <c r="B89" s="96" t="str">
        <f t="array" ref="B89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13132</v>
      </c>
      <c r="C89" s="97" t="str">
        <f t="array" ref="C89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89" s="106" t="str">
        <f t="array" ref="D89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Доватора, 144/28</v>
      </c>
    </row>
    <row r="90" spans="1:4" ht="18" x14ac:dyDescent="0.25">
      <c r="A90" s="96" t="str">
        <f>IF(D90&lt;&gt;" ",'База данных_основная'!$AE$1," ")</f>
        <v>г.о. Ростов-на-Дону</v>
      </c>
      <c r="B90" s="96" t="str">
        <f t="array" ref="B90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13365</v>
      </c>
      <c r="C90" s="97" t="str">
        <f t="array" ref="C90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90" s="106" t="str">
        <f t="array" ref="D90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Еременко, 100/70,п.2</v>
      </c>
    </row>
    <row r="91" spans="1:4" ht="18" x14ac:dyDescent="0.25">
      <c r="A91" s="96" t="str">
        <f>IF(D91&lt;&gt;" ",'База данных_основная'!$AE$1," ")</f>
        <v>г.о. Ростов-на-Дону</v>
      </c>
      <c r="B91" s="96" t="str">
        <f t="array" ref="B91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13443</v>
      </c>
      <c r="C91" s="97" t="str">
        <f t="array" ref="C91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91" s="106" t="str">
        <f t="array" ref="D91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пр-кт Ленина, 109а -</v>
      </c>
    </row>
    <row r="92" spans="1:4" ht="18" x14ac:dyDescent="0.25">
      <c r="A92" s="96" t="str">
        <f>IF(D92&lt;&gt;" ",'База данных_основная'!$AE$1," ")</f>
        <v>г.о. Ростов-на-Дону</v>
      </c>
      <c r="B92" s="96" t="str">
        <f t="array" ref="B92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2878</v>
      </c>
      <c r="C92" s="97" t="str">
        <f t="array" ref="C92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92" s="106" t="str">
        <f t="array" ref="D92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Доватора, 257</v>
      </c>
    </row>
    <row r="93" spans="1:4" ht="18" x14ac:dyDescent="0.25">
      <c r="A93" s="96" t="str">
        <f>IF(D93&lt;&gt;" ",'База данных_основная'!$AE$1," ")</f>
        <v>г.о. Ростов-на-Дону</v>
      </c>
      <c r="B93" s="96" t="str">
        <f t="array" ref="B93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13809</v>
      </c>
      <c r="C93" s="97" t="str">
        <f t="array" ref="C93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93" s="106" t="str">
        <f t="array" ref="D93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Жмайлова, 4 4</v>
      </c>
    </row>
    <row r="94" spans="1:4" ht="18" x14ac:dyDescent="0.25">
      <c r="A94" s="96" t="str">
        <f>IF(D94&lt;&gt;" ",'База данных_основная'!$AE$1," ")</f>
        <v>г.о. Ростов-на-Дону</v>
      </c>
      <c r="B94" s="96" t="str">
        <f t="array" ref="B94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13990</v>
      </c>
      <c r="C94" s="97" t="str">
        <f t="array" ref="C94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94" s="106" t="str">
        <f t="array" ref="D94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пер Днепровский, 115</v>
      </c>
    </row>
    <row r="95" spans="1:4" ht="18" x14ac:dyDescent="0.25">
      <c r="A95" s="96" t="str">
        <f>IF(D95&lt;&gt;" ",'База данных_основная'!$AE$1," ")</f>
        <v>г.о. Ростов-на-Дону</v>
      </c>
      <c r="B95" s="96" t="str">
        <f t="array" ref="B95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14215</v>
      </c>
      <c r="C95" s="97" t="str">
        <f t="array" ref="C95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95" s="106" t="str">
        <f t="array" ref="D95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Нансена, 135/11 135/11</v>
      </c>
    </row>
    <row r="96" spans="1:4" ht="18" x14ac:dyDescent="0.25">
      <c r="A96" s="96" t="str">
        <f>IF(D96&lt;&gt;" ",'База данных_основная'!$AE$1," ")</f>
        <v>г.о. Ростов-на-Дону</v>
      </c>
      <c r="B96" s="96" t="str">
        <f t="array" ref="B96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14389</v>
      </c>
      <c r="C96" s="97" t="str">
        <f t="array" ref="C96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96" s="106" t="str">
        <f t="array" ref="D96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Творческая, 7</v>
      </c>
    </row>
    <row r="97" spans="1:4" ht="18" x14ac:dyDescent="0.25">
      <c r="A97" s="96" t="str">
        <f>IF(D97&lt;&gt;" ",'База данных_основная'!$AE$1," ")</f>
        <v>г.о. Ростов-на-Дону</v>
      </c>
      <c r="B97" s="96" t="str">
        <f t="array" ref="B97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Перекресток Комарова</v>
      </c>
      <c r="C97" s="97" t="str">
        <f t="array" ref="C97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97" s="106" t="str">
        <f t="array" ref="D97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пр-кт Космонавтов, 19А/28Ж</v>
      </c>
    </row>
    <row r="98" spans="1:4" ht="18" x14ac:dyDescent="0.25">
      <c r="A98" s="96" t="str">
        <f>IF(D98&lt;&gt;" ",'База данных_основная'!$AE$1," ")</f>
        <v>г.о. Ростов-на-Дону</v>
      </c>
      <c r="B98" s="96" t="str">
        <f t="array" ref="B98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10242</v>
      </c>
      <c r="C98" s="97" t="str">
        <f t="array" ref="C98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98" s="106" t="str">
        <f t="array" ref="D98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пр-кт Космонавтов, 39</v>
      </c>
    </row>
    <row r="99" spans="1:4" ht="18" x14ac:dyDescent="0.25">
      <c r="A99" s="96" t="str">
        <f>IF(D99&lt;&gt;" ",'База данных_основная'!$AE$1," ")</f>
        <v>г.о. Ростов-на-Дону</v>
      </c>
      <c r="B99" s="96" t="str">
        <f t="array" ref="B99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12452</v>
      </c>
      <c r="C99" s="97" t="str">
        <f t="array" ref="C99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99" s="106" t="str">
        <f t="array" ref="D99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Каширская, 6а</v>
      </c>
    </row>
    <row r="100" spans="1:4" ht="18" x14ac:dyDescent="0.25">
      <c r="A100" s="96" t="str">
        <f>IF(D100&lt;&gt;" ",'База данных_основная'!$AE$1," ")</f>
        <v>г.о. Ростов-на-Дону</v>
      </c>
      <c r="B100" s="96" t="str">
        <f t="array" ref="B100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Перекресток Батуринская</v>
      </c>
      <c r="C100" s="97" t="str">
        <f t="array" ref="C100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100" s="106" t="str">
        <f t="array" ref="D100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Батуринская, 157/31</v>
      </c>
    </row>
    <row r="101" spans="1:4" ht="18" x14ac:dyDescent="0.25">
      <c r="A101" s="96" t="str">
        <f>IF(D101&lt;&gt;" ",'База данных_основная'!$AE$1," ")</f>
        <v>г.о. Ростов-на-Дону</v>
      </c>
      <c r="B101" s="96" t="str">
        <f t="array" ref="B101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15074</v>
      </c>
      <c r="C101" s="97" t="str">
        <f t="array" ref="C101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101" s="106" t="str">
        <f t="array" ref="D101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Думенко, 13е</v>
      </c>
    </row>
    <row r="102" spans="1:4" ht="18" x14ac:dyDescent="0.25">
      <c r="A102" s="96" t="str">
        <f>IF(D102&lt;&gt;" ",'База данных_основная'!$AE$1," ")</f>
        <v>г.о. Ростов-на-Дону</v>
      </c>
      <c r="B102" s="96" t="str">
        <f t="array" ref="B102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14866</v>
      </c>
      <c r="C102" s="97" t="str">
        <f t="array" ref="C102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102" s="106" t="str">
        <f t="array" ref="D102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Максима Горького, 11/43</v>
      </c>
    </row>
    <row r="103" spans="1:4" ht="18" x14ac:dyDescent="0.25">
      <c r="A103" s="96" t="str">
        <f>IF(D103&lt;&gt;" ",'База данных_основная'!$AE$1," ")</f>
        <v>г.о. Ростов-на-Дону</v>
      </c>
      <c r="B103" s="96" t="str">
        <f t="array" ref="B103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15435</v>
      </c>
      <c r="C103" s="97" t="str">
        <f t="array" ref="C103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103" s="106" t="str">
        <f t="array" ref="D103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Димитрова, 61/2</v>
      </c>
    </row>
    <row r="104" spans="1:4" ht="18" x14ac:dyDescent="0.25">
      <c r="A104" s="96" t="str">
        <f>IF(D104&lt;&gt;" ",'База данных_основная'!$AE$1," ")</f>
        <v>г.о. Ростов-на-Дону</v>
      </c>
      <c r="B104" s="96" t="str">
        <f t="array" ref="B104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14845</v>
      </c>
      <c r="C104" s="97" t="str">
        <f t="array" ref="C104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104" s="106" t="str">
        <f t="array" ref="D104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Малиновского, 11г/1</v>
      </c>
    </row>
    <row r="105" spans="1:4" ht="18" x14ac:dyDescent="0.25">
      <c r="A105" s="96" t="str">
        <f>IF(D105&lt;&gt;" ",'База данных_основная'!$AE$1," ")</f>
        <v>г.о. Ростов-на-Дону</v>
      </c>
      <c r="B105" s="96" t="str">
        <f t="array" ref="B105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15995</v>
      </c>
      <c r="C105" s="97" t="str">
        <f t="array" ref="C105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105" s="106" t="str">
        <f t="array" ref="D105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Думенко, 3/2</v>
      </c>
    </row>
    <row r="106" spans="1:4" ht="18" x14ac:dyDescent="0.25">
      <c r="A106" s="96" t="str">
        <f>IF(D106&lt;&gt;" ",'База данных_основная'!$AE$1," ")</f>
        <v>г.о. Ростов-на-Дону</v>
      </c>
      <c r="B106" s="96" t="str">
        <f t="array" ref="B106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13952</v>
      </c>
      <c r="C106" s="97" t="str">
        <f t="array" ref="C106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106" s="106" t="str">
        <f t="array" ref="D106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Профсоюзная, 122</v>
      </c>
    </row>
    <row r="107" spans="1:4" ht="18" x14ac:dyDescent="0.25">
      <c r="A107" s="96" t="str">
        <f>IF(D107&lt;&gt;" ",'База данных_основная'!$AE$1," ")</f>
        <v>г.о. Ростов-на-Дону</v>
      </c>
      <c r="B107" s="96" t="str">
        <f t="array" ref="B107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15822</v>
      </c>
      <c r="C107" s="97" t="str">
        <f t="array" ref="C107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107" s="106" t="str">
        <f t="array" ref="D107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пр-кт Королева, 32/36</v>
      </c>
    </row>
    <row r="108" spans="1:4" ht="18" x14ac:dyDescent="0.25">
      <c r="A108" s="96" t="str">
        <f>IF(D108&lt;&gt;" ",'База данных_основная'!$AE$1," ")</f>
        <v>г.о. Ростов-на-Дону</v>
      </c>
      <c r="B108" s="96" t="str">
        <f t="array" ref="B108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16178</v>
      </c>
      <c r="C108" s="97" t="str">
        <f t="array" ref="C108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108" s="106" t="str">
        <f t="array" ref="D108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пр-кт Королева, 10/3</v>
      </c>
    </row>
    <row r="109" spans="1:4" ht="18" x14ac:dyDescent="0.25">
      <c r="A109" s="96" t="str">
        <f>IF(D109&lt;&gt;" ",'База данных_основная'!$AE$1," ")</f>
        <v>г.о. Ростов-на-Дону</v>
      </c>
      <c r="B109" s="96" t="str">
        <f t="array" ref="B109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14630</v>
      </c>
      <c r="C109" s="97" t="str">
        <f t="array" ref="C109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109" s="106" t="str">
        <f t="array" ref="D109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Особенная, 118 118</v>
      </c>
    </row>
    <row r="110" spans="1:4" ht="18" x14ac:dyDescent="0.25">
      <c r="A110" s="96" t="str">
        <f>IF(D110&lt;&gt;" ",'База данных_основная'!$AE$1," ")</f>
        <v>г.о. Ростов-на-Дону</v>
      </c>
      <c r="B110" s="96" t="str">
        <f t="array" ref="B110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16263</v>
      </c>
      <c r="C110" s="97" t="str">
        <f t="array" ref="C110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110" s="106" t="str">
        <f t="array" ref="D110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Таганрогская, 118</v>
      </c>
    </row>
    <row r="111" spans="1:4" ht="18" x14ac:dyDescent="0.25">
      <c r="A111" s="96" t="str">
        <f>IF(D111&lt;&gt;" ",'База данных_основная'!$AE$1," ")</f>
        <v>г.о. Ростов-на-Дону</v>
      </c>
      <c r="B111" s="96" t="str">
        <f t="array" ref="B111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Перекресток Сельмаш</v>
      </c>
      <c r="C111" s="97" t="str">
        <f t="array" ref="C111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111" s="106" t="str">
        <f t="array" ref="D111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пр-кт Сельмаш, 2</v>
      </c>
    </row>
    <row r="112" spans="1:4" ht="18" x14ac:dyDescent="0.25">
      <c r="A112" s="96" t="str">
        <f>IF(D112&lt;&gt;" ",'База данных_основная'!$AE$1," ")</f>
        <v>г.о. Ростов-на-Дону</v>
      </c>
      <c r="B112" s="96" t="str">
        <f t="array" ref="B112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14890</v>
      </c>
      <c r="C112" s="97" t="str">
        <f t="array" ref="C112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112" s="106" t="str">
        <f t="array" ref="D112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пр-кт Ленина, 161/2</v>
      </c>
    </row>
    <row r="113" spans="1:4" ht="18" x14ac:dyDescent="0.25">
      <c r="A113" s="96" t="str">
        <f>IF(D113&lt;&gt;" ",'База данных_основная'!$AE$1," ")</f>
        <v>г.о. Ростов-на-Дону</v>
      </c>
      <c r="B113" s="96" t="str">
        <f t="array" ref="B113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Перекресток Королева</v>
      </c>
      <c r="C113" s="97" t="str">
        <f t="array" ref="C113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113" s="106" t="str">
        <f t="array" ref="D113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пр-кт Королева, 20а</v>
      </c>
    </row>
    <row r="114" spans="1:4" ht="18" x14ac:dyDescent="0.25">
      <c r="A114" s="96" t="str">
        <f>IF(D114&lt;&gt;" ",'База данных_основная'!$AE$1," ")</f>
        <v>г.о. Ростов-на-Дону</v>
      </c>
      <c r="B114" s="96" t="str">
        <f t="array" ref="B114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16260</v>
      </c>
      <c r="C114" s="97" t="str">
        <f t="array" ref="C114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114" s="106" t="str">
        <f t="array" ref="D114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Солидарности, 58/33 58/33</v>
      </c>
    </row>
    <row r="115" spans="1:4" ht="18" x14ac:dyDescent="0.25">
      <c r="A115" s="96" t="str">
        <f>IF(D115&lt;&gt;" ",'База данных_основная'!$AE$1," ")</f>
        <v>г.о. Ростов-на-Дону</v>
      </c>
      <c r="B115" s="96" t="str">
        <f t="array" ref="B115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Перекресток Белый ангел</v>
      </c>
      <c r="C115" s="97" t="str">
        <f t="array" ref="C115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115" s="106" t="str">
        <f t="array" ref="D115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Береговая, 6</v>
      </c>
    </row>
    <row r="116" spans="1:4" ht="18" x14ac:dyDescent="0.25">
      <c r="A116" s="96" t="str">
        <f>IF(D116&lt;&gt;" ",'База данных_основная'!$AE$1," ")</f>
        <v>г.о. Ростов-на-Дону</v>
      </c>
      <c r="B116" s="96" t="str">
        <f t="array" ref="B116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17119</v>
      </c>
      <c r="C116" s="97" t="str">
        <f t="array" ref="C116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116" s="106" t="str">
        <f t="array" ref="D116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пер Доломановский, 124, 1</v>
      </c>
    </row>
    <row r="117" spans="1:4" ht="18" x14ac:dyDescent="0.25">
      <c r="A117" s="96" t="str">
        <f>IF(D117&lt;&gt;" ",'База данных_основная'!$AE$1," ")</f>
        <v>г.о. Ростов-на-Дону</v>
      </c>
      <c r="B117" s="96" t="str">
        <f t="array" ref="B117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17186</v>
      </c>
      <c r="C117" s="97" t="str">
        <f t="array" ref="C117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117" s="106" t="str">
        <f t="array" ref="D117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б-р Комарова, 13</v>
      </c>
    </row>
    <row r="118" spans="1:4" ht="18" x14ac:dyDescent="0.25">
      <c r="A118" s="96" t="str">
        <f>IF(D118&lt;&gt;" ",'База данных_основная'!$AE$1," ")</f>
        <v>г.о. Ростов-на-Дону</v>
      </c>
      <c r="B118" s="96" t="str">
        <f t="array" ref="B118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1447</v>
      </c>
      <c r="C118" s="97" t="str">
        <f t="array" ref="C118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118" s="106" t="str">
        <f t="array" ref="D118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Миронова, 6</v>
      </c>
    </row>
    <row r="119" spans="1:4" ht="18" x14ac:dyDescent="0.25">
      <c r="A119" s="96" t="str">
        <f>IF(D119&lt;&gt;" ",'База данных_основная'!$AE$1," ")</f>
        <v>г.о. Ростов-на-Дону</v>
      </c>
      <c r="B119" s="96" t="str">
        <f t="array" ref="B119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15156</v>
      </c>
      <c r="C119" s="97" t="str">
        <f t="array" ref="C119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119" s="106" t="str">
        <f t="array" ref="D119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Кумженская, 37Д</v>
      </c>
    </row>
    <row r="120" spans="1:4" ht="18" x14ac:dyDescent="0.25">
      <c r="A120" s="96" t="str">
        <f>IF(D120&lt;&gt;" ",'База данных_основная'!$AE$1," ")</f>
        <v>г.о. Ростов-на-Дону</v>
      </c>
      <c r="B120" s="96" t="str">
        <f t="array" ref="B120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15866</v>
      </c>
      <c r="C120" s="97" t="str">
        <f t="array" ref="C120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120" s="106" t="str">
        <f t="array" ref="D120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Мичуринская, 124</v>
      </c>
    </row>
    <row r="121" spans="1:4" ht="18" x14ac:dyDescent="0.25">
      <c r="A121" s="96" t="str">
        <f>IF(D121&lt;&gt;" ",'База данных_основная'!$AE$1," ")</f>
        <v>г.о. Ростов-на-Дону</v>
      </c>
      <c r="B121" s="96" t="str">
        <f t="array" ref="B121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15399</v>
      </c>
      <c r="C121" s="97" t="str">
        <f t="array" ref="C121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121" s="106" t="str">
        <f t="array" ref="D121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пр-кт Ленина, д. 158,</v>
      </c>
    </row>
    <row r="122" spans="1:4" ht="18" x14ac:dyDescent="0.25">
      <c r="A122" s="96" t="str">
        <f>IF(D122&lt;&gt;" ",'База данных_основная'!$AE$1," ")</f>
        <v>г.о. Ростов-на-Дону</v>
      </c>
      <c r="B122" s="96" t="str">
        <f t="array" ref="B122">IFERROR(INDEX('База данных_основная'!$AB$3:$AB$1105,SMALL(IF('База данных_основная'!$AA$3:$AA$1105='База данных_основная'!$AE$1,ROW('База данных_основная'!$AB$3:$AB$1105)-2),ROW()-9))," ")</f>
        <v>VKUSVILL 2892_1</v>
      </c>
      <c r="C122" s="97" t="str">
        <f t="array" ref="C122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122" s="106" t="str">
        <f t="array" ref="D122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Большая Садовая, 67</v>
      </c>
    </row>
    <row r="123" spans="1:4" ht="18" x14ac:dyDescent="0.25">
      <c r="A123" s="96" t="str">
        <f>IF(D123&lt;&gt;" ",'База данных_основная'!$AE$1," ")</f>
        <v>г.о. Ростов-на-Дону</v>
      </c>
      <c r="B123" s="96" t="str">
        <f t="array" ref="B123">IFERROR(INDEX('База данных_основная'!$AB$3:$AB$1105,SMALL(IF('База данных_основная'!$AA$3:$AA$1105='База данных_основная'!$AE$1,ROW('База данных_основная'!$AB$3:$AB$1105)-2),ROW()-9))," ")</f>
        <v>VKUSVILL 2892_2</v>
      </c>
      <c r="C123" s="97" t="str">
        <f t="array" ref="C123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123" s="106" t="str">
        <f t="array" ref="D123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Большая Садовая, 67</v>
      </c>
    </row>
    <row r="124" spans="1:4" ht="18" x14ac:dyDescent="0.25">
      <c r="A124" s="96" t="str">
        <f>IF(D124&lt;&gt;" ",'База данных_основная'!$AE$1," ")</f>
        <v>г.о. Ростов-на-Дону</v>
      </c>
      <c r="B124" s="96" t="str">
        <f t="array" ref="B124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18223</v>
      </c>
      <c r="C124" s="97" t="str">
        <f t="array" ref="C124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124" s="106" t="str">
        <f t="array" ref="D124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Красноармейская, 33/79/14</v>
      </c>
    </row>
    <row r="125" spans="1:4" ht="18" x14ac:dyDescent="0.25">
      <c r="A125" s="96" t="str">
        <f>IF(D125&lt;&gt;" ",'База данных_основная'!$AE$1," ")</f>
        <v>г.о. Ростов-на-Дону</v>
      </c>
      <c r="B125" s="96" t="str">
        <f t="array" ref="B125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18330</v>
      </c>
      <c r="C125" s="97" t="str">
        <f t="array" ref="C125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125" s="106" t="str">
        <f t="array" ref="D125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Таганрогская, 31</v>
      </c>
    </row>
    <row r="126" spans="1:4" ht="18" x14ac:dyDescent="0.25">
      <c r="A126" s="96" t="str">
        <f>IF(D126&lt;&gt;" ",'База данных_основная'!$AE$1," ")</f>
        <v>г.о. Ростов-на-Дону</v>
      </c>
      <c r="B126" s="96" t="str">
        <f t="array" ref="B126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16835</v>
      </c>
      <c r="C126" s="97" t="str">
        <f t="array" ref="C126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126" s="106" t="str">
        <f t="array" ref="D126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Казахская, 5</v>
      </c>
    </row>
    <row r="127" spans="1:4" ht="18" x14ac:dyDescent="0.25">
      <c r="A127" s="96" t="str">
        <f>IF(D127&lt;&gt;" ",'База данных_основная'!$AE$1," ")</f>
        <v>г.о. Ростов-на-Дону</v>
      </c>
      <c r="B127" s="96" t="str">
        <f t="array" ref="B127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16405</v>
      </c>
      <c r="C127" s="97" t="str">
        <f t="array" ref="C127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127" s="106" t="str">
        <f t="array" ref="D127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Республиканская, 153</v>
      </c>
    </row>
    <row r="128" spans="1:4" ht="18" x14ac:dyDescent="0.25">
      <c r="A128" s="96" t="str">
        <f>IF(D128&lt;&gt;" ",'База данных_основная'!$AE$1," ")</f>
        <v>г.о. Ростов-на-Дону</v>
      </c>
      <c r="B128" s="96" t="str">
        <f t="array" ref="B128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14689</v>
      </c>
      <c r="C128" s="97" t="str">
        <f t="array" ref="C128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128" s="106" t="str">
        <f t="array" ref="D128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Мадояна, 46/10</v>
      </c>
    </row>
    <row r="129" spans="1:4" ht="18" x14ac:dyDescent="0.25">
      <c r="A129" s="96" t="str">
        <f>IF(D129&lt;&gt;" ",'База данных_основная'!$AE$1," ")</f>
        <v>г.о. Ростов-на-Дону</v>
      </c>
      <c r="B129" s="96" t="str">
        <f t="array" ref="B129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17688</v>
      </c>
      <c r="C129" s="97" t="str">
        <f t="array" ref="C129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129" s="106" t="str">
        <f t="array" ref="D129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Портовая, 479/48</v>
      </c>
    </row>
    <row r="130" spans="1:4" ht="18" x14ac:dyDescent="0.25">
      <c r="A130" s="96" t="str">
        <f>IF(D130&lt;&gt;" ",'База данных_основная'!$AE$1," ")</f>
        <v>г.о. Ростов-на-Дону</v>
      </c>
      <c r="B130" s="96" t="str">
        <f t="array" ref="B130">IFERROR(INDEX('База данных_основная'!$AB$3:$AB$1105,SMALL(IF('База данных_основная'!$AA$3:$AA$1105='База данных_основная'!$AE$1,ROW('База данных_основная'!$AB$3:$AB$1105)-2),ROW()-9))," ")</f>
        <v>VKUSVILL 3165_1</v>
      </c>
      <c r="C130" s="97" t="str">
        <f t="array" ref="C130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130" s="106" t="str">
        <f t="array" ref="D130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Большая Садовая, 34Б/41А</v>
      </c>
    </row>
    <row r="131" spans="1:4" ht="18" x14ac:dyDescent="0.25">
      <c r="A131" s="96" t="str">
        <f>IF(D131&lt;&gt;" ",'База данных_основная'!$AE$1," ")</f>
        <v>г.о. Ростов-на-Дону</v>
      </c>
      <c r="B131" s="96" t="str">
        <f t="array" ref="B131">IFERROR(INDEX('База данных_основная'!$AB$3:$AB$1105,SMALL(IF('База данных_основная'!$AA$3:$AA$1105='База данных_основная'!$AE$1,ROW('База данных_основная'!$AB$3:$AB$1105)-2),ROW()-9))," ")</f>
        <v>VKUSVILL 3165_2</v>
      </c>
      <c r="C131" s="97" t="str">
        <f t="array" ref="C131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131" s="106" t="str">
        <f t="array" ref="D131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Большая Садовая, 34Б/41А</v>
      </c>
    </row>
    <row r="132" spans="1:4" ht="18" x14ac:dyDescent="0.25">
      <c r="A132" s="96" t="str">
        <f>IF(D132&lt;&gt;" ",'База данных_основная'!$AE$1," ")</f>
        <v>г.о. Ростов-на-Дону</v>
      </c>
      <c r="B132" s="96" t="str">
        <f t="array" ref="B132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17177</v>
      </c>
      <c r="C132" s="97" t="str">
        <f t="array" ref="C132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132" s="106" t="str">
        <f t="array" ref="D132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50-летия Ростсельмаша, 1/52</v>
      </c>
    </row>
    <row r="133" spans="1:4" ht="18" x14ac:dyDescent="0.25">
      <c r="A133" s="96" t="str">
        <f>IF(D133&lt;&gt;" ",'База данных_основная'!$AE$1," ")</f>
        <v>г.о. Ростов-на-Дону</v>
      </c>
      <c r="B133" s="96" t="str">
        <f t="array" ref="B133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17185</v>
      </c>
      <c r="C133" s="97" t="str">
        <f t="array" ref="C133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133" s="106" t="str">
        <f t="array" ref="D133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Герасименко, 17, 3</v>
      </c>
    </row>
    <row r="134" spans="1:4" ht="18" x14ac:dyDescent="0.25">
      <c r="A134" s="96" t="str">
        <f>IF(D134&lt;&gt;" ",'База данных_основная'!$AE$1," ")</f>
        <v>г.о. Ростов-на-Дону</v>
      </c>
      <c r="B134" s="96" t="str">
        <f t="array" ref="B134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17914</v>
      </c>
      <c r="C134" s="97" t="str">
        <f t="array" ref="C134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134" s="106" t="str">
        <f t="array" ref="D134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Мадояна, 33/75</v>
      </c>
    </row>
    <row r="135" spans="1:4" ht="18" x14ac:dyDescent="0.25">
      <c r="A135" s="96" t="str">
        <f>IF(D135&lt;&gt;" ",'База данных_основная'!$AE$1," ")</f>
        <v>г.о. Ростов-на-Дону</v>
      </c>
      <c r="B135" s="96" t="str">
        <f t="array" ref="B135">IFERROR(INDEX('База данных_основная'!$AB$3:$AB$1105,SMALL(IF('База данных_основная'!$AA$3:$AA$1105='База данных_основная'!$AE$1,ROW('База данных_основная'!$AB$3:$AB$1105)-2),ROW()-9))," ")</f>
        <v>VKUSVILL_KCO 3376_1</v>
      </c>
      <c r="C135" s="97" t="str">
        <f t="array" ref="C135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135" s="106" t="str">
        <f t="array" ref="D135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Большая Садовая, 83/48</v>
      </c>
    </row>
    <row r="136" spans="1:4" ht="18" x14ac:dyDescent="0.25">
      <c r="A136" s="96" t="str">
        <f>IF(D136&lt;&gt;" ",'База данных_основная'!$AE$1," ")</f>
        <v>г.о. Ростов-на-Дону</v>
      </c>
      <c r="B136" s="96" t="str">
        <f t="array" ref="B136">IFERROR(INDEX('База данных_основная'!$AB$3:$AB$1105,SMALL(IF('База данных_основная'!$AA$3:$AA$1105='База данных_основная'!$AE$1,ROW('База данных_основная'!$AB$3:$AB$1105)-2),ROW()-9))," ")</f>
        <v>VKUSVILL 3376_1</v>
      </c>
      <c r="C136" s="97" t="str">
        <f t="array" ref="C136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136" s="106" t="str">
        <f t="array" ref="D136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Большая Садовая, 83/48</v>
      </c>
    </row>
    <row r="137" spans="1:4" ht="18" x14ac:dyDescent="0.25">
      <c r="A137" s="96" t="str">
        <f>IF(D137&lt;&gt;" ",'База данных_основная'!$AE$1," ")</f>
        <v>г.о. Ростов-на-Дону</v>
      </c>
      <c r="B137" s="96" t="str">
        <f t="array" ref="B137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18742</v>
      </c>
      <c r="C137" s="97" t="str">
        <f t="array" ref="C137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137" s="106" t="str">
        <f t="array" ref="D137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пер Доломановский, 55а</v>
      </c>
    </row>
    <row r="138" spans="1:4" ht="18" x14ac:dyDescent="0.25">
      <c r="A138" s="96" t="str">
        <f>IF(D138&lt;&gt;" ",'База данных_основная'!$AE$1," ")</f>
        <v>г.о. Ростов-на-Дону</v>
      </c>
      <c r="B138" s="96" t="str">
        <f t="array" ref="B138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</v>
      </c>
      <c r="C138" s="97" t="str">
        <f t="array" ref="C138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138" s="106" t="str">
        <f t="array" ref="D138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Текучева, 141а</v>
      </c>
    </row>
    <row r="139" spans="1:4" ht="18" x14ac:dyDescent="0.25">
      <c r="A139" s="96" t="str">
        <f>IF(D139&lt;&gt;" ",'База данных_основная'!$AE$1," ")</f>
        <v>г.о. Ростов-на-Дону</v>
      </c>
      <c r="B139" s="96" t="str">
        <f t="array" ref="B139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1440</v>
      </c>
      <c r="C139" s="97" t="str">
        <f t="array" ref="C139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139" s="106" t="str">
        <f t="array" ref="D139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Вятская, 51</v>
      </c>
    </row>
    <row r="140" spans="1:4" ht="18" x14ac:dyDescent="0.25">
      <c r="A140" s="96" t="str">
        <f>IF(D140&lt;&gt;" ",'База данных_основная'!$AE$1," ")</f>
        <v>г.о. Ростов-на-Дону</v>
      </c>
      <c r="B140" s="96" t="str">
        <f t="array" ref="B140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</v>
      </c>
      <c r="C140" s="97" t="str">
        <f t="array" ref="C140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140" s="106" t="str">
        <f t="array" ref="D140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пр-кт Коммунистический, 46/2</v>
      </c>
    </row>
    <row r="141" spans="1:4" ht="18" x14ac:dyDescent="0.25">
      <c r="A141" s="96" t="str">
        <f>IF(D141&lt;&gt;" ",'База данных_основная'!$AE$1," ")</f>
        <v>г.о. Ростов-на-Дону</v>
      </c>
      <c r="B141" s="96" t="str">
        <f t="array" ref="B141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</v>
      </c>
      <c r="C141" s="97" t="str">
        <f t="array" ref="C141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141" s="106" t="str">
        <f t="array" ref="D141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пр-кт Стачки, 208</v>
      </c>
    </row>
    <row r="142" spans="1:4" ht="18" x14ac:dyDescent="0.25">
      <c r="A142" s="96" t="str">
        <f>IF(D142&lt;&gt;" ",'База данных_основная'!$AE$1," ")</f>
        <v>г.о. Ростов-на-Дону</v>
      </c>
      <c r="B142" s="96" t="str">
        <f t="array" ref="B142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</v>
      </c>
      <c r="C142" s="97" t="str">
        <f t="array" ref="C142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142" s="106" t="str">
        <f t="array" ref="D142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Вятская, 63в</v>
      </c>
    </row>
    <row r="143" spans="1:4" ht="18" x14ac:dyDescent="0.25">
      <c r="A143" s="96" t="str">
        <f>IF(D143&lt;&gt;" ",'База данных_основная'!$AE$1," ")</f>
        <v>г.о. Ростов-на-Дону</v>
      </c>
      <c r="B143" s="96" t="str">
        <f t="array" ref="B143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</v>
      </c>
      <c r="C143" s="97" t="str">
        <f t="array" ref="C143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143" s="106" t="str">
        <f t="array" ref="D143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Мечникова, 81/3</v>
      </c>
    </row>
    <row r="144" spans="1:4" ht="18" x14ac:dyDescent="0.25">
      <c r="A144" s="96" t="str">
        <f>IF(D144&lt;&gt;" ",'База данных_основная'!$AE$1," ")</f>
        <v>г.о. Ростов-на-Дону</v>
      </c>
      <c r="B144" s="96" t="str">
        <f t="array" ref="B144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</v>
      </c>
      <c r="C144" s="97" t="str">
        <f t="array" ref="C144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144" s="106" t="str">
        <f t="array" ref="D144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пр-кт 40-летия Победы, 308</v>
      </c>
    </row>
    <row r="145" spans="1:4" ht="18" x14ac:dyDescent="0.25">
      <c r="A145" s="96" t="str">
        <f>IF(D145&lt;&gt;" ",'База данных_основная'!$AE$1," ")</f>
        <v>г.о. Ростов-на-Дону</v>
      </c>
      <c r="B145" s="96" t="str">
        <f t="array" ref="B145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</v>
      </c>
      <c r="C145" s="97" t="str">
        <f t="array" ref="C145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145" s="106" t="str">
        <f t="array" ref="D145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Немировича-Данченко, 78/4</v>
      </c>
    </row>
    <row r="146" spans="1:4" ht="18" x14ac:dyDescent="0.25">
      <c r="A146" s="96" t="str">
        <f>IF(D146&lt;&gt;" ",'База данных_основная'!$AE$1," ")</f>
        <v>г.о. Ростов-на-Дону</v>
      </c>
      <c r="B146" s="96" t="str">
        <f t="array" ref="B146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</v>
      </c>
      <c r="C146" s="97" t="str">
        <f t="array" ref="C146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146" s="106" t="str">
        <f t="array" ref="D146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Беляева, 24/2</v>
      </c>
    </row>
    <row r="147" spans="1:4" ht="18" x14ac:dyDescent="0.25">
      <c r="A147" s="96" t="str">
        <f>IF(D147&lt;&gt;" ",'База данных_основная'!$AE$1," ")</f>
        <v>г.о. Ростов-на-Дону</v>
      </c>
      <c r="B147" s="96" t="str">
        <f t="array" ref="B147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</v>
      </c>
      <c r="C147" s="97" t="str">
        <f t="array" ref="C147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147" s="106" t="str">
        <f t="array" ref="D147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Таганрогская, 106</v>
      </c>
    </row>
    <row r="148" spans="1:4" ht="18" x14ac:dyDescent="0.25">
      <c r="A148" s="96" t="str">
        <f>IF(D148&lt;&gt;" ",'База данных_основная'!$AE$1," ")</f>
        <v>г.о. Ростов-на-Дону</v>
      </c>
      <c r="B148" s="96" t="str">
        <f t="array" ref="B148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</v>
      </c>
      <c r="C148" s="97" t="str">
        <f t="array" ref="C148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148" s="106" t="str">
        <f t="array" ref="D148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Зорге, 29</v>
      </c>
    </row>
    <row r="149" spans="1:4" ht="18" x14ac:dyDescent="0.25">
      <c r="A149" s="96" t="str">
        <f>IF(D149&lt;&gt;" ",'База данных_основная'!$AE$1," ")</f>
        <v>г.о. Ростов-на-Дону</v>
      </c>
      <c r="B149" s="96" t="str">
        <f t="array" ref="B149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</v>
      </c>
      <c r="C149" s="97" t="str">
        <f t="array" ref="C149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149" s="106" t="str">
        <f t="array" ref="D149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Ларина, 15/2</v>
      </c>
    </row>
    <row r="150" spans="1:4" ht="18" x14ac:dyDescent="0.25">
      <c r="A150" s="96" t="str">
        <f>IF(D150&lt;&gt;" ",'База данных_основная'!$AE$1," ")</f>
        <v>г.о. Ростов-на-Дону</v>
      </c>
      <c r="B150" s="96" t="str">
        <f t="array" ref="B150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</v>
      </c>
      <c r="C150" s="97" t="str">
        <f t="array" ref="C150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150" s="106" t="str">
        <f t="array" ref="D150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Оганова, 10</v>
      </c>
    </row>
    <row r="151" spans="1:4" ht="18" x14ac:dyDescent="0.25">
      <c r="A151" s="96" t="str">
        <f>IF(D151&lt;&gt;" ",'База данных_основная'!$AE$1," ")</f>
        <v>г.о. Ростов-на-Дону</v>
      </c>
      <c r="B151" s="96" t="str">
        <f t="array" ref="B151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</v>
      </c>
      <c r="C151" s="97" t="str">
        <f t="array" ref="C151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151" s="106" t="str">
        <f t="array" ref="D151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Добровольского, 32</v>
      </c>
    </row>
    <row r="152" spans="1:4" ht="18" x14ac:dyDescent="0.25">
      <c r="A152" s="96" t="str">
        <f>IF(D152&lt;&gt;" ",'База данных_основная'!$AE$1," ")</f>
        <v>г.о. Ростов-на-Дону</v>
      </c>
      <c r="B152" s="96" t="str">
        <f t="array" ref="B152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1274</v>
      </c>
      <c r="C152" s="97" t="str">
        <f t="array" ref="C152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152" s="106" t="str">
        <f t="array" ref="D152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Турмалиновская, 62</v>
      </c>
    </row>
    <row r="153" spans="1:4" ht="18" x14ac:dyDescent="0.25">
      <c r="A153" s="96" t="str">
        <f>IF(D153&lt;&gt;" ",'База данных_основная'!$AE$1," ")</f>
        <v>г.о. Ростов-на-Дону</v>
      </c>
      <c r="B153" s="96" t="str">
        <f t="array" ref="B153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16958</v>
      </c>
      <c r="C153" s="97" t="str">
        <f t="array" ref="C153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153" s="106" t="str">
        <f t="array" ref="D153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Писемского, 38</v>
      </c>
    </row>
    <row r="154" spans="1:4" ht="18" x14ac:dyDescent="0.25">
      <c r="A154" s="96" t="str">
        <f>IF(D154&lt;&gt;" ",'База данных_основная'!$AE$1," ")</f>
        <v>г.о. Ростов-на-Дону</v>
      </c>
      <c r="B154" s="96" t="str">
        <f t="array" ref="B154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</v>
      </c>
      <c r="C154" s="97" t="str">
        <f t="array" ref="C154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154" s="106" t="str">
        <f t="array" ref="D154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Чкалова, 56</v>
      </c>
    </row>
    <row r="155" spans="1:4" ht="18" x14ac:dyDescent="0.25">
      <c r="A155" s="96" t="str">
        <f>IF(D155&lt;&gt;" ",'База данных_основная'!$AE$1," ")</f>
        <v>г.о. Ростов-на-Дону</v>
      </c>
      <c r="B155" s="96" t="str">
        <f t="array" ref="B155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19239</v>
      </c>
      <c r="C155" s="97" t="str">
        <f t="array" ref="C155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155" s="106" t="str">
        <f t="array" ref="D155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Филимоновская, 16а</v>
      </c>
    </row>
    <row r="156" spans="1:4" ht="18" x14ac:dyDescent="0.25">
      <c r="A156" s="96" t="str">
        <f>IF(D156&lt;&gt;" ",'База данных_основная'!$AE$1," ")</f>
        <v>г.о. Ростов-на-Дону</v>
      </c>
      <c r="B156" s="96" t="str">
        <f t="array" ref="B156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18303</v>
      </c>
      <c r="C156" s="97" t="str">
        <f t="array" ref="C156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156" s="106" t="str">
        <f t="array" ref="D156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Тельмана, 110, 2</v>
      </c>
    </row>
    <row r="157" spans="1:4" ht="18" x14ac:dyDescent="0.25">
      <c r="A157" s="96" t="str">
        <f>IF(D157&lt;&gt;" ",'База данных_основная'!$AE$1," ")</f>
        <v>г.о. Ростов-на-Дону</v>
      </c>
      <c r="B157" s="96" t="str">
        <f t="array" ref="B157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19369</v>
      </c>
      <c r="C157" s="97" t="str">
        <f t="array" ref="C157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157" s="106" t="str">
        <f t="array" ref="D157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Травяная, 1/22</v>
      </c>
    </row>
    <row r="158" spans="1:4" ht="18" x14ac:dyDescent="0.25">
      <c r="A158" s="96" t="str">
        <f>IF(D158&lt;&gt;" ",'База данных_основная'!$AE$1," ")</f>
        <v>г.о. Ростов-на-Дону</v>
      </c>
      <c r="B158" s="96" t="str">
        <f t="array" ref="B158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18067</v>
      </c>
      <c r="C158" s="97" t="str">
        <f t="array" ref="C158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158" s="106" t="str">
        <f t="array" ref="D158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Доватора, 59</v>
      </c>
    </row>
    <row r="159" spans="1:4" ht="18" x14ac:dyDescent="0.25">
      <c r="A159" s="96" t="str">
        <f>IF(D159&lt;&gt;" ",'База данных_основная'!$AE$1," ")</f>
        <v>г.о. Ростов-на-Дону</v>
      </c>
      <c r="B159" s="96" t="str">
        <f t="array" ref="B159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17916</v>
      </c>
      <c r="C159" s="97" t="str">
        <f t="array" ref="C159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159" s="106" t="str">
        <f t="array" ref="D159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Белорусская, 143/38</v>
      </c>
    </row>
    <row r="160" spans="1:4" ht="18" x14ac:dyDescent="0.25">
      <c r="A160" s="96" t="str">
        <f>IF(D160&lt;&gt;" ",'База данных_основная'!$AE$1," ")</f>
        <v>г.о. Ростов-на-Дону</v>
      </c>
      <c r="B160" s="96" t="str">
        <f t="array" ref="B160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18762</v>
      </c>
      <c r="C160" s="97" t="str">
        <f t="array" ref="C160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160" s="106" t="str">
        <f t="array" ref="D160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Мечникова, д. 31/106</v>
      </c>
    </row>
    <row r="161" spans="1:4" ht="18" x14ac:dyDescent="0.25">
      <c r="A161" s="96" t="str">
        <f>IF(D161&lt;&gt;" ",'База данных_основная'!$AE$1," ")</f>
        <v>г.о. Ростов-на-Дону</v>
      </c>
      <c r="B161" s="96" t="str">
        <f t="array" ref="B161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19887</v>
      </c>
      <c r="C161" s="97" t="str">
        <f t="array" ref="C161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161" s="106" t="str">
        <f t="array" ref="D161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Красноармейская, 66</v>
      </c>
    </row>
    <row r="162" spans="1:4" ht="18" x14ac:dyDescent="0.25">
      <c r="A162" s="96" t="str">
        <f>IF(D162&lt;&gt;" ",'База данных_основная'!$AE$1," ")</f>
        <v>г.о. Ростов-на-Дону</v>
      </c>
      <c r="B162" s="96" t="str">
        <f t="array" ref="B162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19025</v>
      </c>
      <c r="C162" s="97" t="str">
        <f t="array" ref="C162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162" s="106" t="str">
        <f t="array" ref="D162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Портовая, 372б/27б</v>
      </c>
    </row>
    <row r="163" spans="1:4" ht="18" x14ac:dyDescent="0.25">
      <c r="A163" s="96" t="str">
        <f>IF(D163&lt;&gt;" ",'База данных_основная'!$AE$1," ")</f>
        <v>г.о. Ростов-на-Дону</v>
      </c>
      <c r="B163" s="96" t="str">
        <f t="array" ref="B163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17814</v>
      </c>
      <c r="C163" s="97" t="str">
        <f t="array" ref="C163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163" s="106" t="str">
        <f t="array" ref="D163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Российская, 33/24</v>
      </c>
    </row>
    <row r="164" spans="1:4" ht="18" x14ac:dyDescent="0.25">
      <c r="A164" s="96" t="str">
        <f>IF(D164&lt;&gt;" ",'База данных_основная'!$AE$1," ")</f>
        <v>г.о. Ростов-на-Дону</v>
      </c>
      <c r="B164" s="96" t="str">
        <f t="array" ref="B164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17921</v>
      </c>
      <c r="C164" s="97" t="str">
        <f t="array" ref="C164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164" s="106" t="str">
        <f t="array" ref="D164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Каскадная, 164</v>
      </c>
    </row>
    <row r="165" spans="1:4" ht="18" x14ac:dyDescent="0.25">
      <c r="A165" s="96" t="str">
        <f>IF(D165&lt;&gt;" ",'База данных_основная'!$AE$1," ")</f>
        <v>г.о. Ростов-на-Дону</v>
      </c>
      <c r="B165" s="96" t="str">
        <f t="array" ref="B165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18820</v>
      </c>
      <c r="C165" s="97" t="str">
        <f t="array" ref="C165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165" s="106" t="str">
        <f t="array" ref="D165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Гагринская, 20</v>
      </c>
    </row>
    <row r="166" spans="1:4" ht="18" x14ac:dyDescent="0.25">
      <c r="A166" s="96" t="str">
        <f>IF(D166&lt;&gt;" ",'База данных_основная'!$AE$1," ")</f>
        <v>г.о. Ростов-на-Дону</v>
      </c>
      <c r="B166" s="96" t="str">
        <f t="array" ref="B166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19849</v>
      </c>
      <c r="C166" s="97" t="str">
        <f t="array" ref="C166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166" s="106" t="str">
        <f t="array" ref="D166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пр-кт 40-летия Победы, 75л</v>
      </c>
    </row>
    <row r="167" spans="1:4" ht="18" x14ac:dyDescent="0.25">
      <c r="A167" s="96" t="str">
        <f>IF(D167&lt;&gt;" ",'База данных_основная'!$AE$1," ")</f>
        <v>г.о. Ростов-на-Дону</v>
      </c>
      <c r="B167" s="96" t="str">
        <f t="array" ref="B167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17781</v>
      </c>
      <c r="C167" s="97" t="str">
        <f t="array" ref="C167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167" s="106" t="str">
        <f t="array" ref="D167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Нариманова, 57/1</v>
      </c>
    </row>
    <row r="168" spans="1:4" ht="18" x14ac:dyDescent="0.25">
      <c r="A168" s="96" t="str">
        <f>IF(D168&lt;&gt;" ",'База данных_основная'!$AE$1," ")</f>
        <v>г.о. Ростов-на-Дону</v>
      </c>
      <c r="B168" s="96" t="str">
        <f t="array" ref="B168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19593</v>
      </c>
      <c r="C168" s="97" t="str">
        <f t="array" ref="C168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168" s="106" t="str">
        <f t="array" ref="D168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Нансена, 103/1</v>
      </c>
    </row>
    <row r="169" spans="1:4" ht="18" x14ac:dyDescent="0.25">
      <c r="A169" s="96" t="str">
        <f>IF(D169&lt;&gt;" ",'База данных_основная'!$AE$1," ")</f>
        <v>г.о. Ростов-на-Дону</v>
      </c>
      <c r="B169" s="96" t="str">
        <f t="array" ref="B169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19957</v>
      </c>
      <c r="C169" s="97" t="str">
        <f t="array" ref="C169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169" s="106" t="str">
        <f t="array" ref="D169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Ректорская, 38</v>
      </c>
    </row>
    <row r="170" spans="1:4" ht="18" x14ac:dyDescent="0.25">
      <c r="A170" s="96" t="str">
        <f>IF(D170&lt;&gt;" ",'База данных_основная'!$AE$1," ")</f>
        <v>г.о. Ростов-на-Дону</v>
      </c>
      <c r="B170" s="96" t="str">
        <f t="array" ref="B170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15391</v>
      </c>
      <c r="C170" s="97" t="str">
        <f t="array" ref="C170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170" s="106" t="str">
        <f t="array" ref="D170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Профинтерна, 13/1</v>
      </c>
    </row>
    <row r="171" spans="1:4" ht="18" x14ac:dyDescent="0.25">
      <c r="A171" s="96" t="str">
        <f>IF(D171&lt;&gt;" ",'База данных_основная'!$AE$1," ")</f>
        <v>г.о. Ростов-на-Дону</v>
      </c>
      <c r="B171" s="96" t="str">
        <f t="array" ref="B171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20222</v>
      </c>
      <c r="C171" s="97" t="str">
        <f t="array" ref="C171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171" s="106" t="str">
        <f t="array" ref="D171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Орбитальная, 23</v>
      </c>
    </row>
    <row r="172" spans="1:4" ht="18" x14ac:dyDescent="0.25">
      <c r="A172" s="96" t="str">
        <f>IF(D172&lt;&gt;" ",'База данных_основная'!$AE$1," ")</f>
        <v>г.о. Ростов-на-Дону</v>
      </c>
      <c r="B172" s="96" t="str">
        <f t="array" ref="B172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16903</v>
      </c>
      <c r="C172" s="97" t="str">
        <f t="array" ref="C172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172" s="106" t="str">
        <f t="array" ref="D172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б-р Комарова, дом 18/3</v>
      </c>
    </row>
    <row r="173" spans="1:4" ht="18" x14ac:dyDescent="0.25">
      <c r="A173" s="96" t="str">
        <f>IF(D173&lt;&gt;" ",'База данных_основная'!$AE$1," ")</f>
        <v>г.о. Ростов-на-Дону</v>
      </c>
      <c r="B173" s="96" t="str">
        <f t="array" ref="B173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20773</v>
      </c>
      <c r="C173" s="97" t="str">
        <f t="array" ref="C173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173" s="106" t="str">
        <f t="array" ref="D173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Стабильная, 3, 2</v>
      </c>
    </row>
    <row r="174" spans="1:4" ht="18" x14ac:dyDescent="0.25">
      <c r="A174" s="96" t="str">
        <f>IF(D174&lt;&gt;" ",'База данных_основная'!$AE$1," ")</f>
        <v>г.о. Ростов-на-Дону</v>
      </c>
      <c r="B174" s="96" t="str">
        <f t="array" ref="B174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18724</v>
      </c>
      <c r="C174" s="97" t="str">
        <f t="array" ref="C174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174" s="106" t="str">
        <f t="array" ref="D174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Орская, 76/14</v>
      </c>
    </row>
    <row r="175" spans="1:4" ht="18" x14ac:dyDescent="0.25">
      <c r="A175" s="96" t="str">
        <f>IF(D175&lt;&gt;" ",'База данных_основная'!$AE$1," ")</f>
        <v>г.о. Ростов-на-Дону</v>
      </c>
      <c r="B175" s="96" t="str">
        <f t="array" ref="B175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20674</v>
      </c>
      <c r="C175" s="97" t="str">
        <f t="array" ref="C175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175" s="106" t="str">
        <f t="array" ref="D175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Орбитальная, 82б</v>
      </c>
    </row>
    <row r="176" spans="1:4" ht="18" x14ac:dyDescent="0.25">
      <c r="A176" s="96" t="str">
        <f>IF(D176&lt;&gt;" ",'База данных_основная'!$AE$1," ")</f>
        <v>г.о. Ростов-на-Дону</v>
      </c>
      <c r="B176" s="96" t="str">
        <f t="array" ref="B176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20748</v>
      </c>
      <c r="C176" s="97" t="str">
        <f t="array" ref="C176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176" s="106" t="str">
        <f t="array" ref="D176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Вересаева, 101/3, 2</v>
      </c>
    </row>
    <row r="177" spans="1:4" ht="18" x14ac:dyDescent="0.25">
      <c r="A177" s="96" t="str">
        <f>IF(D177&lt;&gt;" ",'База данных_основная'!$AE$1," ")</f>
        <v>г.о. Ростов-на-Дону</v>
      </c>
      <c r="B177" s="96" t="str">
        <f t="array" ref="B177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16391</v>
      </c>
      <c r="C177" s="97" t="str">
        <f t="array" ref="C177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177" s="106" t="str">
        <f t="array" ref="D177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Тружеников, 2а</v>
      </c>
    </row>
    <row r="178" spans="1:4" ht="18" x14ac:dyDescent="0.25">
      <c r="A178" s="96" t="str">
        <f>IF(D178&lt;&gt;" ",'База данных_основная'!$AE$1," ")</f>
        <v>г.о. Ростов-на-Дону</v>
      </c>
      <c r="B178" s="96" t="str">
        <f t="array" ref="B178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20991</v>
      </c>
      <c r="C178" s="97" t="str">
        <f t="array" ref="C178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178" s="106" t="str">
        <f t="array" ref="D178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Нансена, 93, 1</v>
      </c>
    </row>
    <row r="179" spans="1:4" ht="18" x14ac:dyDescent="0.25">
      <c r="A179" s="96" t="str">
        <f>IF(D179&lt;&gt;" ",'База данных_основная'!$AE$1," ")</f>
        <v>г.о. Ростов-на-Дону</v>
      </c>
      <c r="B179" s="96" t="str">
        <f t="array" ref="B179">IFERROR(INDEX('База данных_основная'!$AB$3:$AB$1105,SMALL(IF('База данных_основная'!$AA$3:$AA$1105='База данных_основная'!$AE$1,ROW('База данных_основная'!$AB$3:$AB$1105)-2),ROW()-9))," ")</f>
        <v>VKUSVILL 3063-2</v>
      </c>
      <c r="C179" s="97" t="str">
        <f t="array" ref="C179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179" s="106" t="str">
        <f t="array" ref="D179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Пушкинская, 197</v>
      </c>
    </row>
    <row r="180" spans="1:4" ht="18" x14ac:dyDescent="0.25">
      <c r="A180" s="96" t="str">
        <f>IF(D180&lt;&gt;" ",'База данных_основная'!$AE$1," ")</f>
        <v>г.о. Ростов-на-Дону</v>
      </c>
      <c r="B180" s="96" t="str">
        <f t="array" ref="B180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19633</v>
      </c>
      <c r="C180" s="97" t="str">
        <f t="array" ref="C180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180" s="106" t="str">
        <f t="array" ref="D180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Казахская, 115/3</v>
      </c>
    </row>
    <row r="181" spans="1:4" ht="18" x14ac:dyDescent="0.25">
      <c r="A181" s="96" t="str">
        <f>IF(D181&lt;&gt;" ",'База данных_основная'!$AE$1," ")</f>
        <v>г.о. Ростов-на-Дону</v>
      </c>
      <c r="B181" s="96" t="str">
        <f t="array" ref="B181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Перекресток Портовая био</v>
      </c>
      <c r="C181" s="97" t="str">
        <f t="array" ref="C181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181" s="106" t="str">
        <f t="array" ref="D181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Портовая, 456</v>
      </c>
    </row>
    <row r="182" spans="1:4" ht="18" x14ac:dyDescent="0.25">
      <c r="A182" s="96" t="str">
        <f>IF(D182&lt;&gt;" ",'База данных_основная'!$AE$1," ")</f>
        <v>г.о. Ростов-на-Дону</v>
      </c>
      <c r="B182" s="96" t="str">
        <f t="array" ref="B182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21167</v>
      </c>
      <c r="C182" s="97" t="str">
        <f t="array" ref="C182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182" s="106" t="str">
        <f t="array" ref="D182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Магнитогорская, 2в</v>
      </c>
    </row>
    <row r="183" spans="1:4" ht="18" x14ac:dyDescent="0.25">
      <c r="A183" s="96" t="str">
        <f>IF(D183&lt;&gt;" ",'База данных_основная'!$AE$1," ")</f>
        <v>г.о. Ростов-на-Дону</v>
      </c>
      <c r="B183" s="96" t="str">
        <f t="array" ref="B183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18231</v>
      </c>
      <c r="C183" s="97" t="str">
        <f t="array" ref="C183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183" s="106" t="str">
        <f t="array" ref="D183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Горсоветская, 51, 1</v>
      </c>
    </row>
    <row r="184" spans="1:4" ht="18" x14ac:dyDescent="0.25">
      <c r="A184" s="96" t="str">
        <f>IF(D184&lt;&gt;" ",'База данных_основная'!$AE$1," ")</f>
        <v>г.о. Ростов-на-Дону</v>
      </c>
      <c r="B184" s="96" t="str">
        <f t="array" ref="B184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21502</v>
      </c>
      <c r="C184" s="97" t="str">
        <f t="array" ref="C184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184" s="106" t="str">
        <f t="array" ref="D184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Мясникова, 54</v>
      </c>
    </row>
    <row r="185" spans="1:4" ht="18" x14ac:dyDescent="0.25">
      <c r="A185" s="96" t="str">
        <f>IF(D185&lt;&gt;" ",'База данных_основная'!$AE$1," ")</f>
        <v>г.о. Ростов-на-Дону</v>
      </c>
      <c r="B185" s="96" t="str">
        <f t="array" ref="B185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21503</v>
      </c>
      <c r="C185" s="97" t="str">
        <f t="array" ref="C185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185" s="106" t="str">
        <f t="array" ref="D185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пр-кт 40-летия Победы, 63д</v>
      </c>
    </row>
    <row r="186" spans="1:4" ht="18" x14ac:dyDescent="0.25">
      <c r="A186" s="96" t="str">
        <f>IF(D186&lt;&gt;" ",'База данных_основная'!$AE$1," ")</f>
        <v>г.о. Ростов-на-Дону</v>
      </c>
      <c r="B186" s="96" t="str">
        <f t="array" ref="B186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21395</v>
      </c>
      <c r="C186" s="97" t="str">
        <f t="array" ref="C186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186" s="106" t="str">
        <f t="array" ref="D186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Содружества, 58/124</v>
      </c>
    </row>
    <row r="187" spans="1:4" ht="18" x14ac:dyDescent="0.25">
      <c r="A187" s="96" t="str">
        <f>IF(D187&lt;&gt;" ",'База данных_основная'!$AE$1," ")</f>
        <v>г.о. Ростов-на-Дону</v>
      </c>
      <c r="B187" s="96" t="str">
        <f t="array" ref="B187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20075</v>
      </c>
      <c r="C187" s="97" t="str">
        <f t="array" ref="C187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187" s="106" t="str">
        <f t="array" ref="D187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пер Зеркальный, 7</v>
      </c>
    </row>
    <row r="188" spans="1:4" ht="18" x14ac:dyDescent="0.25">
      <c r="A188" s="96" t="str">
        <f>IF(D188&lt;&gt;" ",'База данных_основная'!$AE$1," ")</f>
        <v>г.о. Ростов-на-Дону</v>
      </c>
      <c r="B188" s="96" t="str">
        <f t="array" ref="B188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21573</v>
      </c>
      <c r="C188" s="97" t="str">
        <f t="array" ref="C188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188" s="106" t="str">
        <f t="array" ref="D188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Беляева, 26а</v>
      </c>
    </row>
    <row r="189" spans="1:4" ht="18" x14ac:dyDescent="0.25">
      <c r="A189" s="96" t="str">
        <f>IF(D189&lt;&gt;" ",'База данных_основная'!$AE$1," ")</f>
        <v>г.о. Ростов-на-Дону</v>
      </c>
      <c r="B189" s="96" t="str">
        <f t="array" ref="B189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21757</v>
      </c>
      <c r="C189" s="97" t="str">
        <f t="array" ref="C189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189" s="106" t="str">
        <f t="array" ref="D189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б-р Комарова, 1и, 3</v>
      </c>
    </row>
    <row r="190" spans="1:4" ht="18" x14ac:dyDescent="0.25">
      <c r="A190" s="96" t="str">
        <f>IF(D190&lt;&gt;" ",'База данных_основная'!$AE$1," ")</f>
        <v>г.о. Ростов-на-Дону</v>
      </c>
      <c r="B190" s="96" t="str">
        <f t="array" ref="B190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22082</v>
      </c>
      <c r="C190" s="97" t="str">
        <f t="array" ref="C190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190" s="106" t="str">
        <f t="array" ref="D190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Портовая, 257/27</v>
      </c>
    </row>
    <row r="191" spans="1:4" ht="18" x14ac:dyDescent="0.25">
      <c r="A191" s="96" t="str">
        <f>IF(D191&lt;&gt;" ",'База данных_основная'!$AE$1," ")</f>
        <v>г.о. Ростов-на-Дону</v>
      </c>
      <c r="B191" s="96" t="str">
        <f t="array" ref="B191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22105</v>
      </c>
      <c r="C191" s="97" t="str">
        <f t="array" ref="C191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191" s="106" t="str">
        <f t="array" ref="D191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Еременко, 89Б</v>
      </c>
    </row>
    <row r="192" spans="1:4" ht="18" x14ac:dyDescent="0.25">
      <c r="A192" s="96" t="str">
        <f>IF(D192&lt;&gt;" ",'База данных_основная'!$AE$1," ")</f>
        <v>г.о. Ростов-на-Дону</v>
      </c>
      <c r="B192" s="96" t="str">
        <f t="array" ref="B192">IFERROR(INDEX('База данных_основная'!$AB$3:$AB$1105,SMALL(IF('База данных_основная'!$AA$3:$AA$1105='База данных_основная'!$AE$1,ROW('База данных_основная'!$AB$3:$AB$1105)-2),ROW()-9))," ")</f>
        <v>VKUSVILL_5578_3</v>
      </c>
      <c r="C192" s="97" t="str">
        <f t="array" ref="C192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192" s="106" t="str">
        <f t="array" ref="D192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пр-кт Ворошиловский, 64/257</v>
      </c>
    </row>
    <row r="193" spans="1:4" ht="18" x14ac:dyDescent="0.25">
      <c r="A193" s="96" t="str">
        <f>IF(D193&lt;&gt;" ",'База данных_основная'!$AE$1," ")</f>
        <v>г.о. Ростов-на-Дону</v>
      </c>
      <c r="B193" s="96" t="str">
        <f t="array" ref="B193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22205</v>
      </c>
      <c r="C193" s="97" t="str">
        <f t="array" ref="C193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193" s="106" t="str">
        <f t="array" ref="D193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Киргизская, 38/36</v>
      </c>
    </row>
    <row r="194" spans="1:4" ht="18" x14ac:dyDescent="0.25">
      <c r="A194" s="96" t="str">
        <f>IF(D194&lt;&gt;" ",'База данных_основная'!$AE$1," ")</f>
        <v>г.о. Ростов-на-Дону</v>
      </c>
      <c r="B194" s="96" t="str">
        <f t="array" ref="B194">IFERROR(INDEX('База данных_основная'!$AB$3:$AB$1105,SMALL(IF('База данных_основная'!$AA$3:$AA$1105='База данных_основная'!$AE$1,ROW('База данных_основная'!$AB$3:$AB$1105)-2),ROW()-9))," ")</f>
        <v>VKUSVILL_5566_1</v>
      </c>
      <c r="C194" s="97" t="str">
        <f t="array" ref="C194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194" s="106" t="str">
        <f t="array" ref="D194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Волкова, 12/11</v>
      </c>
    </row>
    <row r="195" spans="1:4" ht="18" x14ac:dyDescent="0.25">
      <c r="A195" s="96" t="str">
        <f>IF(D195&lt;&gt;" ",'База данных_основная'!$AE$1," ")</f>
        <v>г.о. Ростов-на-Дону</v>
      </c>
      <c r="B195" s="96" t="str">
        <f t="array" ref="B195">IFERROR(INDEX('База данных_основная'!$AB$3:$AB$1105,SMALL(IF('База данных_основная'!$AA$3:$AA$1105='База данных_основная'!$AE$1,ROW('База данных_основная'!$AB$3:$AB$1105)-2),ROW()-9))," ")</f>
        <v>VKUSVILL_5566_2</v>
      </c>
      <c r="C195" s="97" t="str">
        <f t="array" ref="C195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195" s="106" t="str">
        <f t="array" ref="D195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Волкова, 12/11</v>
      </c>
    </row>
    <row r="196" spans="1:4" ht="18" x14ac:dyDescent="0.25">
      <c r="A196" s="96" t="str">
        <f>IF(D196&lt;&gt;" ",'База данных_основная'!$AE$1," ")</f>
        <v>г.о. Ростов-на-Дону</v>
      </c>
      <c r="B196" s="96" t="str">
        <f t="array" ref="B196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20988</v>
      </c>
      <c r="C196" s="97" t="str">
        <f t="array" ref="C196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196" s="106" t="str">
        <f t="array" ref="D196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Лермонтовская, 111</v>
      </c>
    </row>
    <row r="197" spans="1:4" ht="18" x14ac:dyDescent="0.25">
      <c r="A197" s="96" t="str">
        <f>IF(D197&lt;&gt;" ",'База данных_основная'!$AE$1," ")</f>
        <v>г.о. Ростов-на-Дону</v>
      </c>
      <c r="B197" s="96" t="str">
        <f t="array" ref="B197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22124</v>
      </c>
      <c r="C197" s="97" t="str">
        <f t="array" ref="C197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197" s="106" t="str">
        <f t="array" ref="D197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пер Доломановский, 116 дом 2/2, 1</v>
      </c>
    </row>
    <row r="198" spans="1:4" ht="18" x14ac:dyDescent="0.25">
      <c r="A198" s="96" t="str">
        <f>IF(D198&lt;&gt;" ",'База данных_основная'!$AE$1," ")</f>
        <v>г.о. Ростов-на-Дону</v>
      </c>
      <c r="B198" s="96" t="str">
        <f t="array" ref="B198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22037</v>
      </c>
      <c r="C198" s="97" t="str">
        <f t="array" ref="C198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198" s="106" t="str">
        <f t="array" ref="D198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Шолохова-Синявского, 2</v>
      </c>
    </row>
    <row r="199" spans="1:4" ht="18" x14ac:dyDescent="0.25">
      <c r="A199" s="96" t="str">
        <f>IF(D199&lt;&gt;" ",'База данных_основная'!$AE$1," ")</f>
        <v>г.о. Ростов-на-Дону</v>
      </c>
      <c r="B199" s="96" t="str">
        <f t="array" ref="B199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21669</v>
      </c>
      <c r="C199" s="97" t="str">
        <f t="array" ref="C199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199" s="106" t="str">
        <f t="array" ref="D199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Зорге, 31в</v>
      </c>
    </row>
    <row r="200" spans="1:4" ht="18" x14ac:dyDescent="0.25">
      <c r="A200" s="96" t="str">
        <f>IF(D200&lt;&gt;" ",'База данных_основная'!$AE$1," ")</f>
        <v>г.о. Ростов-на-Дону</v>
      </c>
      <c r="B200" s="96" t="str">
        <f t="array" ref="B200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21880</v>
      </c>
      <c r="C200" s="97" t="str">
        <f t="array" ref="C200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200" s="106" t="str">
        <f t="array" ref="D200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Висаитова, 2/10, 1</v>
      </c>
    </row>
    <row r="201" spans="1:4" ht="18" x14ac:dyDescent="0.25">
      <c r="A201" s="96" t="str">
        <f>IF(D201&lt;&gt;" ",'База данных_основная'!$AE$1," ")</f>
        <v>г.о. Ростов-на-Дону</v>
      </c>
      <c r="B201" s="96" t="str">
        <f t="array" ref="B201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21721</v>
      </c>
      <c r="C201" s="97" t="str">
        <f t="array" ref="C201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201" s="106" t="str">
        <f t="array" ref="D201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Богданова, 71</v>
      </c>
    </row>
    <row r="202" spans="1:4" ht="18" x14ac:dyDescent="0.25">
      <c r="A202" s="96" t="str">
        <f>IF(D202&lt;&gt;" ",'База данных_основная'!$AE$1," ")</f>
        <v>г.о. Ростов-на-Дону</v>
      </c>
      <c r="B202" s="96" t="str">
        <f t="array" ref="B202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21284</v>
      </c>
      <c r="C202" s="97" t="str">
        <f t="array" ref="C202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202" s="106" t="str">
        <f t="array" ref="D202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пер Песочный, дом 22</v>
      </c>
    </row>
    <row r="203" spans="1:4" ht="18" x14ac:dyDescent="0.25">
      <c r="A203" s="96" t="str">
        <f>IF(D203&lt;&gt;" ",'База данных_основная'!$AE$1," ")</f>
        <v>г.о. Ростов-на-Дону</v>
      </c>
      <c r="B203" s="96" t="str">
        <f t="array" ref="B203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22639</v>
      </c>
      <c r="C203" s="97" t="str">
        <f t="array" ref="C203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203" s="106" t="str">
        <f t="array" ref="D203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пр-кт Соколова, 86</v>
      </c>
    </row>
    <row r="204" spans="1:4" ht="18" x14ac:dyDescent="0.25">
      <c r="A204" s="96" t="str">
        <f>IF(D204&lt;&gt;" ",'База данных_основная'!$AE$1," ")</f>
        <v>г.о. Ростов-на-Дону</v>
      </c>
      <c r="B204" s="96" t="str">
        <f t="array" ref="B204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22591</v>
      </c>
      <c r="C204" s="97" t="str">
        <f t="array" ref="C204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204" s="106" t="str">
        <f t="array" ref="D204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пр-кт Стачки, 226</v>
      </c>
    </row>
    <row r="205" spans="1:4" ht="18" x14ac:dyDescent="0.25">
      <c r="A205" s="96" t="str">
        <f>IF(D205&lt;&gt;" ",'База данных_основная'!$AE$1," ")</f>
        <v>г.о. Ростов-на-Дону</v>
      </c>
      <c r="B205" s="96" t="str">
        <f t="array" ref="B205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22626</v>
      </c>
      <c r="C205" s="97" t="str">
        <f t="array" ref="C205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205" s="106" t="str">
        <f t="array" ref="D205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пл Привокзальная, 3а</v>
      </c>
    </row>
    <row r="206" spans="1:4" ht="18" x14ac:dyDescent="0.25">
      <c r="A206" s="96" t="str">
        <f>IF(D206&lt;&gt;" ",'База данных_основная'!$AE$1," ")</f>
        <v>г.о. Ростов-на-Дону</v>
      </c>
      <c r="B206" s="96" t="str">
        <f t="array" ref="B206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22115</v>
      </c>
      <c r="C206" s="97" t="str">
        <f t="array" ref="C206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206" s="106" t="str">
        <f t="array" ref="D206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пер Мезенский, 72</v>
      </c>
    </row>
    <row r="207" spans="1:4" ht="18" x14ac:dyDescent="0.25">
      <c r="A207" s="96" t="str">
        <f>IF(D207&lt;&gt;" ",'База данных_основная'!$AE$1," ")</f>
        <v>г.о. Ростов-на-Дону</v>
      </c>
      <c r="B207" s="96" t="str">
        <f t="array" ref="B207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23131</v>
      </c>
      <c r="C207" s="97" t="str">
        <f t="array" ref="C207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207" s="106" t="str">
        <f t="array" ref="D207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Пановой, 29</v>
      </c>
    </row>
    <row r="208" spans="1:4" ht="18" x14ac:dyDescent="0.25">
      <c r="A208" s="96" t="str">
        <f>IF(D208&lt;&gt;" ",'База данных_основная'!$AE$1," ")</f>
        <v>г.о. Ростов-на-Дону</v>
      </c>
      <c r="B208" s="96" t="str">
        <f t="array" ref="B208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23140</v>
      </c>
      <c r="C208" s="97" t="str">
        <f t="array" ref="C208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208" s="106" t="str">
        <f t="array" ref="D208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пр-кт Михаила Нагибина, 14а</v>
      </c>
    </row>
    <row r="209" spans="1:4" ht="18" x14ac:dyDescent="0.25">
      <c r="A209" s="96" t="str">
        <f>IF(D209&lt;&gt;" ",'База данных_основная'!$AE$1," ")</f>
        <v>г.о. Ростов-на-Дону</v>
      </c>
      <c r="B209" s="96" t="str">
        <f t="array" ref="B209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22885</v>
      </c>
      <c r="C209" s="97" t="str">
        <f t="array" ref="C209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209" s="106" t="str">
        <f t="array" ref="D209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пр-кт Маршала Жукова, 19/12</v>
      </c>
    </row>
    <row r="210" spans="1:4" ht="18" x14ac:dyDescent="0.25">
      <c r="A210" s="96" t="str">
        <f>IF(D210&lt;&gt;" ",'База данных_основная'!$AE$1," ")</f>
        <v>г.о. Ростов-на-Дону</v>
      </c>
      <c r="B210" s="96" t="str">
        <f t="array" ref="B210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20989</v>
      </c>
      <c r="C210" s="97" t="str">
        <f t="array" ref="C210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210" s="106" t="str">
        <f t="array" ref="D210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1-я Ковровая, 65, 3</v>
      </c>
    </row>
    <row r="211" spans="1:4" ht="18" x14ac:dyDescent="0.25">
      <c r="A211" s="96" t="str">
        <f>IF(D211&lt;&gt;" ",'База данных_основная'!$AE$1," ")</f>
        <v>г.о. Ростов-на-Дону</v>
      </c>
      <c r="B211" s="96" t="str">
        <f t="array" ref="B211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23225</v>
      </c>
      <c r="C211" s="97" t="str">
        <f t="array" ref="C211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211" s="106" t="str">
        <f t="array" ref="D211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Ларина, 45, 2</v>
      </c>
    </row>
    <row r="212" spans="1:4" ht="18" x14ac:dyDescent="0.25">
      <c r="A212" s="96" t="str">
        <f>IF(D212&lt;&gt;" ",'База данных_основная'!$AE$1," ")</f>
        <v>г.о. Ростов-на-Дону</v>
      </c>
      <c r="B212" s="96" t="str">
        <f t="array" ref="B212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23332</v>
      </c>
      <c r="C212" s="97" t="str">
        <f t="array" ref="C212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212" s="106" t="str">
        <f t="array" ref="D212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Красноармейская, 25</v>
      </c>
    </row>
    <row r="213" spans="1:4" ht="18" x14ac:dyDescent="0.25">
      <c r="A213" s="96" t="str">
        <f>IF(D213&lt;&gt;" ",'База данных_основная'!$AE$1," ")</f>
        <v>г.о. Ростов-на-Дону</v>
      </c>
      <c r="B213" s="96" t="str">
        <f t="array" ref="B213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23344</v>
      </c>
      <c r="C213" s="97" t="str">
        <f t="array" ref="C213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213" s="106" t="str">
        <f t="array" ref="D213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Богданова, 80-82</v>
      </c>
    </row>
    <row r="214" spans="1:4" ht="18" x14ac:dyDescent="0.25">
      <c r="A214" s="96" t="str">
        <f>IF(D214&lt;&gt;" ",'База данных_основная'!$AE$1," ")</f>
        <v>г.о. Ростов-на-Дону</v>
      </c>
      <c r="B214" s="96" t="str">
        <f t="array" ref="B214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23581</v>
      </c>
      <c r="C214" s="97" t="str">
        <f t="array" ref="C214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214" s="106" t="str">
        <f t="array" ref="D214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пр-кт Стачки, 280а</v>
      </c>
    </row>
    <row r="215" spans="1:4" ht="18" x14ac:dyDescent="0.25">
      <c r="A215" s="96" t="str">
        <f>IF(D215&lt;&gt;" ",'База данных_основная'!$AE$1," ")</f>
        <v>г.о. Ростов-на-Дону</v>
      </c>
      <c r="B215" s="96" t="str">
        <f t="array" ref="B215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23439</v>
      </c>
      <c r="C215" s="97" t="str">
        <f t="array" ref="C215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215" s="106" t="str">
        <f t="array" ref="D215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Профсоюзная, 134</v>
      </c>
    </row>
    <row r="216" spans="1:4" ht="18" x14ac:dyDescent="0.25">
      <c r="A216" s="96" t="str">
        <f>IF(D216&lt;&gt;" ",'База данных_основная'!$AE$1," ")</f>
        <v>г.о. Ростов-на-Дону</v>
      </c>
      <c r="B216" s="96" t="str">
        <f t="array" ref="B216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21936</v>
      </c>
      <c r="C216" s="97" t="str">
        <f t="array" ref="C216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216" s="106" t="str">
        <f t="array" ref="D216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Глинки, 33/91</v>
      </c>
    </row>
    <row r="217" spans="1:4" ht="18" x14ac:dyDescent="0.25">
      <c r="A217" s="96" t="str">
        <f>IF(D217&lt;&gt;" ",'База данных_основная'!$AE$1," ")</f>
        <v>г.о. Ростов-на-Дону</v>
      </c>
      <c r="B217" s="96" t="str">
        <f t="array" ref="B217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21528</v>
      </c>
      <c r="C217" s="97" t="str">
        <f t="array" ref="C217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217" s="106" t="str">
        <f t="array" ref="D217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Платона Кляты, Здание 2</v>
      </c>
    </row>
    <row r="218" spans="1:4" ht="18" x14ac:dyDescent="0.25">
      <c r="A218" s="96" t="str">
        <f>IF(D218&lt;&gt;" ",'База данных_основная'!$AE$1," ")</f>
        <v>г.о. Ростов-на-Дону</v>
      </c>
      <c r="B218" s="96" t="str">
        <f t="array" ref="B218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23431</v>
      </c>
      <c r="C218" s="97" t="str">
        <f t="array" ref="C218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218" s="106" t="str">
        <f t="array" ref="D218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Тренева, 4</v>
      </c>
    </row>
    <row r="219" spans="1:4" ht="18" x14ac:dyDescent="0.25">
      <c r="A219" s="96" t="str">
        <f>IF(D219&lt;&gt;" ",'База данных_основная'!$AE$1," ")</f>
        <v>г.о. Ростов-на-Дону</v>
      </c>
      <c r="B219" s="96" t="str">
        <f t="array" ref="B219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23597</v>
      </c>
      <c r="C219" s="97" t="str">
        <f t="array" ref="C219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219" s="106" t="str">
        <f t="array" ref="D219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пер Доломановский, 73/160</v>
      </c>
    </row>
    <row r="220" spans="1:4" ht="18" x14ac:dyDescent="0.25">
      <c r="A220" s="96" t="str">
        <f>IF(D220&lt;&gt;" ",'База данных_основная'!$AE$1," ")</f>
        <v>г.о. Ростов-на-Дону</v>
      </c>
      <c r="B220" s="96" t="str">
        <f t="array" ref="B220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23797</v>
      </c>
      <c r="C220" s="97" t="str">
        <f t="array" ref="C220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220" s="106" t="str">
        <f t="array" ref="D220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Текучева, 158</v>
      </c>
    </row>
    <row r="221" spans="1:4" ht="18" x14ac:dyDescent="0.25">
      <c r="A221" s="96" t="str">
        <f>IF(D221&lt;&gt;" ",'База данных_основная'!$AE$1," ")</f>
        <v>г.о. Ростов-на-Дону</v>
      </c>
      <c r="B221" s="96" t="str">
        <f t="array" ref="B221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24040</v>
      </c>
      <c r="C221" s="97" t="str">
        <f t="array" ref="C221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221" s="106" t="str">
        <f t="array" ref="D221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пер Обский, 28</v>
      </c>
    </row>
    <row r="222" spans="1:4" ht="18" x14ac:dyDescent="0.25">
      <c r="A222" s="96" t="str">
        <f>IF(D222&lt;&gt;" ",'База данных_основная'!$AE$1," ")</f>
        <v>г.о. Ростов-на-Дону</v>
      </c>
      <c r="B222" s="96" t="str">
        <f t="array" ref="B222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24251</v>
      </c>
      <c r="C222" s="97" t="str">
        <f t="array" ref="C222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222" s="106" t="str">
        <f t="array" ref="D222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Тружеников, 18а</v>
      </c>
    </row>
    <row r="223" spans="1:4" ht="18" x14ac:dyDescent="0.25">
      <c r="A223" s="96" t="str">
        <f>IF(D223&lt;&gt;" ",'База данных_основная'!$AE$1," ")</f>
        <v>г.о. Ростов-на-Дону</v>
      </c>
      <c r="B223" s="96" t="str">
        <f t="array" ref="B223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18611</v>
      </c>
      <c r="C223" s="97" t="str">
        <f t="array" ref="C223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223" s="106" t="str">
        <f t="array" ref="D223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Днепропетровская, 27</v>
      </c>
    </row>
    <row r="224" spans="1:4" ht="18" x14ac:dyDescent="0.25">
      <c r="A224" s="96" t="str">
        <f>IF(D224&lt;&gt;" ",'База данных_основная'!$AE$1," ")</f>
        <v>г.о. Ростов-на-Дону</v>
      </c>
      <c r="B224" s="96" t="str">
        <f t="array" ref="B224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23885</v>
      </c>
      <c r="C224" s="97" t="str">
        <f t="array" ref="C224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224" s="106" t="str">
        <f t="array" ref="D224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пр-кт Стачки, 60</v>
      </c>
    </row>
    <row r="225" spans="1:4" ht="18" x14ac:dyDescent="0.25">
      <c r="A225" s="96" t="str">
        <f>IF(D225&lt;&gt;" ",'База данных_основная'!$AE$1," ")</f>
        <v>г.о. Ростов-на-Дону</v>
      </c>
      <c r="B225" s="96" t="str">
        <f t="array" ref="B225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23564</v>
      </c>
      <c r="C225" s="97" t="str">
        <f t="array" ref="C225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225" s="106" t="str">
        <f t="array" ref="D225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Мечникова, 63</v>
      </c>
    </row>
    <row r="226" spans="1:4" ht="18" x14ac:dyDescent="0.25">
      <c r="A226" s="96" t="str">
        <f>IF(D226&lt;&gt;" ",'База данных_основная'!$AE$1," ")</f>
        <v>г.о. Ростов-на-Дону</v>
      </c>
      <c r="B226" s="96" t="str">
        <f t="array" ref="B226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22742</v>
      </c>
      <c r="C226" s="97" t="str">
        <f t="array" ref="C226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226" s="106" t="str">
        <f t="array" ref="D226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пер Сальский, 44/55</v>
      </c>
    </row>
    <row r="227" spans="1:4" ht="18" x14ac:dyDescent="0.25">
      <c r="A227" s="96" t="str">
        <f>IF(D227&lt;&gt;" ",'База данных_основная'!$AE$1," ")</f>
        <v>г.о. Ростов-на-Дону</v>
      </c>
      <c r="B227" s="96" t="str">
        <f t="array" ref="B227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22518</v>
      </c>
      <c r="C227" s="97" t="str">
        <f t="array" ref="C227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227" s="106" t="str">
        <f t="array" ref="D227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Тибетская, 28</v>
      </c>
    </row>
    <row r="228" spans="1:4" ht="18" x14ac:dyDescent="0.25">
      <c r="A228" s="96" t="str">
        <f>IF(D228&lt;&gt;" ",'База данных_основная'!$AE$1," ")</f>
        <v>г.о. Ростов-на-Дону</v>
      </c>
      <c r="B228" s="96" t="str">
        <f t="array" ref="B228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24446</v>
      </c>
      <c r="C228" s="97" t="str">
        <f t="array" ref="C228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228" s="106" t="str">
        <f t="array" ref="D228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Петренко, 3</v>
      </c>
    </row>
    <row r="229" spans="1:4" ht="18" x14ac:dyDescent="0.25">
      <c r="A229" s="96" t="str">
        <f>IF(D229&lt;&gt;" ",'База данных_основная'!$AE$1," ")</f>
        <v>г.о. Ростов-на-Дону</v>
      </c>
      <c r="B229" s="96" t="str">
        <f t="array" ref="B229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24374</v>
      </c>
      <c r="C229" s="97" t="str">
        <f t="array" ref="C229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229" s="106" t="str">
        <f t="array" ref="D229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Димитрова, 58</v>
      </c>
    </row>
    <row r="230" spans="1:4" ht="18" x14ac:dyDescent="0.25">
      <c r="A230" s="96" t="str">
        <f>IF(D230&lt;&gt;" ",'База данных_основная'!$AE$1," ")</f>
        <v>г.о. Ростов-на-Дону</v>
      </c>
      <c r="B230" s="96" t="str">
        <f t="array" ref="B230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23343</v>
      </c>
      <c r="C230" s="97" t="str">
        <f t="array" ref="C230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230" s="106" t="str">
        <f t="array" ref="D230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Мичуринская, 201/16</v>
      </c>
    </row>
    <row r="231" spans="1:4" ht="18" x14ac:dyDescent="0.25">
      <c r="A231" s="96" t="str">
        <f>IF(D231&lt;&gt;" ",'База данных_основная'!$AE$1," ")</f>
        <v>г.о. Ростов-на-Дону</v>
      </c>
      <c r="B231" s="96" t="str">
        <f t="array" ref="B231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22302</v>
      </c>
      <c r="C231" s="97" t="str">
        <f t="array" ref="C231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231" s="106" t="str">
        <f t="array" ref="D231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23-я линия, Здание 34/4</v>
      </c>
    </row>
    <row r="232" spans="1:4" ht="18" x14ac:dyDescent="0.25">
      <c r="A232" s="96" t="str">
        <f>IF(D232&lt;&gt;" ",'База данных_основная'!$AE$1," ")</f>
        <v>г.о. Ростов-на-Дону</v>
      </c>
      <c r="B232" s="96" t="str">
        <f t="array" ref="B232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24747</v>
      </c>
      <c r="C232" s="97" t="str">
        <f t="array" ref="C232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232" s="106" t="str">
        <f t="array" ref="D232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Восточная, 74</v>
      </c>
    </row>
    <row r="233" spans="1:4" ht="18" x14ac:dyDescent="0.25">
      <c r="A233" s="96" t="str">
        <f>IF(D233&lt;&gt;" ",'База данных_основная'!$AE$1," ")</f>
        <v>г.о. Ростов-на-Дону</v>
      </c>
      <c r="B233" s="96" t="str">
        <f t="array" ref="B233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23307</v>
      </c>
      <c r="C233" s="97" t="str">
        <f t="array" ref="C233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233" s="106" t="str">
        <f t="array" ref="D233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пр-кт Михаила Нагибина, 38</v>
      </c>
    </row>
    <row r="234" spans="1:4" ht="18" x14ac:dyDescent="0.25">
      <c r="A234" s="96" t="str">
        <f>IF(D234&lt;&gt;" ",'База данных_основная'!$AE$1," ")</f>
        <v>г.о. Ростов-на-Дону</v>
      </c>
      <c r="B234" s="96" t="str">
        <f t="array" ref="B234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24764</v>
      </c>
      <c r="C234" s="97" t="str">
        <f t="array" ref="C234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234" s="106" t="str">
        <f t="array" ref="D234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Мечникова, 41 Дом 41/53</v>
      </c>
    </row>
    <row r="235" spans="1:4" ht="18" x14ac:dyDescent="0.25">
      <c r="A235" s="96" t="str">
        <f>IF(D235&lt;&gt;" ",'База данных_основная'!$AE$1," ")</f>
        <v>г.о. Ростов-на-Дону</v>
      </c>
      <c r="B235" s="96" t="str">
        <f t="array" ref="B235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24544</v>
      </c>
      <c r="C235" s="97" t="str">
        <f t="array" ref="C235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235" s="106" t="str">
        <f t="array" ref="D235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Туполева, 26/40</v>
      </c>
    </row>
    <row r="236" spans="1:4" ht="18" x14ac:dyDescent="0.25">
      <c r="A236" s="96" t="str">
        <f>IF(D236&lt;&gt;" ",'База данных_основная'!$AE$1," ")</f>
        <v>г.о. Ростов-на-Дону</v>
      </c>
      <c r="B236" s="96" t="str">
        <f t="array" ref="B236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24703</v>
      </c>
      <c r="C236" s="97" t="str">
        <f t="array" ref="C236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236" s="106" t="str">
        <f t="array" ref="D236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Сарьяна, 38/41</v>
      </c>
    </row>
    <row r="237" spans="1:4" ht="18" x14ac:dyDescent="0.25">
      <c r="A237" s="96" t="str">
        <f>IF(D237&lt;&gt;" ",'База данных_основная'!$AE$1," ")</f>
        <v>г.о. Ростов-на-Дону</v>
      </c>
      <c r="B237" s="96" t="str">
        <f t="array" ref="B237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24384</v>
      </c>
      <c r="C237" s="97" t="str">
        <f t="array" ref="C237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237" s="106" t="str">
        <f t="array" ref="D237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Зрелищная, 24</v>
      </c>
    </row>
    <row r="238" spans="1:4" ht="18" x14ac:dyDescent="0.25">
      <c r="A238" s="96" t="str">
        <f>IF(D238&lt;&gt;" ",'База данных_основная'!$AE$1," ")</f>
        <v>г.о. Ростов-на-Дону</v>
      </c>
      <c r="B238" s="96" t="str">
        <f t="array" ref="B238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24590</v>
      </c>
      <c r="C238" s="97" t="str">
        <f t="array" ref="C238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238" s="106" t="str">
        <f t="array" ref="D238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пер 10-й Лазоревый, зд.57/46</v>
      </c>
    </row>
    <row r="239" spans="1:4" ht="18" x14ac:dyDescent="0.25">
      <c r="A239" s="96" t="str">
        <f>IF(D239&lt;&gt;" ",'База данных_основная'!$AE$1," ")</f>
        <v>г.о. Ростов-на-Дону</v>
      </c>
      <c r="B239" s="96" t="str">
        <f t="array" ref="B239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24630</v>
      </c>
      <c r="C239" s="97" t="str">
        <f t="array" ref="C239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239" s="106" t="str">
        <f t="array" ref="D239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339-й Стрелковой Дивизии, 17/6</v>
      </c>
    </row>
    <row r="240" spans="1:4" ht="18" x14ac:dyDescent="0.25">
      <c r="A240" s="96" t="str">
        <f>IF(D240&lt;&gt;" ",'База данных_основная'!$AE$1," ")</f>
        <v>г.о. Ростов-на-Дону</v>
      </c>
      <c r="B240" s="96" t="str">
        <f t="array" ref="B240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24932</v>
      </c>
      <c r="C240" s="97" t="str">
        <f t="array" ref="C240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240" s="106" t="str">
        <f t="array" ref="D240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Содружества, 3</v>
      </c>
    </row>
    <row r="241" spans="1:4" ht="18" x14ac:dyDescent="0.25">
      <c r="A241" s="96" t="str">
        <f>IF(D241&lt;&gt;" ",'База данных_основная'!$AE$1," ")</f>
        <v>г.о. Ростов-на-Дону</v>
      </c>
      <c r="B241" s="96" t="str">
        <f t="array" ref="B241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24758</v>
      </c>
      <c r="C241" s="97" t="str">
        <f t="array" ref="C241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241" s="106" t="str">
        <f t="array" ref="D241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пр-кт Шолохова, 136</v>
      </c>
    </row>
    <row r="242" spans="1:4" ht="18" x14ac:dyDescent="0.25">
      <c r="A242" s="96" t="str">
        <f>IF(D242&lt;&gt;" ",'База данных_основная'!$AE$1," ")</f>
        <v>г.о. Ростов-на-Дону</v>
      </c>
      <c r="B242" s="96" t="str">
        <f t="array" ref="B242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25785</v>
      </c>
      <c r="C242" s="97" t="str">
        <f t="array" ref="C242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242" s="106" t="str">
        <f t="array" ref="D242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пр-кт 40-летия Победы, 264/110а</v>
      </c>
    </row>
    <row r="243" spans="1:4" ht="18" x14ac:dyDescent="0.25">
      <c r="A243" s="96" t="str">
        <f>IF(D243&lt;&gt;" ",'База данных_основная'!$AE$1," ")</f>
        <v>г.о. Ростов-на-Дону</v>
      </c>
      <c r="B243" s="96" t="str">
        <f t="array" ref="B243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720</v>
      </c>
      <c r="C243" s="97" t="str">
        <f t="array" ref="C243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243" s="106" t="str">
        <f t="array" ref="D243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Таганрогская, 114</v>
      </c>
    </row>
    <row r="244" spans="1:4" ht="18" x14ac:dyDescent="0.25">
      <c r="A244" s="96" t="str">
        <f>IF(D244&lt;&gt;" ",'База данных_основная'!$AE$1," ")</f>
        <v>г.о. Ростов-на-Дону</v>
      </c>
      <c r="B244" s="96" t="str">
        <f t="array" ref="B244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21982</v>
      </c>
      <c r="C244" s="97" t="str">
        <f t="array" ref="C244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244" s="106" t="str">
        <f t="array" ref="D244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Батуринская, 116</v>
      </c>
    </row>
    <row r="245" spans="1:4" ht="18" x14ac:dyDescent="0.25">
      <c r="A245" s="96" t="str">
        <f>IF(D245&lt;&gt;" ",'База данных_основная'!$AE$1," ")</f>
        <v>г.о. Ростов-на-Дону</v>
      </c>
      <c r="B245" s="96" t="str">
        <f t="array" ref="B245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25864</v>
      </c>
      <c r="C245" s="97" t="str">
        <f t="array" ref="C245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245" s="106" t="str">
        <f t="array" ref="D245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16-я линия, 61/30</v>
      </c>
    </row>
    <row r="246" spans="1:4" ht="18" x14ac:dyDescent="0.25">
      <c r="A246" s="96" t="str">
        <f>IF(D246&lt;&gt;" ",'База данных_основная'!$AE$1," ")</f>
        <v>г.о. Ростов-на-Дону</v>
      </c>
      <c r="B246" s="96" t="str">
        <f t="array" ref="B246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25871</v>
      </c>
      <c r="C246" s="97" t="str">
        <f t="array" ref="C246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246" s="106" t="str">
        <f t="array" ref="D246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Разина, 10</v>
      </c>
    </row>
    <row r="247" spans="1:4" ht="18" x14ac:dyDescent="0.25">
      <c r="A247" s="96" t="str">
        <f>IF(D247&lt;&gt;" ",'База данных_основная'!$AE$1," ")</f>
        <v>г.о. Ростов-на-Дону</v>
      </c>
      <c r="B247" s="96" t="str">
        <f t="array" ref="B247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25874</v>
      </c>
      <c r="C247" s="97" t="str">
        <f t="array" ref="C247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247" s="106" t="str">
        <f t="array" ref="D247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пер Ягодный, 2</v>
      </c>
    </row>
    <row r="248" spans="1:4" ht="18" x14ac:dyDescent="0.25">
      <c r="A248" s="96" t="str">
        <f>IF(D248&lt;&gt;" ",'База данных_основная'!$AE$1," ")</f>
        <v>г.о. Ростов-на-Дону</v>
      </c>
      <c r="B248" s="96" t="str">
        <f t="array" ref="B248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24403</v>
      </c>
      <c r="C248" s="97" t="str">
        <f t="array" ref="C248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248" s="106" t="str">
        <f t="array" ref="D248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Алексея Русова, 1, 1</v>
      </c>
    </row>
    <row r="249" spans="1:4" ht="18" x14ac:dyDescent="0.25">
      <c r="A249" s="96" t="str">
        <f>IF(D249&lt;&gt;" ",'База данных_основная'!$AE$1," ")</f>
        <v>г.о. Ростов-на-Дону</v>
      </c>
      <c r="B249" s="96" t="str">
        <f t="array" ref="B249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23767</v>
      </c>
      <c r="C249" s="97" t="str">
        <f t="array" ref="C249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249" s="106" t="str">
        <f t="array" ref="D249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Щербакова, 4</v>
      </c>
    </row>
    <row r="250" spans="1:4" ht="18" x14ac:dyDescent="0.25">
      <c r="A250" s="96" t="str">
        <f>IF(D250&lt;&gt;" ",'База данных_основная'!$AE$1," ")</f>
        <v>г.о. Ростов-на-Дону</v>
      </c>
      <c r="B250" s="96" t="str">
        <f t="array" ref="B250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</v>
      </c>
      <c r="C250" s="97" t="str">
        <f t="array" ref="C250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250" s="106" t="str">
        <f t="array" ref="D250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Капустина, 26/2</v>
      </c>
    </row>
    <row r="251" spans="1:4" ht="18" x14ac:dyDescent="0.25">
      <c r="A251" s="96" t="str">
        <f>IF(D251&lt;&gt;" ",'База данных_основная'!$AE$1," ")</f>
        <v>г.о. Ростов-на-Дону</v>
      </c>
      <c r="B251" s="96" t="str">
        <f t="array" ref="B251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24709</v>
      </c>
      <c r="C251" s="97" t="str">
        <f t="array" ref="C251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251" s="106" t="str">
        <f t="array" ref="D251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пер Измаильский, 39а</v>
      </c>
    </row>
    <row r="252" spans="1:4" ht="18" x14ac:dyDescent="0.25">
      <c r="A252" s="96" t="str">
        <f>IF(D252&lt;&gt;" ",'База данных_основная'!$AE$1," ")</f>
        <v>г.о. Ростов-на-Дону</v>
      </c>
      <c r="B252" s="96" t="str">
        <f t="array" ref="B252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25770</v>
      </c>
      <c r="C252" s="97" t="str">
        <f t="array" ref="C252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252" s="106" t="str">
        <f t="array" ref="D252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Раздорская, 2а</v>
      </c>
    </row>
    <row r="253" spans="1:4" ht="18" x14ac:dyDescent="0.25">
      <c r="A253" s="96" t="str">
        <f>IF(D253&lt;&gt;" ",'База данных_основная'!$AE$1," ")</f>
        <v>г.о. Ростов-на-Дону</v>
      </c>
      <c r="B253" s="96" t="str">
        <f t="array" ref="B253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26734</v>
      </c>
      <c r="C253" s="97" t="str">
        <f t="array" ref="C253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253" s="106" t="str">
        <f t="array" ref="D253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Зорге, 9</v>
      </c>
    </row>
    <row r="254" spans="1:4" ht="18" x14ac:dyDescent="0.25">
      <c r="A254" s="96" t="str">
        <f>IF(D254&lt;&gt;" ",'База данных_основная'!$AE$1," ")</f>
        <v>г.о. Ростов-на-Дону</v>
      </c>
      <c r="B254" s="96" t="str">
        <f t="array" ref="B254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26505</v>
      </c>
      <c r="C254" s="97" t="str">
        <f t="array" ref="C254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254" s="106" t="str">
        <f t="array" ref="D254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1-я Володарского, 46а/48а</v>
      </c>
    </row>
    <row r="255" spans="1:4" ht="18" x14ac:dyDescent="0.25">
      <c r="A255" s="96" t="str">
        <f>IF(D255&lt;&gt;" ",'База данных_основная'!$AE$1," ")</f>
        <v>г.о. Ростов-на-Дону</v>
      </c>
      <c r="B255" s="96" t="str">
        <f t="array" ref="B255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27026</v>
      </c>
      <c r="C255" s="97" t="str">
        <f t="array" ref="C255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255" s="106" t="str">
        <f t="array" ref="D255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пер Ахтарский, 6</v>
      </c>
    </row>
    <row r="256" spans="1:4" ht="18" x14ac:dyDescent="0.25">
      <c r="A256" s="96" t="str">
        <f>IF(D256&lt;&gt;" ",'База данных_основная'!$AE$1," ")</f>
        <v>г.о. Ростов-на-Дону</v>
      </c>
      <c r="B256" s="96" t="str">
        <f t="array" ref="B256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26636</v>
      </c>
      <c r="C256" s="97" t="str">
        <f t="array" ref="C256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256" s="106" t="str">
        <f t="array" ref="D256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26-я линия, 35</v>
      </c>
    </row>
    <row r="257" spans="1:4" ht="18" x14ac:dyDescent="0.25">
      <c r="A257" s="96" t="str">
        <f>IF(D257&lt;&gt;" ",'База данных_основная'!$AE$1," ")</f>
        <v>г.о. Ростов-на-Дону</v>
      </c>
      <c r="B257" s="96" t="str">
        <f t="array" ref="B257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26619</v>
      </c>
      <c r="C257" s="97" t="str">
        <f t="array" ref="C257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257" s="106" t="str">
        <f t="array" ref="D257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пр-кт Коммунистический, 51</v>
      </c>
    </row>
    <row r="258" spans="1:4" ht="18" x14ac:dyDescent="0.25">
      <c r="A258" s="96" t="str">
        <f>IF(D258&lt;&gt;" ",'База данных_основная'!$AE$1," ")</f>
        <v>г.о. Ростов-на-Дону</v>
      </c>
      <c r="B258" s="96" t="str">
        <f t="array" ref="B258">IFERROR(INDEX('База данных_основная'!$AB$3:$AB$1105,SMALL(IF('База данных_основная'!$AA$3:$AA$1105='База данных_основная'!$AE$1,ROW('База данных_основная'!$AB$3:$AB$1105)-2),ROW()-9))," ")</f>
        <v>VV_7678_1</v>
      </c>
      <c r="C258" s="97" t="str">
        <f t="array" ref="C258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258" s="106" t="str">
        <f t="array" ref="D258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Максима Горького ул, 159/42</v>
      </c>
    </row>
    <row r="259" spans="1:4" ht="18" x14ac:dyDescent="0.25">
      <c r="A259" s="96" t="str">
        <f>IF(D259&lt;&gt;" ",'База данных_основная'!$AE$1," ")</f>
        <v>г.о. Ростов-на-Дону</v>
      </c>
      <c r="B259" s="96" t="str">
        <f t="array" ref="B259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26766</v>
      </c>
      <c r="C259" s="97" t="str">
        <f t="array" ref="C259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259" s="106" t="str">
        <f t="array" ref="D259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Каширская, Здание 18б</v>
      </c>
    </row>
    <row r="260" spans="1:4" ht="18" x14ac:dyDescent="0.25">
      <c r="A260" s="96" t="str">
        <f>IF(D260&lt;&gt;" ",'База данных_основная'!$AE$1," ")</f>
        <v>г.о. Ростов-на-Дону</v>
      </c>
      <c r="B260" s="96" t="str">
        <f t="array" ref="B260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27156</v>
      </c>
      <c r="C260" s="97" t="str">
        <f t="array" ref="C260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260" s="106" t="str">
        <f t="array" ref="D260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пр-кт Королева, 1д</v>
      </c>
    </row>
    <row r="261" spans="1:4" ht="18" x14ac:dyDescent="0.25">
      <c r="A261" s="96" t="str">
        <f>IF(D261&lt;&gt;" ",'База данных_основная'!$AE$1," ")</f>
        <v>г.о. Ростов-на-Дону</v>
      </c>
      <c r="B261" s="96" t="str">
        <f t="array" ref="B261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24216</v>
      </c>
      <c r="C261" s="97" t="str">
        <f t="array" ref="C261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261" s="106" t="str">
        <f t="array" ref="D261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Юрия Дубинина, Здание 15а</v>
      </c>
    </row>
    <row r="262" spans="1:4" ht="18" x14ac:dyDescent="0.25">
      <c r="A262" s="96" t="str">
        <f>IF(D262&lt;&gt;" ",'База данных_основная'!$AE$1," ")</f>
        <v>г.о. Ростов-на-Дону</v>
      </c>
      <c r="B262" s="96" t="str">
        <f t="array" ref="B262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</v>
      </c>
      <c r="C262" s="97" t="str">
        <f t="array" ref="C262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262" s="106" t="str">
        <f t="array" ref="D262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пр-кт Коммунистический, 35/4</v>
      </c>
    </row>
    <row r="263" spans="1:4" ht="18" x14ac:dyDescent="0.25">
      <c r="A263" s="96" t="str">
        <f>IF(D263&lt;&gt;" ",'База данных_основная'!$AE$1," ")</f>
        <v>г.о. Ростов-на-Дону</v>
      </c>
      <c r="B263" s="96" t="str">
        <f t="array" ref="B263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</v>
      </c>
      <c r="C263" s="97" t="str">
        <f t="array" ref="C263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263" s="106" t="str">
        <f t="array" ref="D263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пер Жлобинский, 25</v>
      </c>
    </row>
    <row r="264" spans="1:4" ht="18" x14ac:dyDescent="0.25">
      <c r="A264" s="96" t="str">
        <f>IF(D264&lt;&gt;" ",'База данных_основная'!$AE$1," ")</f>
        <v>г.о. Ростов-на-Дону</v>
      </c>
      <c r="B264" s="96" t="str">
        <f t="array" ref="B264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 744</v>
      </c>
      <c r="C264" s="97" t="str">
        <f t="array" ref="C264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264" s="106" t="str">
        <f t="array" ref="D264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пл Космонавтов, 23б б/н</v>
      </c>
    </row>
    <row r="265" spans="1:4" ht="18" x14ac:dyDescent="0.25">
      <c r="A265" s="96" t="str">
        <f>IF(D265&lt;&gt;" ",'База данных_основная'!$AE$1," ")</f>
        <v>г.о. Ростов-на-Дону</v>
      </c>
      <c r="B265" s="96" t="str">
        <f t="array" ref="B265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</v>
      </c>
      <c r="C265" s="97" t="str">
        <f t="array" ref="C265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265" s="106" t="str">
        <f t="array" ref="D265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Селиванова, 49</v>
      </c>
    </row>
    <row r="266" spans="1:4" ht="18" x14ac:dyDescent="0.25">
      <c r="A266" s="96" t="str">
        <f>IF(D266&lt;&gt;" ",'База данных_основная'!$AE$1," ")</f>
        <v>г.о. Ростов-на-Дону</v>
      </c>
      <c r="B266" s="96" t="str">
        <f t="array" ref="B266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</v>
      </c>
      <c r="C266" s="97" t="str">
        <f t="array" ref="C266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266" s="106" t="str">
        <f t="array" ref="D266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пр-кт 40-летия Победы, 37/5</v>
      </c>
    </row>
    <row r="267" spans="1:4" ht="18" x14ac:dyDescent="0.25">
      <c r="A267" s="96" t="str">
        <f>IF(D267&lt;&gt;" ",'База данных_основная'!$AE$1," ")</f>
        <v>г.о. Ростов-на-Дону</v>
      </c>
      <c r="B267" s="96" t="str">
        <f t="array" ref="B267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ПЕРЕКРЕСТОК_ЗОРГЕ</v>
      </c>
      <c r="C267" s="97" t="str">
        <f t="array" ref="C267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267" s="106" t="str">
        <f t="array" ref="D267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Зорге, 33</v>
      </c>
    </row>
    <row r="268" spans="1:4" ht="18" x14ac:dyDescent="0.25">
      <c r="A268" s="96" t="str">
        <f>IF(D268&lt;&gt;" ",'База данных_основная'!$AE$1," ")</f>
        <v>г.о. Ростов-на-Дону</v>
      </c>
      <c r="B268" s="96" t="str">
        <f t="array" ref="B268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ПЕРЕКРЕСТОК (ТЕКУЧЕВА)</v>
      </c>
      <c r="C268" s="97" t="str">
        <f t="array" ref="C268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268" s="106" t="str">
        <f t="array" ref="D268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улица, б/н</v>
      </c>
    </row>
    <row r="269" spans="1:4" ht="18" x14ac:dyDescent="0.25">
      <c r="A269" s="96" t="str">
        <f>IF(D269&lt;&gt;" ",'База данных_основная'!$AE$1," ")</f>
        <v>г.о. Ростов-на-Дону</v>
      </c>
      <c r="B269" s="96" t="str">
        <f t="array" ref="B269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ПЕРЕКРЕСТОК КРАСНОАРМ</v>
      </c>
      <c r="C269" s="97" t="str">
        <f t="array" ref="C269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269" s="106" t="str">
        <f t="array" ref="D269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пр-кт Кировский, 63</v>
      </c>
    </row>
    <row r="270" spans="1:4" ht="18" x14ac:dyDescent="0.25">
      <c r="A270" s="96" t="str">
        <f>IF(D270&lt;&gt;" ",'База данных_основная'!$AE$1," ")</f>
        <v>г.о. Ростов-на-Дону</v>
      </c>
      <c r="B270" s="96" t="str">
        <f t="array" ref="B270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ПЕРЕКРЕСТОК (ВАВИЛОН)</v>
      </c>
      <c r="C270" s="97" t="str">
        <f t="array" ref="C270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270" s="106" t="str">
        <f t="array" ref="D270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пр-кт Космонавтов, 2</v>
      </c>
    </row>
    <row r="271" spans="1:4" ht="18" x14ac:dyDescent="0.25">
      <c r="A271" s="96" t="str">
        <f>IF(D271&lt;&gt;" ",'База данных_основная'!$AE$1," ")</f>
        <v>г.о. Ростов-на-Дону</v>
      </c>
      <c r="B271" s="96" t="str">
        <f t="array" ref="B271">IFERROR(INDEX('База данных_основная'!$AB$3:$AB$1105,SMALL(IF('База данных_основная'!$AA$3:$AA$1105='База данных_основная'!$AE$1,ROW('База данных_основная'!$AB$3:$AB$1105)-2),ROW()-9))," ")</f>
        <v>ПЯТЕРОЧКА</v>
      </c>
      <c r="C271" s="97" t="str">
        <f t="array" ref="C271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Сбербанк</v>
      </c>
      <c r="D271" s="106" t="str">
        <f t="array" ref="D271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Пушкинская, 231</v>
      </c>
    </row>
    <row r="272" spans="1:4" ht="18" x14ac:dyDescent="0.25">
      <c r="A272" s="96" t="str">
        <f>IF(D272&lt;&gt;" ",'База данных_основная'!$AE$1," ")</f>
        <v>г.о. Ростов-на-Дону</v>
      </c>
      <c r="B272" s="96" t="str">
        <f t="array" ref="B272">IFERROR(INDEX('База данных_основная'!$AB$3:$AB$1105,SMALL(IF('База данных_основная'!$AA$3:$AA$1105='База данных_основная'!$AE$1,ROW('База данных_основная'!$AB$3:$AB$1105)-2),ROW()-9))," ")</f>
        <v>АЗС 61289</v>
      </c>
      <c r="C272" s="97" t="str">
        <f t="array" ref="C272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Банк "ФК Открытие"</v>
      </c>
      <c r="D272" s="106" t="str">
        <f t="array" ref="D272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обл.,г.о. город Ростов-на-Дону,г. Ростов-на-Дону,ул. Текучева,151А</v>
      </c>
    </row>
    <row r="273" spans="1:4" ht="18" x14ac:dyDescent="0.25">
      <c r="A273" s="96" t="str">
        <f>IF(D273&lt;&gt;" ",'База данных_основная'!$AE$1," ")</f>
        <v>г.о. Ростов-на-Дону</v>
      </c>
      <c r="B273" s="96" t="str">
        <f t="array" ref="B273">IFERROR(INDEX('База данных_основная'!$AB$3:$AB$1105,SMALL(IF('База данных_основная'!$AA$3:$AA$1105='База данных_основная'!$AE$1,ROW('База данных_основная'!$AB$3:$AB$1105)-2),ROW()-9))," ")</f>
        <v>АЗС 61293</v>
      </c>
      <c r="C273" s="97" t="str">
        <f t="array" ref="C273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Банк "ФК Открытие"</v>
      </c>
      <c r="D273" s="106" t="str">
        <f t="array" ref="D273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обл.,г.о. город Ростов-на-Дону,г. Ростов-на-Дону,пр-кт Шолохова,10</v>
      </c>
    </row>
    <row r="274" spans="1:4" ht="18" x14ac:dyDescent="0.25">
      <c r="A274" s="96" t="str">
        <f>IF(D274&lt;&gt;" ",'База данных_основная'!$AE$1," ")</f>
        <v>г.о. Ростов-на-Дону</v>
      </c>
      <c r="B274" s="96" t="str">
        <f t="array" ref="B274">IFERROR(INDEX('База данных_основная'!$AB$3:$AB$1105,SMALL(IF('База данных_основная'!$AA$3:$AA$1105='База данных_основная'!$AE$1,ROW('База данных_основная'!$AB$3:$AB$1105)-2),ROW()-9))," ")</f>
        <v>АЗС 61295</v>
      </c>
      <c r="C274" s="97" t="str">
        <f t="array" ref="C274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Банк "ФК Открытие"</v>
      </c>
      <c r="D274" s="106" t="str">
        <f t="array" ref="D274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обл.,г.о. город Ростов-на-Дону,г. Ростов-на-Дону,ул. Малиновского,35</v>
      </c>
    </row>
    <row r="275" spans="1:4" ht="18" x14ac:dyDescent="0.25">
      <c r="A275" s="96" t="str">
        <f>IF(D275&lt;&gt;" ",'База данных_основная'!$AE$1," ")</f>
        <v>г.о. Ростов-на-Дону</v>
      </c>
      <c r="B275" s="96" t="str">
        <f t="array" ref="B275">IFERROR(INDEX('База данных_основная'!$AB$3:$AB$1105,SMALL(IF('База данных_основная'!$AA$3:$AA$1105='База данных_основная'!$AE$1,ROW('База данных_основная'!$AB$3:$AB$1105)-2),ROW()-9))," ")</f>
        <v>АЗС 61298</v>
      </c>
      <c r="C275" s="97" t="str">
        <f t="array" ref="C275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Банк "ФК Открытие"</v>
      </c>
      <c r="D275" s="106" t="str">
        <f t="array" ref="D275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обл.,г.о. город Ростов-на-Дону,г. Ростов-на-Дону,пр-кт Шолохова,318</v>
      </c>
    </row>
    <row r="276" spans="1:4" ht="18" x14ac:dyDescent="0.25">
      <c r="A276" s="96" t="str">
        <f>IF(D276&lt;&gt;" ",'База данных_основная'!$AE$1," ")</f>
        <v>г.о. Ростов-на-Дону</v>
      </c>
      <c r="B276" s="96" t="str">
        <f t="array" ref="B276">IFERROR(INDEX('База данных_основная'!$AB$3:$AB$1105,SMALL(IF('База данных_основная'!$AA$3:$AA$1105='База данных_основная'!$AE$1,ROW('База данных_основная'!$AB$3:$AB$1105)-2),ROW()-9))," ")</f>
        <v>АЗС 34444</v>
      </c>
      <c r="C276" s="97" t="str">
        <f t="array" ref="C276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Банк "ФК Открытие"</v>
      </c>
      <c r="D276" s="106" t="str">
        <f t="array" ref="D276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обл.,г.о. город Ростов-на-Дону,г. Ростов-на-Дону,ул. Волгоградская,198</v>
      </c>
    </row>
    <row r="277" spans="1:4" ht="18" x14ac:dyDescent="0.25">
      <c r="A277" s="96" t="str">
        <f>IF(D277&lt;&gt;" ",'База данных_основная'!$AE$1," ")</f>
        <v>г.о. Ростов-на-Дону</v>
      </c>
      <c r="B277" s="96" t="str">
        <f t="array" ref="B277">IFERROR(INDEX('База данных_основная'!$AB$3:$AB$1105,SMALL(IF('База данных_основная'!$AA$3:$AA$1105='База данных_основная'!$AE$1,ROW('База данных_основная'!$AB$3:$AB$1105)-2),ROW()-9))," ")</f>
        <v>АЗС 61294</v>
      </c>
      <c r="C277" s="97" t="str">
        <f t="array" ref="C277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Банк "ФК Открытие"</v>
      </c>
      <c r="D277" s="106" t="str">
        <f t="array" ref="D277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обл.,г.о. город Ростов-на-Дону,г. Ростов-на-Дону,ул. Портовая,238 2</v>
      </c>
    </row>
    <row r="278" spans="1:4" ht="18" x14ac:dyDescent="0.25">
      <c r="A278" s="96" t="str">
        <f>IF(D278&lt;&gt;" ",'База данных_основная'!$AE$1," ")</f>
        <v>г.о. Ростов-на-Дону</v>
      </c>
      <c r="B278" s="96" t="str">
        <f t="array" ref="B278">IFERROR(INDEX('База данных_основная'!$AB$3:$AB$1105,SMALL(IF('База данных_основная'!$AA$3:$AA$1105='База данных_основная'!$AE$1,ROW('База данных_основная'!$AB$3:$AB$1105)-2),ROW()-9))," ")</f>
        <v>АЗС 61296</v>
      </c>
      <c r="C278" s="97" t="str">
        <f t="array" ref="C278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Банк "ФК Открытие"</v>
      </c>
      <c r="D278" s="106" t="str">
        <f t="array" ref="D278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обл.,г.о. город Ростов-на-Дону,г. Ростов-на-Дону,пр-кт Шолохова,23,к. А</v>
      </c>
    </row>
    <row r="279" spans="1:4" ht="18" x14ac:dyDescent="0.25">
      <c r="A279" s="96" t="str">
        <f>IF(D279&lt;&gt;" ",'База данных_основная'!$AE$1," ")</f>
        <v>г.о. Ростов-на-Дону</v>
      </c>
      <c r="B279" s="96" t="str">
        <f t="array" ref="B279">IFERROR(INDEX('База данных_основная'!$AB$3:$AB$1105,SMALL(IF('База данных_основная'!$AA$3:$AA$1105='База данных_основная'!$AE$1,ROW('База данных_основная'!$AB$3:$AB$1105)-2),ROW()-9))," ")</f>
        <v>АЗС 61299</v>
      </c>
      <c r="C279" s="97" t="str">
        <f t="array" ref="C279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Банк "ФК Открытие"</v>
      </c>
      <c r="D279" s="106" t="str">
        <f t="array" ref="D279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обл.,г.о. город Ростов-на-Дону,г. Ростов-на-Дону,ул. Вавилова,52</v>
      </c>
    </row>
    <row r="280" spans="1:4" ht="18" x14ac:dyDescent="0.25">
      <c r="A280" s="96" t="str">
        <f>IF(D280&lt;&gt;" ",'База данных_основная'!$AE$1," ")</f>
        <v>г.о. Ростов-на-Дону</v>
      </c>
      <c r="B280" s="96" t="str">
        <f t="array" ref="B280">IFERROR(INDEX('База данных_основная'!$AB$3:$AB$1105,SMALL(IF('База данных_основная'!$AA$3:$AA$1105='База данных_основная'!$AE$1,ROW('База данных_основная'!$AB$3:$AB$1105)-2),ROW()-9))," ")</f>
        <v>АЗС 61303</v>
      </c>
      <c r="C280" s="97" t="str">
        <f t="array" ref="C280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Банк "ФК Открытие"</v>
      </c>
      <c r="D280" s="106" t="str">
        <f t="array" ref="D280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обл.,г.о. город Ростов-на-Дону,г. Ростов-на-Дону,ул. Малиновского,73У</v>
      </c>
    </row>
    <row r="281" spans="1:4" ht="18" x14ac:dyDescent="0.25">
      <c r="A281" s="96" t="str">
        <f>IF(D281&lt;&gt;" ",'База данных_основная'!$AE$1," ")</f>
        <v>г.о. Ростов-на-Дону</v>
      </c>
      <c r="B281" s="96" t="str">
        <f t="array" ref="B281">IFERROR(INDEX('База данных_основная'!$AB$3:$AB$1105,SMALL(IF('База данных_основная'!$AA$3:$AA$1105='База данных_основная'!$AE$1,ROW('База данных_основная'!$AB$3:$AB$1105)-2),ROW()-9))," ")</f>
        <v>АЗС 61287</v>
      </c>
      <c r="C281" s="97" t="str">
        <f t="array" ref="C281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Банк "ФК Открытие"</v>
      </c>
      <c r="D281" s="106" t="str">
        <f t="array" ref="D281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обл.,г.о. город Ростов-на-Дону,г. Ростов-на-Дону,пл. Привокзальная,7</v>
      </c>
    </row>
    <row r="282" spans="1:4" ht="18" x14ac:dyDescent="0.25">
      <c r="A282" s="96" t="str">
        <f>IF(D282&lt;&gt;" ",'База данных_основная'!$AE$1," ")</f>
        <v>г.о. Ростов-на-Дону</v>
      </c>
      <c r="B282" s="96" t="str">
        <f t="array" ref="B282">IFERROR(INDEX('База данных_основная'!$AB$3:$AB$1105,SMALL(IF('База данных_основная'!$AA$3:$AA$1105='База данных_основная'!$AE$1,ROW('База данных_основная'!$AB$3:$AB$1105)-2),ROW()-9))," ")</f>
        <v>АЗС №61288</v>
      </c>
      <c r="C282" s="97" t="str">
        <f t="array" ref="C282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Банк "ФК Открытие"</v>
      </c>
      <c r="D282" s="106" t="str">
        <f t="array" ref="D282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обл.,г.о. город Ростов-на-Дону,г. Ростов-на-Дону,пр-кт Космонавтов,2В</v>
      </c>
    </row>
    <row r="283" spans="1:4" ht="18" x14ac:dyDescent="0.25">
      <c r="A283" s="96" t="str">
        <f>IF(D283&lt;&gt;" ",'База данных_основная'!$AE$1," ")</f>
        <v>г.о. Ростов-на-Дону</v>
      </c>
      <c r="B283" s="96" t="str">
        <f t="array" ref="B283">IFERROR(INDEX('База данных_основная'!$AB$3:$AB$1105,SMALL(IF('База данных_основная'!$AA$3:$AA$1105='База данных_основная'!$AE$1,ROW('База данных_основная'!$AB$3:$AB$1105)-2),ROW()-9))," ")</f>
        <v>АЗС 61376</v>
      </c>
      <c r="C283" s="97" t="str">
        <f t="array" ref="C283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Банк "ФК Открытие"</v>
      </c>
      <c r="D283" s="106" t="str">
        <f t="array" ref="D283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обл.,г.о. город Ростов-на-Дону,г. Ростов-на-Дону,пр-кт 40-летия Победы,332 1</v>
      </c>
    </row>
    <row r="284" spans="1:4" ht="18" x14ac:dyDescent="0.25">
      <c r="A284" s="96" t="str">
        <f>IF(D284&lt;&gt;" ",'База данных_основная'!$AE$1," ")</f>
        <v>г.о. Ростов-на-Дону</v>
      </c>
      <c r="B284" s="96" t="str">
        <f t="array" ref="B284">IFERROR(INDEX('База данных_основная'!$AB$3:$AB$1105,SMALL(IF('База данных_основная'!$AA$3:$AA$1105='База данных_основная'!$AE$1,ROW('База данных_основная'!$AB$3:$AB$1105)-2),ROW()-9))," ")</f>
        <v>АЗС 61377</v>
      </c>
      <c r="C284" s="97" t="str">
        <f t="array" ref="C284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Банк "ФК Открытие"</v>
      </c>
      <c r="D284" s="106" t="str">
        <f t="array" ref="D284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обл.,г.о. город Ростов-на-Дону,г. Ростов-на-Дону,ул. Курчатова,26</v>
      </c>
    </row>
    <row r="285" spans="1:4" ht="18" x14ac:dyDescent="0.25">
      <c r="A285" s="96" t="str">
        <f>IF(D285&lt;&gt;" ",'База данных_основная'!$AE$1," ")</f>
        <v>г.о. Ростов-на-Дону</v>
      </c>
      <c r="B285" s="96">
        <f t="array" ref="B285">IFERROR(INDEX('База данных_основная'!$AB$3:$AB$1105,SMALL(IF('База данных_основная'!$AA$3:$AA$1105='База данных_основная'!$AE$1,ROW('База данных_основная'!$AB$3:$AB$1105)-2),ROW()-9))," ")</f>
        <v>0</v>
      </c>
      <c r="C285" s="97" t="str">
        <f t="array" ref="C285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"БАНК УРАЛСИБ"</v>
      </c>
      <c r="D285" s="106" t="str">
        <f t="array" ref="D285">IFERROR(INDEX('База данных_основная'!$AD$3:$AD$1105,SMALL(IF('База данных_основная'!$AA$3:$AA$1105='База данных_основная'!$AE$1,ROW('База данных_основная'!$AD$3:$AD$1105)-2),ROW()-9))," ")</f>
        <v>обл Ростовская,г.о. город Ростов-на-Дону,г Ростов-на-Дону,ул Красноармейская,д. 188</v>
      </c>
    </row>
    <row r="286" spans="1:4" ht="18" x14ac:dyDescent="0.25">
      <c r="A286" s="96" t="str">
        <f>IF(D286&lt;&gt;" ",'База данных_основная'!$AE$1," ")</f>
        <v>г.о. Ростов-на-Дону</v>
      </c>
      <c r="B286" s="96">
        <f t="array" ref="B286">IFERROR(INDEX('База данных_основная'!$AB$3:$AB$1105,SMALL(IF('База данных_основная'!$AA$3:$AA$1105='База данных_основная'!$AE$1,ROW('База данных_основная'!$AB$3:$AB$1105)-2),ROW()-9))," ")</f>
        <v>0</v>
      </c>
      <c r="C286" s="97" t="str">
        <f t="array" ref="C286">IFERROR(INDEX('База данных_основная'!$AC$3:$AC$1105,SMALL(IF('База данных_основная'!$AA$3:$AA$1105='База данных_основная'!$AE$1,ROW('База данных_основная'!$AC$3:$AC$1105)-2),ROW()-9))," ")</f>
        <v>ПАО "Промсвязьбанк"</v>
      </c>
      <c r="D286" s="106" t="str">
        <f t="array" ref="D286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область, г.о. город Ростов-на-Дону, г Ростов-на-Дону, ул Доватора, д. 148н</v>
      </c>
    </row>
    <row r="287" spans="1:4" ht="18" x14ac:dyDescent="0.25">
      <c r="A287" s="96" t="str">
        <f>IF(D287&lt;&gt;" ",'База данных_основная'!$AE$1," ")</f>
        <v>г.о. Ростов-на-Дону</v>
      </c>
      <c r="B287" s="96" t="str">
        <f t="array" ref="B287">IFERROR(INDEX('База данных_основная'!$AB$3:$AB$1105,SMALL(IF('База данных_основная'!$AA$3:$AA$1105='База данных_основная'!$AE$1,ROW('База данных_основная'!$AB$3:$AB$1105)-2),ROW()-9))," ")</f>
        <v>АЗК №31</v>
      </c>
      <c r="C287" s="97" t="str">
        <f t="array" ref="C287">IFERROR(INDEX('База данных_основная'!$AC$3:$AC$1105,SMALL(IF('База данных_основная'!$AA$3:$AA$1105='База данных_основная'!$AE$1,ROW('База данных_основная'!$AC$3:$AC$1105)-2),ROW()-9))," ")</f>
        <v>Банк "ВБРР" (АО)</v>
      </c>
      <c r="D287" s="106" t="str">
        <f t="array" ref="D287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обл,г.о. город Ростов-на-Дону,г. Ростов-на-Дону,ул. Малиновского,д. 7</v>
      </c>
    </row>
    <row r="288" spans="1:4" ht="18" x14ac:dyDescent="0.25">
      <c r="A288" s="96" t="str">
        <f>IF(D288&lt;&gt;" ",'База данных_основная'!$AE$1," ")</f>
        <v>г.о. Ростов-на-Дону</v>
      </c>
      <c r="B288" s="96" t="str">
        <f t="array" ref="B288">IFERROR(INDEX('База данных_основная'!$AB$3:$AB$1105,SMALL(IF('База данных_основная'!$AA$3:$AA$1105='База данных_основная'!$AE$1,ROW('База данных_основная'!$AB$3:$AB$1105)-2),ROW()-9))," ")</f>
        <v>АЗК №29</v>
      </c>
      <c r="C288" s="97" t="str">
        <f t="array" ref="C288">IFERROR(INDEX('База данных_основная'!$AC$3:$AC$1105,SMALL(IF('База данных_основная'!$AA$3:$AA$1105='База данных_основная'!$AE$1,ROW('База данных_основная'!$AC$3:$AC$1105)-2),ROW()-9))," ")</f>
        <v>Банк "ВБРР" (АО)</v>
      </c>
      <c r="D288" s="106" t="str">
        <f t="array" ref="D288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обл,г.о. город Ростов-на-Дону,г. Ростов-на-Дону,ул. Пойменная,д. 1б</v>
      </c>
    </row>
    <row r="289" spans="1:4" ht="18" x14ac:dyDescent="0.25">
      <c r="A289" s="96" t="str">
        <f>IF(D289&lt;&gt;" ",'База данных_основная'!$AE$1," ")</f>
        <v>г.о. Ростов-на-Дону</v>
      </c>
      <c r="B289" s="96" t="str">
        <f t="array" ref="B289">IFERROR(INDEX('База данных_основная'!$AB$3:$AB$1105,SMALL(IF('База данных_основная'!$AA$3:$AA$1105='База данных_основная'!$AE$1,ROW('База данных_основная'!$AB$3:$AB$1105)-2),ROW()-9))," ")</f>
        <v>АЗК №113</v>
      </c>
      <c r="C289" s="97" t="str">
        <f t="array" ref="C289">IFERROR(INDEX('База данных_основная'!$AC$3:$AC$1105,SMALL(IF('База данных_основная'!$AA$3:$AA$1105='База данных_основная'!$AE$1,ROW('База данных_основная'!$AC$3:$AC$1105)-2),ROW()-9))," ")</f>
        <v>Банк "ВБРР" (АО)</v>
      </c>
      <c r="D289" s="106" t="str">
        <f t="array" ref="D289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обл,г.о. город Ростов-на-Дону,г. Ростов-на-Дону,пер. Виражный,д. 21</v>
      </c>
    </row>
    <row r="290" spans="1:4" ht="18" x14ac:dyDescent="0.25">
      <c r="A290" s="96" t="str">
        <f>IF(D290&lt;&gt;" ",'База данных_основная'!$AE$1," ")</f>
        <v>г.о. Ростов-на-Дону</v>
      </c>
      <c r="B290" s="96" t="str">
        <f t="array" ref="B290">IFERROR(INDEX('База данных_основная'!$AB$3:$AB$1105,SMALL(IF('База данных_основная'!$AA$3:$AA$1105='База данных_основная'!$AE$1,ROW('База данных_основная'!$AB$3:$AB$1105)-2),ROW()-9))," ")</f>
        <v>АЗК №99</v>
      </c>
      <c r="C290" s="97" t="str">
        <f t="array" ref="C290">IFERROR(INDEX('База данных_основная'!$AC$3:$AC$1105,SMALL(IF('База данных_основная'!$AA$3:$AA$1105='База данных_основная'!$AE$1,ROW('База данных_основная'!$AC$3:$AC$1105)-2),ROW()-9))," ")</f>
        <v>Банк "ВБРР" (АО)</v>
      </c>
      <c r="D290" s="106" t="str">
        <f t="array" ref="D290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обл,г.о. город Ростов-на-Дону,г. Ростов-на-Дону,ул. Менжинского,д. 2б</v>
      </c>
    </row>
    <row r="291" spans="1:4" ht="18" x14ac:dyDescent="0.25">
      <c r="A291" s="96" t="str">
        <f>IF(D291&lt;&gt;" ",'База данных_основная'!$AE$1," ")</f>
        <v>г.о. Ростов-на-Дону</v>
      </c>
      <c r="B291" s="96" t="str">
        <f t="array" ref="B291">IFERROR(INDEX('База данных_основная'!$AB$3:$AB$1105,SMALL(IF('База данных_основная'!$AA$3:$AA$1105='База данных_основная'!$AE$1,ROW('База данных_основная'!$AB$3:$AB$1105)-2),ROW()-9))," ")</f>
        <v>АЗК №27</v>
      </c>
      <c r="C291" s="97" t="str">
        <f t="array" ref="C291">IFERROR(INDEX('База данных_основная'!$AC$3:$AC$1105,SMALL(IF('База данных_основная'!$AA$3:$AA$1105='База данных_основная'!$AE$1,ROW('База данных_основная'!$AC$3:$AC$1105)-2),ROW()-9))," ")</f>
        <v>Банк "ВБРР" (АО)</v>
      </c>
      <c r="D291" s="106" t="str">
        <f t="array" ref="D291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обл,г.о. город Ростов-на-Дону,г. Ростов-на-Дону,ул. Вятская,д. 116/1,стр. 1</v>
      </c>
    </row>
    <row r="292" spans="1:4" ht="18" x14ac:dyDescent="0.25">
      <c r="A292" s="96" t="str">
        <f>IF(D292&lt;&gt;" ",'База данных_основная'!$AE$1," ")</f>
        <v>г.о. Ростов-на-Дону</v>
      </c>
      <c r="B292" s="96" t="str">
        <f t="array" ref="B292">IFERROR(INDEX('База данных_основная'!$AB$3:$AB$1105,SMALL(IF('База данных_основная'!$AA$3:$AA$1105='База данных_основная'!$AE$1,ROW('База данных_основная'!$AB$3:$AB$1105)-2),ROW()-9))," ")</f>
        <v>АЗС №5</v>
      </c>
      <c r="C292" s="97" t="str">
        <f t="array" ref="C292">IFERROR(INDEX('База данных_основная'!$AC$3:$AC$1105,SMALL(IF('База данных_основная'!$AA$3:$AA$1105='База данных_основная'!$AE$1,ROW('База данных_основная'!$AC$3:$AC$1105)-2),ROW()-9))," ")</f>
        <v>Банк "ВБРР" (АО)</v>
      </c>
      <c r="D292" s="106" t="str">
        <f t="array" ref="D292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обл,г.о. город Ростов-на-Дону,г. Ростов-на-Дону,ул. Красноармейская,д. 105а</v>
      </c>
    </row>
    <row r="293" spans="1:4" ht="18" x14ac:dyDescent="0.25">
      <c r="A293" s="96" t="str">
        <f>IF(D293&lt;&gt;" ",'База данных_основная'!$AE$1," ")</f>
        <v>г.о. Ростов-на-Дону</v>
      </c>
      <c r="B293" s="96" t="str">
        <f t="array" ref="B293">IFERROR(INDEX('База данных_основная'!$AB$3:$AB$1105,SMALL(IF('База данных_основная'!$AA$3:$AA$1105='База данных_основная'!$AE$1,ROW('База данных_основная'!$AB$3:$AB$1105)-2),ROW()-9))," ")</f>
        <v>АЗК №32</v>
      </c>
      <c r="C293" s="97" t="str">
        <f t="array" ref="C293">IFERROR(INDEX('База данных_основная'!$AC$3:$AC$1105,SMALL(IF('База данных_основная'!$AA$3:$AA$1105='База данных_основная'!$AE$1,ROW('База данных_основная'!$AC$3:$AC$1105)-2),ROW()-9))," ")</f>
        <v>Банк "ВБРР" (АО)</v>
      </c>
      <c r="D293" s="106" t="str">
        <f t="array" ref="D293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обл,г.о. город Ростов-на-Дону,г. Ростов-на-Дону,пр-кт Театральный,д. 62</v>
      </c>
    </row>
    <row r="294" spans="1:4" ht="18" x14ac:dyDescent="0.25">
      <c r="A294" s="96" t="str">
        <f>IF(D294&lt;&gt;" ",'База данных_основная'!$AE$1," ")</f>
        <v>г.о. Ростов-на-Дону</v>
      </c>
      <c r="B294" s="96" t="str">
        <f t="array" ref="B294">IFERROR(INDEX('База данных_основная'!$AB$3:$AB$1105,SMALL(IF('База данных_основная'!$AA$3:$AA$1105='База данных_основная'!$AE$1,ROW('База данных_основная'!$AB$3:$AB$1105)-2),ROW()-9))," ")</f>
        <v>АЗС №9</v>
      </c>
      <c r="C294" s="97" t="str">
        <f t="array" ref="C294">IFERROR(INDEX('База данных_основная'!$AC$3:$AC$1105,SMALL(IF('База данных_основная'!$AA$3:$AA$1105='База данных_основная'!$AE$1,ROW('База данных_основная'!$AC$3:$AC$1105)-2),ROW()-9))," ")</f>
        <v>Банк "ВБРР" (АО)</v>
      </c>
      <c r="D294" s="106" t="str">
        <f t="array" ref="D294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обл,г.о. город Ростов-на-Дону,г. Ростов-на-Дону,пр-кт Сиверса,д. 2д</v>
      </c>
    </row>
    <row r="295" spans="1:4" ht="18" x14ac:dyDescent="0.25">
      <c r="A295" s="96" t="str">
        <f>IF(D295&lt;&gt;" ",'База данных_основная'!$AE$1," ")</f>
        <v>г.о. Ростов-на-Дону</v>
      </c>
      <c r="B295" s="96" t="str">
        <f t="array" ref="B295">IFERROR(INDEX('База данных_основная'!$AB$3:$AB$1105,SMALL(IF('База данных_основная'!$AA$3:$AA$1105='База данных_основная'!$AE$1,ROW('База данных_основная'!$AB$3:$AB$1105)-2),ROW()-9))," ")</f>
        <v>АЗС №10</v>
      </c>
      <c r="C295" s="97" t="str">
        <f t="array" ref="C295">IFERROR(INDEX('База данных_основная'!$AC$3:$AC$1105,SMALL(IF('База данных_основная'!$AA$3:$AA$1105='База данных_основная'!$AE$1,ROW('База данных_основная'!$AC$3:$AC$1105)-2),ROW()-9))," ")</f>
        <v>Банк "ВБРР" (АО)</v>
      </c>
      <c r="D295" s="106" t="str">
        <f t="array" ref="D295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обл,г.о. город Ростов-на-Дону,г. Ростов-на-Дону,ул. Нансена,д. 81а</v>
      </c>
    </row>
    <row r="296" spans="1:4" ht="18" x14ac:dyDescent="0.25">
      <c r="A296" s="96" t="str">
        <f>IF(D296&lt;&gt;" ",'База данных_основная'!$AE$1," ")</f>
        <v>г.о. Ростов-на-Дону</v>
      </c>
      <c r="B296" s="96" t="str">
        <f t="array" ref="B296">IFERROR(INDEX('База данных_основная'!$AB$3:$AB$1105,SMALL(IF('База данных_основная'!$AA$3:$AA$1105='База данных_основная'!$AE$1,ROW('База данных_основная'!$AB$3:$AB$1105)-2),ROW()-9))," ")</f>
        <v>АЗС №33</v>
      </c>
      <c r="C296" s="97" t="str">
        <f t="array" ref="C296">IFERROR(INDEX('База данных_основная'!$AC$3:$AC$1105,SMALL(IF('База данных_основная'!$AA$3:$AA$1105='База данных_основная'!$AE$1,ROW('База данных_основная'!$AC$3:$AC$1105)-2),ROW()-9))," ")</f>
        <v>Банк "ВБРР" (АО)</v>
      </c>
      <c r="D296" s="106" t="str">
        <f t="array" ref="D296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обл,г.о. город Ростов-на-Дону,г. Ростов-на-Дону,пр-кт Королева,д. 5А</v>
      </c>
    </row>
    <row r="297" spans="1:4" ht="18" x14ac:dyDescent="0.25">
      <c r="A297" s="96" t="str">
        <f>IF(D297&lt;&gt;" ",'База данных_основная'!$AE$1," ")</f>
        <v>г.о. Ростов-на-Дону</v>
      </c>
      <c r="B297" s="96" t="str">
        <f t="array" ref="B297">IFERROR(INDEX('База данных_основная'!$AB$3:$AB$1105,SMALL(IF('База данных_основная'!$AA$3:$AA$1105='База данных_основная'!$AE$1,ROW('База данных_основная'!$AB$3:$AB$1105)-2),ROW()-9))," ")</f>
        <v>АЗК №115</v>
      </c>
      <c r="C297" s="97" t="str">
        <f t="array" ref="C297">IFERROR(INDEX('База данных_основная'!$AC$3:$AC$1105,SMALL(IF('База данных_основная'!$AA$3:$AA$1105='База данных_основная'!$AE$1,ROW('База данных_основная'!$AC$3:$AC$1105)-2),ROW()-9))," ")</f>
        <v>Банк "ВБРР" (АО)</v>
      </c>
      <c r="D297" s="106" t="str">
        <f t="array" ref="D297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обл,г.о. город Ростов-на-Дону,г. Ростов-на-Дону,пл. Привокзальная,д. 3</v>
      </c>
    </row>
    <row r="298" spans="1:4" ht="18" x14ac:dyDescent="0.25">
      <c r="A298" s="96" t="str">
        <f>IF(D298&lt;&gt;" ",'База данных_основная'!$AE$1," ")</f>
        <v>г.о. Ростов-на-Дону</v>
      </c>
      <c r="B298" s="96" t="str">
        <f t="array" ref="B298">IFERROR(INDEX('База данных_основная'!$AB$3:$AB$1105,SMALL(IF('База данных_основная'!$AA$3:$AA$1105='База данных_основная'!$AE$1,ROW('База данных_основная'!$AB$3:$AB$1105)-2),ROW()-9))," ")</f>
        <v>АЗК №123</v>
      </c>
      <c r="C298" s="97" t="str">
        <f t="array" ref="C298">IFERROR(INDEX('База данных_основная'!$AC$3:$AC$1105,SMALL(IF('База данных_основная'!$AA$3:$AA$1105='База данных_основная'!$AE$1,ROW('База данных_основная'!$AC$3:$AC$1105)-2),ROW()-9))," ")</f>
        <v>Банк "ВБРР" (АО)</v>
      </c>
      <c r="D298" s="106" t="str">
        <f t="array" ref="D298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обл,г.о. город Ростов-на-Дону,г. Ростов-на-Дону,пр-кт Шолохова,д. 191Б</v>
      </c>
    </row>
    <row r="299" spans="1:4" ht="18" x14ac:dyDescent="0.25">
      <c r="A299" s="96" t="str">
        <f>IF(D299&lt;&gt;" ",'База данных_основная'!$AE$1," ")</f>
        <v>г.о. Ростов-на-Дону</v>
      </c>
      <c r="B299" s="96" t="str">
        <f t="array" ref="B299">IFERROR(INDEX('База данных_основная'!$AB$3:$AB$1105,SMALL(IF('База данных_основная'!$AA$3:$AA$1105='База данных_основная'!$AE$1,ROW('База данных_основная'!$AB$3:$AB$1105)-2),ROW()-9))," ")</f>
        <v>АЗК №112</v>
      </c>
      <c r="C299" s="97" t="str">
        <f t="array" ref="C299">IFERROR(INDEX('База данных_основная'!$AC$3:$AC$1105,SMALL(IF('База данных_основная'!$AA$3:$AA$1105='База данных_основная'!$AE$1,ROW('База данных_основная'!$AC$3:$AC$1105)-2),ROW()-9))," ")</f>
        <v>Банк "ВБРР" (АО)</v>
      </c>
      <c r="D299" s="106" t="str">
        <f t="array" ref="D299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обл,г.о. город Ростов-на-Дону,г. Ростов-на-Дону,ул. Зорге,влд. 19/162</v>
      </c>
    </row>
    <row r="300" spans="1:4" ht="18" x14ac:dyDescent="0.25">
      <c r="A300" s="96" t="str">
        <f>IF(D300&lt;&gt;" ",'База данных_основная'!$AE$1," ")</f>
        <v>г.о. Ростов-на-Дону</v>
      </c>
      <c r="B300" s="96" t="str">
        <f t="array" ref="B300">IFERROR(INDEX('База данных_основная'!$AB$3:$AB$1105,SMALL(IF('База данных_основная'!$AA$3:$AA$1105='База данных_основная'!$AE$1,ROW('База данных_основная'!$AB$3:$AB$1105)-2),ROW()-9))," ")</f>
        <v>АЗК №118</v>
      </c>
      <c r="C300" s="97" t="str">
        <f t="array" ref="C300">IFERROR(INDEX('База данных_основная'!$AC$3:$AC$1105,SMALL(IF('База данных_основная'!$AA$3:$AA$1105='База данных_основная'!$AE$1,ROW('База данных_основная'!$AC$3:$AC$1105)-2),ROW()-9))," ")</f>
        <v>Банк "ВБРР" (АО)</v>
      </c>
      <c r="D300" s="106" t="str">
        <f t="array" ref="D300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обл,г.о. город Ростов-на-Дону,г. Ростов-на-Дону,ул. Фурмановская,д. 152</v>
      </c>
    </row>
    <row r="301" spans="1:4" ht="18" x14ac:dyDescent="0.25">
      <c r="A301" s="96" t="str">
        <f>IF(D301&lt;&gt;" ",'База данных_основная'!$AE$1," ")</f>
        <v>г.о. Ростов-на-Дону</v>
      </c>
      <c r="B301" s="96" t="str">
        <f t="array" ref="B301">IFERROR(INDEX('База данных_основная'!$AB$3:$AB$1105,SMALL(IF('База данных_основная'!$AA$3:$AA$1105='База данных_основная'!$AE$1,ROW('База данных_основная'!$AB$3:$AB$1105)-2),ROW()-9))," ")</f>
        <v>АЗС №125</v>
      </c>
      <c r="C301" s="97" t="str">
        <f t="array" ref="C301">IFERROR(INDEX('База данных_основная'!$AC$3:$AC$1105,SMALL(IF('База данных_основная'!$AA$3:$AA$1105='База данных_основная'!$AE$1,ROW('База данных_основная'!$AC$3:$AC$1105)-2),ROW()-9))," ")</f>
        <v>Банк "ВБРР" (АО)</v>
      </c>
      <c r="D301" s="106" t="str">
        <f t="array" ref="D301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обл,г.о. город Ростов-на-Дону,г. Ростов-на-Дону,пр-кт Михаила Нагибина,д. 7</v>
      </c>
    </row>
    <row r="302" spans="1:4" ht="18" x14ac:dyDescent="0.25">
      <c r="A302" s="96" t="str">
        <f>IF(D302&lt;&gt;" ",'База данных_основная'!$AE$1," ")</f>
        <v>г.о. Ростов-на-Дону</v>
      </c>
      <c r="B302" s="96" t="str">
        <f t="array" ref="B302">IFERROR(INDEX('База данных_основная'!$AB$3:$AB$1105,SMALL(IF('База данных_основная'!$AA$3:$AA$1105='База данных_основная'!$AE$1,ROW('База данных_основная'!$AB$3:$AB$1105)-2),ROW()-9))," ")</f>
        <v>АЗК №121</v>
      </c>
      <c r="C302" s="97" t="str">
        <f t="array" ref="C302">IFERROR(INDEX('База данных_основная'!$AC$3:$AC$1105,SMALL(IF('База данных_основная'!$AA$3:$AA$1105='База данных_основная'!$AE$1,ROW('База данных_основная'!$AC$3:$AC$1105)-2),ROW()-9))," ")</f>
        <v>Банк "ВБРР" (АО)</v>
      </c>
      <c r="D302" s="106" t="str">
        <f t="array" ref="D302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обл,г.о. город Ростов-на-Дону,г. Ростов-на-Дону,ул. Вятская,д. 120</v>
      </c>
    </row>
    <row r="303" spans="1:4" ht="18" x14ac:dyDescent="0.25">
      <c r="A303" s="96" t="str">
        <f>IF(D303&lt;&gt;" ",'База данных_основная'!$AE$1," ")</f>
        <v>г.о. Ростов-на-Дону</v>
      </c>
      <c r="B303" s="96" t="str">
        <f t="array" ref="B303">IFERROR(INDEX('База данных_основная'!$AB$3:$AB$1105,SMALL(IF('База данных_основная'!$AA$3:$AA$1105='База данных_основная'!$AE$1,ROW('База данных_основная'!$AB$3:$AB$1105)-2),ROW()-9))," ")</f>
        <v>АЗК №127</v>
      </c>
      <c r="C303" s="97" t="str">
        <f t="array" ref="C303">IFERROR(INDEX('База данных_основная'!$AC$3:$AC$1105,SMALL(IF('База данных_основная'!$AA$3:$AA$1105='База данных_основная'!$AE$1,ROW('База данных_основная'!$AC$3:$AC$1105)-2),ROW()-9))," ")</f>
        <v>Банк "ВБРР" (АО)</v>
      </c>
      <c r="D303" s="106" t="str">
        <f t="array" ref="D303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обл,г.о. город Ростов-на-Дону,г. Ростов-на-Дону,ул. Вавилова,д. 68/3</v>
      </c>
    </row>
    <row r="304" spans="1:4" ht="18" x14ac:dyDescent="0.25">
      <c r="A304" s="96" t="str">
        <f>IF(D304&lt;&gt;" ",'База данных_основная'!$AE$1," ")</f>
        <v>г.о. Ростов-на-Дону</v>
      </c>
      <c r="B304" s="96" t="str">
        <f t="array" ref="B304">IFERROR(INDEX('База данных_основная'!$AB$3:$AB$1105,SMALL(IF('База данных_основная'!$AA$3:$AA$1105='База данных_основная'!$AE$1,ROW('База данных_основная'!$AB$3:$AB$1105)-2),ROW()-9))," ")</f>
        <v>АЗК №105</v>
      </c>
      <c r="C304" s="97" t="str">
        <f t="array" ref="C304">IFERROR(INDEX('База данных_основная'!$AC$3:$AC$1105,SMALL(IF('База данных_основная'!$AA$3:$AA$1105='База данных_основная'!$AE$1,ROW('База данных_основная'!$AC$3:$AC$1105)-2),ROW()-9))," ")</f>
        <v>Банк "ВБРР" (АО)</v>
      </c>
      <c r="D304" s="106" t="str">
        <f t="array" ref="D304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обл,г.о. город Ростов-на-Дону,г. Ростов-на-Дону,ул. Ейская,д. 11а</v>
      </c>
    </row>
    <row r="305" spans="1:4" ht="18" x14ac:dyDescent="0.25">
      <c r="A305" s="96" t="str">
        <f>IF(D305&lt;&gt;" ",'База данных_основная'!$AE$1," ")</f>
        <v>г.о. Ростов-на-Дону</v>
      </c>
      <c r="B305" s="96" t="str">
        <f t="array" ref="B305">IFERROR(INDEX('База данных_основная'!$AB$3:$AB$1105,SMALL(IF('База данных_основная'!$AA$3:$AA$1105='База данных_основная'!$AE$1,ROW('База данных_основная'!$AB$3:$AB$1105)-2),ROW()-9))," ")</f>
        <v>АЗК №114</v>
      </c>
      <c r="C305" s="97" t="str">
        <f t="array" ref="C305">IFERROR(INDEX('База данных_основная'!$AC$3:$AC$1105,SMALL(IF('База данных_основная'!$AA$3:$AA$1105='База данных_основная'!$AE$1,ROW('База данных_основная'!$AC$3:$AC$1105)-2),ROW()-9))," ")</f>
        <v>Банк "ВБРР" (АО)</v>
      </c>
      <c r="D305" s="106" t="str">
        <f t="array" ref="D305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обл,г.о. город Ростов-на-Дону,г. Ростов-на-Дону,ул. Вагулевского,д. 9а</v>
      </c>
    </row>
    <row r="306" spans="1:4" ht="18" x14ac:dyDescent="0.25">
      <c r="A306" s="96" t="str">
        <f>IF(D306&lt;&gt;" ",'База данных_основная'!$AE$1," ")</f>
        <v>г.о. Ростов-на-Дону</v>
      </c>
      <c r="B306" s="96" t="str">
        <f t="array" ref="B306">IFERROR(INDEX('База данных_основная'!$AB$3:$AB$1105,SMALL(IF('База данных_основная'!$AA$3:$AA$1105='База данных_основная'!$AE$1,ROW('База данных_основная'!$AB$3:$AB$1105)-2),ROW()-9))," ")</f>
        <v>АЗС №106</v>
      </c>
      <c r="C306" s="97" t="str">
        <f t="array" ref="C306">IFERROR(INDEX('База данных_основная'!$AC$3:$AC$1105,SMALL(IF('База данных_основная'!$AA$3:$AA$1105='База данных_основная'!$AE$1,ROW('База данных_основная'!$AC$3:$AC$1105)-2),ROW()-9))," ")</f>
        <v>Банк "ВБРР" (АО)</v>
      </c>
      <c r="D306" s="106" t="str">
        <f t="array" ref="D306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обл,г.о. город Ростов-на-Дону,г. Ростов-на-Дону,ул. Всесоюзная,влд. 166</v>
      </c>
    </row>
    <row r="307" spans="1:4" ht="18" x14ac:dyDescent="0.25">
      <c r="A307" s="96" t="str">
        <f>IF(D307&lt;&gt;" ",'База данных_основная'!$AE$1," ")</f>
        <v>г.о. Ростов-на-Дону</v>
      </c>
      <c r="B307" s="96" t="str">
        <f t="array" ref="B307">IFERROR(INDEX('База данных_основная'!$AB$3:$AB$1105,SMALL(IF('База данных_основная'!$AA$3:$AA$1105='База данных_основная'!$AE$1,ROW('База данных_основная'!$AB$3:$AB$1105)-2),ROW()-9))," ")</f>
        <v>АЗК №120</v>
      </c>
      <c r="C307" s="97" t="str">
        <f t="array" ref="C307">IFERROR(INDEX('База данных_основная'!$AC$3:$AC$1105,SMALL(IF('База данных_основная'!$AA$3:$AA$1105='База данных_основная'!$AE$1,ROW('База данных_основная'!$AC$3:$AC$1105)-2),ROW()-9))," ")</f>
        <v>Банк "ВБРР" (АО)</v>
      </c>
      <c r="D307" s="106" t="str">
        <f t="array" ref="D307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обл,г.о. город Ростов-на-Дону,г. Ростов-на-Дону,ул. Малиновского,д. 32</v>
      </c>
    </row>
    <row r="308" spans="1:4" ht="18" x14ac:dyDescent="0.25">
      <c r="A308" s="96" t="str">
        <f>IF(D308&lt;&gt;" ",'База данных_основная'!$AE$1," ")</f>
        <v>г.о. Ростов-на-Дону</v>
      </c>
      <c r="B308" s="96" t="str">
        <f t="array" ref="B308">IFERROR(INDEX('База данных_основная'!$AB$3:$AB$1105,SMALL(IF('База данных_основная'!$AA$3:$AA$1105='База данных_основная'!$AE$1,ROW('База данных_основная'!$AB$3:$AB$1105)-2),ROW()-9))," ")</f>
        <v>АЗС №126</v>
      </c>
      <c r="C308" s="97" t="str">
        <f t="array" ref="C308">IFERROR(INDEX('База данных_основная'!$AC$3:$AC$1105,SMALL(IF('База данных_основная'!$AA$3:$AA$1105='База данных_основная'!$AE$1,ROW('База данных_основная'!$AC$3:$AC$1105)-2),ROW()-9))," ")</f>
        <v>Банк "ВБРР" (АО)</v>
      </c>
      <c r="D308" s="106" t="str">
        <f t="array" ref="D308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обл,г.о. город Ростов-на-Дону,г. Ростов-на-Дону,ул. Шеболдаева,д. 13</v>
      </c>
    </row>
    <row r="309" spans="1:4" ht="18" x14ac:dyDescent="0.25">
      <c r="A309" s="96" t="str">
        <f>IF(D309&lt;&gt;" ",'База данных_основная'!$AE$1," ")</f>
        <v>г.о. Ростов-на-Дону</v>
      </c>
      <c r="B309" s="96" t="str">
        <f t="array" ref="B309">IFERROR(INDEX('База данных_основная'!$AB$3:$AB$1105,SMALL(IF('База данных_основная'!$AA$3:$AA$1105='База данных_основная'!$AE$1,ROW('База данных_основная'!$AB$3:$AB$1105)-2),ROW()-9))," ")</f>
        <v>АЗК №116</v>
      </c>
      <c r="C309" s="97" t="str">
        <f t="array" ref="C309">IFERROR(INDEX('База данных_основная'!$AC$3:$AC$1105,SMALL(IF('База данных_основная'!$AA$3:$AA$1105='База данных_основная'!$AE$1,ROW('База данных_основная'!$AC$3:$AC$1105)-2),ROW()-9))," ")</f>
        <v>Банк "ВБРР" (АО)</v>
      </c>
      <c r="D309" s="106" t="str">
        <f t="array" ref="D309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обл,г.о. город Ростов-на-Дону,г. Ростов-на-Дону,ул. Лесопарковая,влд. 14</v>
      </c>
    </row>
    <row r="310" spans="1:4" ht="18" x14ac:dyDescent="0.25">
      <c r="A310" s="96" t="str">
        <f>IF(D310&lt;&gt;" ",'База данных_основная'!$AE$1," ")</f>
        <v>г.о. Ростов-на-Дону</v>
      </c>
      <c r="B310" s="96" t="str">
        <f t="array" ref="B310">IFERROR(INDEX('База данных_основная'!$AB$3:$AB$1105,SMALL(IF('База данных_основная'!$AA$3:$AA$1105='База данных_основная'!$AE$1,ROW('База данных_основная'!$AB$3:$AB$1105)-2),ROW()-9))," ")</f>
        <v>АЗК №128</v>
      </c>
      <c r="C310" s="97" t="str">
        <f t="array" ref="C310">IFERROR(INDEX('База данных_основная'!$AC$3:$AC$1105,SMALL(IF('База данных_основная'!$AA$3:$AA$1105='База данных_основная'!$AE$1,ROW('База данных_основная'!$AC$3:$AC$1105)-2),ROW()-9))," ")</f>
        <v>Банк "ВБРР" (АО)</v>
      </c>
      <c r="D310" s="106" t="str">
        <f t="array" ref="D310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обл,г.о. город Ростов-на-Дону,г. Ростов-на-Дону,пр-кт Королева,д. 1б</v>
      </c>
    </row>
    <row r="311" spans="1:4" ht="18" x14ac:dyDescent="0.25">
      <c r="A311" s="96" t="str">
        <f>IF(D311&lt;&gt;" ",'База данных_основная'!$AE$1," ")</f>
        <v>г.о. Ростов-на-Дону</v>
      </c>
      <c r="B311" s="96" t="str">
        <f t="array" ref="B311">IFERROR(INDEX('База данных_основная'!$AB$3:$AB$1105,SMALL(IF('База данных_основная'!$AA$3:$AA$1105='База данных_основная'!$AE$1,ROW('База данных_основная'!$AB$3:$AB$1105)-2),ROW()-9))," ")</f>
        <v>АЗК №129</v>
      </c>
      <c r="C311" s="97" t="str">
        <f t="array" ref="C311">IFERROR(INDEX('База данных_основная'!$AC$3:$AC$1105,SMALL(IF('База данных_основная'!$AA$3:$AA$1105='База данных_основная'!$AE$1,ROW('База данных_основная'!$AC$3:$AC$1105)-2),ROW()-9))," ")</f>
        <v>Банк "ВБРР" (АО)</v>
      </c>
      <c r="D311" s="106" t="str">
        <f t="array" ref="D311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обл,г.о. город Ростов-на-Дону,г. Ростов-на-Дону,ул. Орбитальная,д. 11</v>
      </c>
    </row>
    <row r="312" spans="1:4" ht="18" x14ac:dyDescent="0.25">
      <c r="A312" s="96" t="str">
        <f>IF(D312&lt;&gt;" ",'База данных_основная'!$AE$1," ")</f>
        <v>г.о. Ростов-на-Дону</v>
      </c>
      <c r="B312" s="96" t="str">
        <f t="array" ref="B312">IFERROR(INDEX('База данных_основная'!$AB$3:$AB$1105,SMALL(IF('База данных_основная'!$AA$3:$AA$1105='База данных_основная'!$AE$1,ROW('База данных_основная'!$AB$3:$AB$1105)-2),ROW()-9))," ")</f>
        <v>АЗС №1</v>
      </c>
      <c r="C312" s="97" t="str">
        <f t="array" ref="C312">IFERROR(INDEX('База данных_основная'!$AC$3:$AC$1105,SMALL(IF('База данных_основная'!$AA$3:$AA$1105='База данных_основная'!$AE$1,ROW('База данных_основная'!$AC$3:$AC$1105)-2),ROW()-9))," ")</f>
        <v>Банк "ВБРР" (АО)</v>
      </c>
      <c r="D312" s="106" t="str">
        <f t="array" ref="D312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обл,г.о. город Ростов-на-Дону,г. Ростов-на-Дону,ул. Малиновского,зд. 29</v>
      </c>
    </row>
    <row r="313" spans="1:4" ht="18" x14ac:dyDescent="0.25">
      <c r="A313" s="96" t="str">
        <f>IF(D313&lt;&gt;" ",'База данных_основная'!$AE$1," ")</f>
        <v>г.о. Ростов-на-Дону</v>
      </c>
      <c r="B313" s="96" t="str">
        <f t="array" ref="B313">IFERROR(INDEX('База данных_основная'!$AB$3:$AB$1105,SMALL(IF('База данных_основная'!$AA$3:$AA$1105='База данных_основная'!$AE$1,ROW('База данных_основная'!$AB$3:$AB$1105)-2),ROW()-9))," ")</f>
        <v>АЗК №2</v>
      </c>
      <c r="C313" s="97" t="str">
        <f t="array" ref="C313">IFERROR(INDEX('База данных_основная'!$AC$3:$AC$1105,SMALL(IF('База данных_основная'!$AA$3:$AA$1105='База данных_основная'!$AE$1,ROW('База данных_основная'!$AC$3:$AC$1105)-2),ROW()-9))," ")</f>
        <v>Банк "ВБРР" (АО)</v>
      </c>
      <c r="D313" s="106" t="str">
        <f t="array" ref="D313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обл,г.о. город Ростов-на-Дону,г. Ростов-на-Дону,пр-кт 40-летия Победы,д. 2</v>
      </c>
    </row>
    <row r="314" spans="1:4" ht="18" x14ac:dyDescent="0.25">
      <c r="A314" s="96" t="str">
        <f>IF(D314&lt;&gt;" ",'База данных_основная'!$AE$1," ")</f>
        <v>г.о. Ростов-на-Дону</v>
      </c>
      <c r="B314" s="96" t="str">
        <f t="array" ref="B314">IFERROR(INDEX('База данных_основная'!$AB$3:$AB$1105,SMALL(IF('База данных_основная'!$AA$3:$AA$1105='База данных_основная'!$AE$1,ROW('База данных_основная'!$AB$3:$AB$1105)-2),ROW()-9))," ")</f>
        <v>АЗС №4</v>
      </c>
      <c r="C314" s="97" t="str">
        <f t="array" ref="C314">IFERROR(INDEX('База данных_основная'!$AC$3:$AC$1105,SMALL(IF('База данных_основная'!$AA$3:$AA$1105='База данных_основная'!$AE$1,ROW('База данных_основная'!$AC$3:$AC$1105)-2),ROW()-9))," ")</f>
        <v>Банк "ВБРР" (АО)</v>
      </c>
      <c r="D314" s="106" t="str">
        <f t="array" ref="D314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обл,г.о. город Ростов-на-Дону,г. Ростов-на-Дону,ул. Профсоюзная,влд. 177/58г</v>
      </c>
    </row>
    <row r="315" spans="1:4" ht="18" x14ac:dyDescent="0.25">
      <c r="A315" s="96" t="str">
        <f>IF(D315&lt;&gt;" ",'База данных_основная'!$AE$1," ")</f>
        <v>г.о. Ростов-на-Дону</v>
      </c>
      <c r="B315" s="96" t="str">
        <f t="array" ref="B315">IFERROR(INDEX('База данных_основная'!$AB$3:$AB$1105,SMALL(IF('База данных_основная'!$AA$3:$AA$1105='База данных_основная'!$AE$1,ROW('База данных_основная'!$AB$3:$AB$1105)-2),ROW()-9))," ")</f>
        <v>АЗС №6</v>
      </c>
      <c r="C315" s="97" t="str">
        <f t="array" ref="C315">IFERROR(INDEX('База данных_основная'!$AC$3:$AC$1105,SMALL(IF('База данных_основная'!$AA$3:$AA$1105='База данных_основная'!$AE$1,ROW('База данных_основная'!$AC$3:$AC$1105)-2),ROW()-9))," ")</f>
        <v>Банк "ВБРР" (АО)</v>
      </c>
      <c r="D315" s="106" t="str">
        <f t="array" ref="D315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обл,г.о. город Ростов-на-Дону,г. Ростов-на-Дону,пр-кт Михаила Нагибина,д. 30в</v>
      </c>
    </row>
    <row r="316" spans="1:4" ht="18" x14ac:dyDescent="0.25">
      <c r="A316" s="96" t="str">
        <f>IF(D316&lt;&gt;" ",'База данных_основная'!$AE$1," ")</f>
        <v>г.о. Ростов-на-Дону</v>
      </c>
      <c r="B316" s="96" t="str">
        <f t="array" ref="B316">IFERROR(INDEX('База данных_основная'!$AB$3:$AB$1105,SMALL(IF('База данных_основная'!$AA$3:$AA$1105='База данных_основная'!$AE$1,ROW('База данных_основная'!$AB$3:$AB$1105)-2),ROW()-9))," ")</f>
        <v>АЗК №8</v>
      </c>
      <c r="C316" s="97" t="str">
        <f t="array" ref="C316">IFERROR(INDEX('База данных_основная'!$AC$3:$AC$1105,SMALL(IF('База данных_основная'!$AA$3:$AA$1105='База данных_основная'!$AE$1,ROW('База данных_основная'!$AC$3:$AC$1105)-2),ROW()-9))," ")</f>
        <v>Банк "ВБРР" (АО)</v>
      </c>
      <c r="D316" s="106" t="str">
        <f t="array" ref="D316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обл,г.о. город Ростов-на-Дону,г. Ростов-на-Дону,ул. Штахановского,зд. 28/1</v>
      </c>
    </row>
    <row r="317" spans="1:4" ht="18" x14ac:dyDescent="0.25">
      <c r="A317" s="96" t="str">
        <f>IF(D317&lt;&gt;" ",'База данных_основная'!$AE$1," ")</f>
        <v>г.о. Ростов-на-Дону</v>
      </c>
      <c r="B317" s="96" t="str">
        <f t="array" ref="B317">IFERROR(INDEX('База данных_основная'!$AB$3:$AB$1105,SMALL(IF('База данных_основная'!$AA$3:$AA$1105='База данных_основная'!$AE$1,ROW('База данных_основная'!$AB$3:$AB$1105)-2),ROW()-9))," ")</f>
        <v>АЗС №12</v>
      </c>
      <c r="C317" s="97" t="str">
        <f t="array" ref="C317">IFERROR(INDEX('База данных_основная'!$AC$3:$AC$1105,SMALL(IF('База данных_основная'!$AA$3:$AA$1105='База данных_основная'!$AE$1,ROW('База данных_основная'!$AC$3:$AC$1105)-2),ROW()-9))," ")</f>
        <v>Банк "ВБРР" (АО)</v>
      </c>
      <c r="D317" s="106" t="str">
        <f t="array" ref="D317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обл,г.о. город Ростов-на-Дону,г. Ростов-на-Дону,ул. Стадионная,д. 1а/4а</v>
      </c>
    </row>
    <row r="318" spans="1:4" ht="18" x14ac:dyDescent="0.25">
      <c r="A318" s="96" t="str">
        <f>IF(D318&lt;&gt;" ",'База данных_основная'!$AE$1," ")</f>
        <v>г.о. Ростов-на-Дону</v>
      </c>
      <c r="B318" s="96" t="str">
        <f t="array" ref="B318">IFERROR(INDEX('База данных_основная'!$AB$3:$AB$1105,SMALL(IF('База данных_основная'!$AA$3:$AA$1105='База данных_основная'!$AE$1,ROW('База данных_основная'!$AB$3:$AB$1105)-2),ROW()-9))," ")</f>
        <v>АЗС №14</v>
      </c>
      <c r="C318" s="97" t="str">
        <f t="array" ref="C318">IFERROR(INDEX('База данных_основная'!$AC$3:$AC$1105,SMALL(IF('База данных_основная'!$AA$3:$AA$1105='База данных_основная'!$AE$1,ROW('База данных_основная'!$AC$3:$AC$1105)-2),ROW()-9))," ")</f>
        <v>Банк "ВБРР" (АО)</v>
      </c>
      <c r="D318" s="106" t="str">
        <f t="array" ref="D318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обл,г.о. город Ростов-на-Дону,г. Ростов-на-Дону,пр-кт Королева,зд. 30б</v>
      </c>
    </row>
    <row r="319" spans="1:4" ht="18" x14ac:dyDescent="0.25">
      <c r="A319" s="96" t="str">
        <f>IF(D319&lt;&gt;" ",'База данных_основная'!$AE$1," ")</f>
        <v>г.о. Ростов-на-Дону</v>
      </c>
      <c r="B319" s="96" t="str">
        <f t="array" ref="B319">IFERROR(INDEX('База данных_основная'!$AB$3:$AB$1105,SMALL(IF('База данных_основная'!$AA$3:$AA$1105='База данных_основная'!$AE$1,ROW('База данных_основная'!$AB$3:$AB$1105)-2),ROW()-9))," ")</f>
        <v>АЗС №15</v>
      </c>
      <c r="C319" s="97" t="str">
        <f t="array" ref="C319">IFERROR(INDEX('База данных_основная'!$AC$3:$AC$1105,SMALL(IF('База данных_основная'!$AA$3:$AA$1105='База данных_основная'!$AE$1,ROW('База данных_основная'!$AC$3:$AC$1105)-2),ROW()-9))," ")</f>
        <v>Банк "ВБРР" (АО)</v>
      </c>
      <c r="D319" s="106" t="str">
        <f t="array" ref="D319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обл,г.о. город Ростов-на-Дону,г. Ростов-на-Дону,ул. Вавилова,д. 67</v>
      </c>
    </row>
    <row r="320" spans="1:4" ht="18" x14ac:dyDescent="0.25">
      <c r="A320" s="96" t="str">
        <f>IF(D320&lt;&gt;" ",'База данных_основная'!$AE$1," ")</f>
        <v>г.о. Ростов-на-Дону</v>
      </c>
      <c r="B320" s="96" t="str">
        <f t="array" ref="B320">IFERROR(INDEX('База данных_основная'!$AB$3:$AB$1105,SMALL(IF('База данных_основная'!$AA$3:$AA$1105='База данных_основная'!$AE$1,ROW('База данных_основная'!$AB$3:$AB$1105)-2),ROW()-9))," ")</f>
        <v>АЗК №16</v>
      </c>
      <c r="C320" s="97" t="str">
        <f t="array" ref="C320">IFERROR(INDEX('База данных_основная'!$AC$3:$AC$1105,SMALL(IF('База данных_основная'!$AA$3:$AA$1105='База данных_основная'!$AE$1,ROW('База данных_основная'!$AC$3:$AC$1105)-2),ROW()-9))," ")</f>
        <v>Банк "ВБРР" (АО)</v>
      </c>
      <c r="D320" s="106" t="str">
        <f t="array" ref="D320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обл,г.о. город Ростов-на-Дону,г. Ростов-на-Дону,ул. Вавилова,д. 70б</v>
      </c>
    </row>
    <row r="321" spans="1:4" ht="18" x14ac:dyDescent="0.25">
      <c r="A321" s="96" t="str">
        <f>IF(D321&lt;&gt;" ",'База данных_основная'!$AE$1," ")</f>
        <v>г.о. Ростов-на-Дону</v>
      </c>
      <c r="B321" s="96" t="str">
        <f t="array" ref="B321">IFERROR(INDEX('База данных_основная'!$AB$3:$AB$1105,SMALL(IF('База данных_основная'!$AA$3:$AA$1105='База данных_основная'!$AE$1,ROW('База данных_основная'!$AB$3:$AB$1105)-2),ROW()-9))," ")</f>
        <v>АЗС №17</v>
      </c>
      <c r="C321" s="97" t="str">
        <f t="array" ref="C321">IFERROR(INDEX('База данных_основная'!$AC$3:$AC$1105,SMALL(IF('База данных_основная'!$AA$3:$AA$1105='База данных_основная'!$AE$1,ROW('База данных_основная'!$AC$3:$AC$1105)-2),ROW()-9))," ")</f>
        <v>Банк "ВБРР" (АО)</v>
      </c>
      <c r="D321" s="106" t="str">
        <f t="array" ref="D321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обл,г.о. город Ростов-на-Дону,г. Ростов-на-Дону,ул. Петрожицкого,д. 2,к. а</v>
      </c>
    </row>
    <row r="322" spans="1:4" ht="18" x14ac:dyDescent="0.25">
      <c r="A322" s="96" t="str">
        <f>IF(D322&lt;&gt;" ",'База данных_основная'!$AE$1," ")</f>
        <v>г.о. Ростов-на-Дону</v>
      </c>
      <c r="B322" s="96" t="str">
        <f t="array" ref="B322">IFERROR(INDEX('База данных_основная'!$AB$3:$AB$1105,SMALL(IF('База данных_основная'!$AA$3:$AA$1105='База данных_основная'!$AE$1,ROW('База данных_основная'!$AB$3:$AB$1105)-2),ROW()-9))," ")</f>
        <v>АЗС №19</v>
      </c>
      <c r="C322" s="97" t="str">
        <f t="array" ref="C322">IFERROR(INDEX('База данных_основная'!$AC$3:$AC$1105,SMALL(IF('База данных_основная'!$AA$3:$AA$1105='База данных_основная'!$AE$1,ROW('База данных_основная'!$AC$3:$AC$1105)-2),ROW()-9))," ")</f>
        <v>Банк "ВБРР" (АО)</v>
      </c>
      <c r="D322" s="106" t="str">
        <f t="array" ref="D322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обл,г.о. город Ростов-на-Дону,г. Ростов-на-Дону,ул. Черевичкина,д. 102</v>
      </c>
    </row>
    <row r="323" spans="1:4" ht="18" x14ac:dyDescent="0.25">
      <c r="A323" s="96" t="str">
        <f>IF(D323&lt;&gt;" ",'База данных_основная'!$AE$1," ")</f>
        <v>г.о. Ростов-на-Дону</v>
      </c>
      <c r="B323" s="96" t="str">
        <f t="array" ref="B323">IFERROR(INDEX('База данных_основная'!$AB$3:$AB$1105,SMALL(IF('База данных_основная'!$AA$3:$AA$1105='База данных_основная'!$AE$1,ROW('База данных_основная'!$AB$3:$AB$1105)-2),ROW()-9))," ")</f>
        <v>АЗС №20</v>
      </c>
      <c r="C323" s="97" t="str">
        <f t="array" ref="C323">IFERROR(INDEX('База данных_основная'!$AC$3:$AC$1105,SMALL(IF('База данных_основная'!$AA$3:$AA$1105='База данных_основная'!$AE$1,ROW('База данных_основная'!$AC$3:$AC$1105)-2),ROW()-9))," ")</f>
        <v>Банк "ВБРР" (АО)</v>
      </c>
      <c r="D323" s="106" t="str">
        <f t="array" ref="D323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обл,г.о. город Ростов-на-Дону,г. Ростов-на-Дону,ул. Бодрая,двлд. 92</v>
      </c>
    </row>
    <row r="324" spans="1:4" ht="18" x14ac:dyDescent="0.25">
      <c r="A324" s="96" t="str">
        <f>IF(D324&lt;&gt;" ",'База данных_основная'!$AE$1," ")</f>
        <v>г.о. Ростов-на-Дону</v>
      </c>
      <c r="B324" s="96" t="str">
        <f t="array" ref="B324">IFERROR(INDEX('База данных_основная'!$AB$3:$AB$1105,SMALL(IF('База данных_основная'!$AA$3:$AA$1105='База данных_основная'!$AE$1,ROW('База данных_основная'!$AB$3:$AB$1105)-2),ROW()-9))," ")</f>
        <v>АЗС №21</v>
      </c>
      <c r="C324" s="97" t="str">
        <f t="array" ref="C324">IFERROR(INDEX('База данных_основная'!$AC$3:$AC$1105,SMALL(IF('База данных_основная'!$AA$3:$AA$1105='База данных_основная'!$AE$1,ROW('База данных_основная'!$AC$3:$AC$1105)-2),ROW()-9))," ")</f>
        <v>Банк "ВБРР" (АО)</v>
      </c>
      <c r="D324" s="106" t="str">
        <f t="array" ref="D324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обл,г.о. город Ростов-на-Дону,г. Ростов-на-Дону,пр-кт 40-летия Победы,зд. 1д</v>
      </c>
    </row>
    <row r="325" spans="1:4" ht="18" x14ac:dyDescent="0.25">
      <c r="A325" s="96" t="str">
        <f>IF(D325&lt;&gt;" ",'База данных_основная'!$AE$1," ")</f>
        <v>г.о. Ростов-на-Дону</v>
      </c>
      <c r="B325" s="96" t="str">
        <f t="array" ref="B325">IFERROR(INDEX('База данных_основная'!$AB$3:$AB$1105,SMALL(IF('База данных_основная'!$AA$3:$AA$1105='База данных_основная'!$AE$1,ROW('База данных_основная'!$AB$3:$AB$1105)-2),ROW()-9))," ")</f>
        <v>АЗС №26</v>
      </c>
      <c r="C325" s="97" t="str">
        <f t="array" ref="C325">IFERROR(INDEX('База данных_основная'!$AC$3:$AC$1105,SMALL(IF('База данных_основная'!$AA$3:$AA$1105='База данных_основная'!$AE$1,ROW('База данных_основная'!$AC$3:$AC$1105)-2),ROW()-9))," ")</f>
        <v>Банк "ВБРР" (АО)</v>
      </c>
      <c r="D325" s="106" t="str">
        <f t="array" ref="D325">IFERROR(INDEX('База данных_основная'!$AD$3:$AD$1105,SMALL(IF('База данных_основная'!$AA$3:$AA$1105='База данных_основная'!$AE$1,ROW('База данных_основная'!$AD$3:$AD$1105)-2),ROW()-9))," ")</f>
        <v>Ростовская обл,г.о. город Ростов-на-Дону,г. Ростов-на-Дону,ул. Волкова,д. 24</v>
      </c>
    </row>
    <row r="326" spans="1:4" ht="18" x14ac:dyDescent="0.25">
      <c r="A326" s="96" t="str">
        <f>IF(D326&lt;&gt;" ",'База данных_основная'!$AE$1," ")</f>
        <v xml:space="preserve"> </v>
      </c>
      <c r="B326" s="96" t="str">
        <f t="array" ref="B32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326" s="97" t="str">
        <f t="array" ref="C32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326" s="106" t="str">
        <f t="array" ref="D32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327" spans="1:4" ht="18" x14ac:dyDescent="0.25">
      <c r="A327" s="96" t="str">
        <f>IF(D327&lt;&gt;" ",'База данных_основная'!$AE$1," ")</f>
        <v xml:space="preserve"> </v>
      </c>
      <c r="B327" s="96" t="str">
        <f t="array" ref="B32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327" s="97" t="str">
        <f t="array" ref="C32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327" s="106" t="str">
        <f t="array" ref="D32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328" spans="1:4" ht="18" x14ac:dyDescent="0.25">
      <c r="A328" s="96" t="str">
        <f>IF(D328&lt;&gt;" ",'База данных_основная'!$AE$1," ")</f>
        <v xml:space="preserve"> </v>
      </c>
      <c r="B328" s="96" t="str">
        <f t="array" ref="B32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328" s="97" t="str">
        <f t="array" ref="C32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328" s="106" t="str">
        <f t="array" ref="D32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329" spans="1:4" ht="18" x14ac:dyDescent="0.25">
      <c r="A329" s="96" t="str">
        <f>IF(D329&lt;&gt;" ",'База данных_основная'!$AE$1," ")</f>
        <v xml:space="preserve"> </v>
      </c>
      <c r="B329" s="96" t="str">
        <f t="array" ref="B32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329" s="97" t="str">
        <f t="array" ref="C32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329" s="106" t="str">
        <f t="array" ref="D32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330" spans="1:4" ht="18" x14ac:dyDescent="0.25">
      <c r="A330" s="96" t="str">
        <f>IF(D330&lt;&gt;" ",'База данных_основная'!$AE$1," ")</f>
        <v xml:space="preserve"> </v>
      </c>
      <c r="B330" s="96" t="str">
        <f t="array" ref="B33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330" s="97" t="str">
        <f t="array" ref="C33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330" s="106" t="str">
        <f t="array" ref="D33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331" spans="1:4" ht="18" x14ac:dyDescent="0.25">
      <c r="A331" s="96" t="str">
        <f>IF(D331&lt;&gt;" ",'База данных_основная'!$AE$1," ")</f>
        <v xml:space="preserve"> </v>
      </c>
      <c r="B331" s="96" t="str">
        <f t="array" ref="B33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331" s="97" t="str">
        <f t="array" ref="C33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331" s="106" t="str">
        <f t="array" ref="D33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332" spans="1:4" ht="18" x14ac:dyDescent="0.25">
      <c r="A332" s="96" t="str">
        <f>IF(D332&lt;&gt;" ",'База данных_основная'!$AE$1," ")</f>
        <v xml:space="preserve"> </v>
      </c>
      <c r="B332" s="96" t="str">
        <f t="array" ref="B33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332" s="97" t="str">
        <f t="array" ref="C33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332" s="106" t="str">
        <f t="array" ref="D33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333" spans="1:4" ht="18" x14ac:dyDescent="0.25">
      <c r="A333" s="96" t="str">
        <f>IF(D333&lt;&gt;" ",'База данных_основная'!$AE$1," ")</f>
        <v xml:space="preserve"> </v>
      </c>
      <c r="B333" s="96" t="str">
        <f t="array" ref="B33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333" s="97" t="str">
        <f t="array" ref="C33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333" s="106" t="str">
        <f t="array" ref="D33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334" spans="1:4" ht="18" x14ac:dyDescent="0.25">
      <c r="A334" s="96" t="str">
        <f>IF(D334&lt;&gt;" ",'База данных_основная'!$AE$1," ")</f>
        <v xml:space="preserve"> </v>
      </c>
      <c r="B334" s="96" t="str">
        <f t="array" ref="B33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334" s="97" t="str">
        <f t="array" ref="C33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334" s="106" t="str">
        <f t="array" ref="D33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335" spans="1:4" ht="18" x14ac:dyDescent="0.25">
      <c r="A335" s="96" t="str">
        <f>IF(D335&lt;&gt;" ",'База данных_основная'!$AE$1," ")</f>
        <v xml:space="preserve"> </v>
      </c>
      <c r="B335" s="96" t="str">
        <f t="array" ref="B33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335" s="97" t="str">
        <f t="array" ref="C33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335" s="106" t="str">
        <f t="array" ref="D33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336" spans="1:4" ht="18" x14ac:dyDescent="0.25">
      <c r="A336" s="96" t="str">
        <f>IF(D336&lt;&gt;" ",'База данных_основная'!$AE$1," ")</f>
        <v xml:space="preserve"> </v>
      </c>
      <c r="B336" s="96" t="str">
        <f t="array" ref="B33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336" s="97" t="str">
        <f t="array" ref="C33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336" s="106" t="str">
        <f t="array" ref="D33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337" spans="1:4" ht="18" x14ac:dyDescent="0.25">
      <c r="A337" s="96" t="str">
        <f>IF(D337&lt;&gt;" ",'База данных_основная'!$AE$1," ")</f>
        <v xml:space="preserve"> </v>
      </c>
      <c r="B337" s="96" t="str">
        <f t="array" ref="B33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337" s="97" t="str">
        <f t="array" ref="C33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337" s="106" t="str">
        <f t="array" ref="D33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338" spans="1:4" ht="18" x14ac:dyDescent="0.25">
      <c r="A338" s="96" t="str">
        <f>IF(D338&lt;&gt;" ",'База данных_основная'!$AE$1," ")</f>
        <v xml:space="preserve"> </v>
      </c>
      <c r="B338" s="96" t="str">
        <f t="array" ref="B33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338" s="97" t="str">
        <f t="array" ref="C33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338" s="106" t="str">
        <f t="array" ref="D33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339" spans="1:4" ht="18" x14ac:dyDescent="0.25">
      <c r="A339" s="96" t="str">
        <f>IF(D339&lt;&gt;" ",'База данных_основная'!$AE$1," ")</f>
        <v xml:space="preserve"> </v>
      </c>
      <c r="B339" s="96" t="str">
        <f t="array" ref="B33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339" s="97" t="str">
        <f t="array" ref="C33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339" s="106" t="str">
        <f t="array" ref="D33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340" spans="1:4" ht="18" x14ac:dyDescent="0.25">
      <c r="A340" s="96" t="str">
        <f>IF(D340&lt;&gt;" ",'База данных_основная'!$AE$1," ")</f>
        <v xml:space="preserve"> </v>
      </c>
      <c r="B340" s="96" t="str">
        <f t="array" ref="B34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340" s="97" t="str">
        <f t="array" ref="C34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340" s="106" t="str">
        <f t="array" ref="D34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341" spans="1:4" ht="18" x14ac:dyDescent="0.25">
      <c r="A341" s="96" t="str">
        <f>IF(D341&lt;&gt;" ",'База данных_основная'!$AE$1," ")</f>
        <v xml:space="preserve"> </v>
      </c>
      <c r="B341" s="96" t="str">
        <f t="array" ref="B34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341" s="97" t="str">
        <f t="array" ref="C34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341" s="106" t="str">
        <f t="array" ref="D34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342" spans="1:4" ht="18" x14ac:dyDescent="0.25">
      <c r="A342" s="96" t="str">
        <f>IF(D342&lt;&gt;" ",'База данных_основная'!$AE$1," ")</f>
        <v xml:space="preserve"> </v>
      </c>
      <c r="B342" s="96" t="str">
        <f t="array" ref="B34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342" s="97" t="str">
        <f t="array" ref="C34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342" s="106" t="str">
        <f t="array" ref="D34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343" spans="1:4" ht="18" x14ac:dyDescent="0.25">
      <c r="A343" s="96" t="str">
        <f>IF(D343&lt;&gt;" ",'База данных_основная'!$AE$1," ")</f>
        <v xml:space="preserve"> </v>
      </c>
      <c r="B343" s="96" t="str">
        <f t="array" ref="B34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343" s="97" t="str">
        <f t="array" ref="C34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343" s="106" t="str">
        <f t="array" ref="D34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344" spans="1:4" ht="18" x14ac:dyDescent="0.25">
      <c r="A344" s="96" t="str">
        <f>IF(D344&lt;&gt;" ",'База данных_основная'!$AE$1," ")</f>
        <v xml:space="preserve"> </v>
      </c>
      <c r="B344" s="96" t="str">
        <f t="array" ref="B34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344" s="97" t="str">
        <f t="array" ref="C34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344" s="106" t="str">
        <f t="array" ref="D34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345" spans="1:4" ht="18" x14ac:dyDescent="0.25">
      <c r="A345" s="96" t="str">
        <f>IF(D345&lt;&gt;" ",'База данных_основная'!$AE$1," ")</f>
        <v xml:space="preserve"> </v>
      </c>
      <c r="B345" s="96" t="str">
        <f t="array" ref="B34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345" s="97" t="str">
        <f t="array" ref="C34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345" s="106" t="str">
        <f t="array" ref="D34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346" spans="1:4" ht="18" x14ac:dyDescent="0.25">
      <c r="A346" s="96" t="str">
        <f>IF(D346&lt;&gt;" ",'База данных_основная'!$AE$1," ")</f>
        <v xml:space="preserve"> </v>
      </c>
      <c r="B346" s="96" t="str">
        <f t="array" ref="B34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346" s="97" t="str">
        <f t="array" ref="C34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346" s="106" t="str">
        <f t="array" ref="D34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347" spans="1:4" ht="18" x14ac:dyDescent="0.25">
      <c r="A347" s="96" t="str">
        <f>IF(D347&lt;&gt;" ",'База данных_основная'!$AE$1," ")</f>
        <v xml:space="preserve"> </v>
      </c>
      <c r="B347" s="96" t="str">
        <f t="array" ref="B34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347" s="97" t="str">
        <f t="array" ref="C34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347" s="106" t="str">
        <f t="array" ref="D34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348" spans="1:4" ht="18" x14ac:dyDescent="0.25">
      <c r="A348" s="96" t="str">
        <f>IF(D348&lt;&gt;" ",'База данных_основная'!$AE$1," ")</f>
        <v xml:space="preserve"> </v>
      </c>
      <c r="B348" s="96" t="str">
        <f t="array" ref="B34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348" s="97" t="str">
        <f t="array" ref="C34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348" s="106" t="str">
        <f t="array" ref="D34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349" spans="1:4" ht="18" x14ac:dyDescent="0.25">
      <c r="A349" s="96" t="str">
        <f>IF(D349&lt;&gt;" ",'База данных_основная'!$AE$1," ")</f>
        <v xml:space="preserve"> </v>
      </c>
      <c r="B349" s="96" t="str">
        <f t="array" ref="B34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349" s="97" t="str">
        <f t="array" ref="C34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349" s="106" t="str">
        <f t="array" ref="D34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350" spans="1:4" ht="18" x14ac:dyDescent="0.25">
      <c r="A350" s="96" t="str">
        <f>IF(D350&lt;&gt;" ",'База данных_основная'!$AE$1," ")</f>
        <v xml:space="preserve"> </v>
      </c>
      <c r="B350" s="96" t="str">
        <f t="array" ref="B35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350" s="97" t="str">
        <f t="array" ref="C35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350" s="106" t="str">
        <f t="array" ref="D35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351" spans="1:4" ht="18" x14ac:dyDescent="0.25">
      <c r="A351" s="96" t="str">
        <f>IF(D351&lt;&gt;" ",'База данных_основная'!$AE$1," ")</f>
        <v xml:space="preserve"> </v>
      </c>
      <c r="B351" s="96" t="str">
        <f t="array" ref="B35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351" s="97" t="str">
        <f t="array" ref="C35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351" s="106" t="str">
        <f t="array" ref="D35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352" spans="1:4" ht="18" x14ac:dyDescent="0.25">
      <c r="A352" s="96" t="str">
        <f>IF(D352&lt;&gt;" ",'База данных_основная'!$AE$1," ")</f>
        <v xml:space="preserve"> </v>
      </c>
      <c r="B352" s="96" t="str">
        <f t="array" ref="B35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352" s="97" t="str">
        <f t="array" ref="C35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352" s="106" t="str">
        <f t="array" ref="D35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353" spans="1:4" ht="18" x14ac:dyDescent="0.25">
      <c r="A353" s="96" t="str">
        <f>IF(D353&lt;&gt;" ",'База данных_основная'!$AE$1," ")</f>
        <v xml:space="preserve"> </v>
      </c>
      <c r="B353" s="96" t="str">
        <f t="array" ref="B35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353" s="97" t="str">
        <f t="array" ref="C35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353" s="106" t="str">
        <f t="array" ref="D35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354" spans="1:4" ht="18" x14ac:dyDescent="0.25">
      <c r="A354" s="96" t="str">
        <f>IF(D354&lt;&gt;" ",'База данных_основная'!$AE$1," ")</f>
        <v xml:space="preserve"> </v>
      </c>
      <c r="B354" s="96" t="str">
        <f t="array" ref="B35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354" s="97" t="str">
        <f t="array" ref="C35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354" s="106" t="str">
        <f t="array" ref="D35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355" spans="1:4" ht="18" x14ac:dyDescent="0.25">
      <c r="A355" s="96" t="str">
        <f>IF(D355&lt;&gt;" ",'База данных_основная'!$AE$1," ")</f>
        <v xml:space="preserve"> </v>
      </c>
      <c r="B355" s="96" t="str">
        <f t="array" ref="B35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355" s="97" t="str">
        <f t="array" ref="C35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355" s="106" t="str">
        <f t="array" ref="D35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356" spans="1:4" ht="18" x14ac:dyDescent="0.25">
      <c r="A356" s="96" t="str">
        <f>IF(D356&lt;&gt;" ",'База данных_основная'!$AE$1," ")</f>
        <v xml:space="preserve"> </v>
      </c>
      <c r="B356" s="96" t="str">
        <f t="array" ref="B35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356" s="97" t="str">
        <f t="array" ref="C35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356" s="106" t="str">
        <f t="array" ref="D35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357" spans="1:4" ht="18" x14ac:dyDescent="0.25">
      <c r="A357" s="96" t="str">
        <f>IF(D357&lt;&gt;" ",'База данных_основная'!$AE$1," ")</f>
        <v xml:space="preserve"> </v>
      </c>
      <c r="B357" s="96" t="str">
        <f t="array" ref="B35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357" s="97" t="str">
        <f t="array" ref="C35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357" s="106" t="str">
        <f t="array" ref="D35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358" spans="1:4" ht="18" x14ac:dyDescent="0.25">
      <c r="A358" s="96" t="str">
        <f>IF(D358&lt;&gt;" ",'База данных_основная'!$AE$1," ")</f>
        <v xml:space="preserve"> </v>
      </c>
      <c r="B358" s="96" t="str">
        <f t="array" ref="B35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358" s="97" t="str">
        <f t="array" ref="C35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358" s="106" t="str">
        <f t="array" ref="D35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359" spans="1:4" ht="18" x14ac:dyDescent="0.25">
      <c r="A359" s="96" t="str">
        <f>IF(D359&lt;&gt;" ",'База данных_основная'!$AE$1," ")</f>
        <v xml:space="preserve"> </v>
      </c>
      <c r="B359" s="96" t="str">
        <f t="array" ref="B35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359" s="97" t="str">
        <f t="array" ref="C35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359" s="106" t="str">
        <f t="array" ref="D35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360" spans="1:4" ht="18" x14ac:dyDescent="0.25">
      <c r="A360" s="96" t="str">
        <f>IF(D360&lt;&gt;" ",'База данных_основная'!$AE$1," ")</f>
        <v xml:space="preserve"> </v>
      </c>
      <c r="B360" s="96" t="str">
        <f t="array" ref="B36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360" s="97" t="str">
        <f t="array" ref="C36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360" s="106" t="str">
        <f t="array" ref="D36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361" spans="1:4" ht="18" x14ac:dyDescent="0.25">
      <c r="A361" s="96" t="str">
        <f>IF(D361&lt;&gt;" ",'База данных_основная'!$AE$1," ")</f>
        <v xml:space="preserve"> </v>
      </c>
      <c r="B361" s="96" t="str">
        <f t="array" ref="B36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361" s="97" t="str">
        <f t="array" ref="C36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361" s="106" t="str">
        <f t="array" ref="D36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362" spans="1:4" ht="18" x14ac:dyDescent="0.25">
      <c r="A362" s="96" t="str">
        <f>IF(D362&lt;&gt;" ",'База данных_основная'!$AE$1," ")</f>
        <v xml:space="preserve"> </v>
      </c>
      <c r="B362" s="96" t="str">
        <f t="array" ref="B36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362" s="97" t="str">
        <f t="array" ref="C36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362" s="106" t="str">
        <f t="array" ref="D36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363" spans="1:4" ht="18" x14ac:dyDescent="0.25">
      <c r="A363" s="96" t="str">
        <f>IF(D363&lt;&gt;" ",'База данных_основная'!$AE$1," ")</f>
        <v xml:space="preserve"> </v>
      </c>
      <c r="B363" s="96" t="str">
        <f t="array" ref="B36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363" s="97" t="str">
        <f t="array" ref="C36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363" s="106" t="str">
        <f t="array" ref="D36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364" spans="1:4" ht="18" x14ac:dyDescent="0.25">
      <c r="A364" s="96" t="str">
        <f>IF(D364&lt;&gt;" ",'База данных_основная'!$AE$1," ")</f>
        <v xml:space="preserve"> </v>
      </c>
      <c r="B364" s="96" t="str">
        <f t="array" ref="B36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364" s="97" t="str">
        <f t="array" ref="C36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364" s="106" t="str">
        <f t="array" ref="D36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365" spans="1:4" ht="18" x14ac:dyDescent="0.25">
      <c r="A365" s="96" t="str">
        <f>IF(D365&lt;&gt;" ",'База данных_основная'!$AE$1," ")</f>
        <v xml:space="preserve"> </v>
      </c>
      <c r="B365" s="96" t="str">
        <f t="array" ref="B36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365" s="97" t="str">
        <f t="array" ref="C36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365" s="106" t="str">
        <f t="array" ref="D36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366" spans="1:4" ht="18" x14ac:dyDescent="0.25">
      <c r="A366" s="96" t="str">
        <f>IF(D366&lt;&gt;" ",'База данных_основная'!$AE$1," ")</f>
        <v xml:space="preserve"> </v>
      </c>
      <c r="B366" s="96" t="str">
        <f t="array" ref="B36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366" s="97" t="str">
        <f t="array" ref="C36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366" s="106" t="str">
        <f t="array" ref="D36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367" spans="1:4" ht="18" x14ac:dyDescent="0.25">
      <c r="A367" s="96" t="str">
        <f>IF(D367&lt;&gt;" ",'База данных_основная'!$AE$1," ")</f>
        <v xml:space="preserve"> </v>
      </c>
      <c r="B367" s="96" t="str">
        <f t="array" ref="B36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367" s="97" t="str">
        <f t="array" ref="C36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367" s="106" t="str">
        <f t="array" ref="D36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368" spans="1:4" ht="18" x14ac:dyDescent="0.25">
      <c r="A368" s="96" t="str">
        <f>IF(D368&lt;&gt;" ",'База данных_основная'!$AE$1," ")</f>
        <v xml:space="preserve"> </v>
      </c>
      <c r="B368" s="96" t="str">
        <f t="array" ref="B36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368" s="97" t="str">
        <f t="array" ref="C36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368" s="106" t="str">
        <f t="array" ref="D36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369" spans="1:4" ht="18" x14ac:dyDescent="0.25">
      <c r="A369" s="96" t="str">
        <f>IF(D369&lt;&gt;" ",'База данных_основная'!$AE$1," ")</f>
        <v xml:space="preserve"> </v>
      </c>
      <c r="B369" s="96" t="str">
        <f t="array" ref="B36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369" s="97" t="str">
        <f t="array" ref="C36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369" s="106" t="str">
        <f t="array" ref="D36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370" spans="1:4" ht="18" x14ac:dyDescent="0.25">
      <c r="A370" s="96" t="str">
        <f>IF(D370&lt;&gt;" ",'База данных_основная'!$AE$1," ")</f>
        <v xml:space="preserve"> </v>
      </c>
      <c r="B370" s="96" t="str">
        <f t="array" ref="B37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370" s="97" t="str">
        <f t="array" ref="C37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370" s="106" t="str">
        <f t="array" ref="D37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371" spans="1:4" ht="18" x14ac:dyDescent="0.25">
      <c r="A371" s="96" t="str">
        <f>IF(D371&lt;&gt;" ",'База данных_основная'!$AE$1," ")</f>
        <v xml:space="preserve"> </v>
      </c>
      <c r="B371" s="96" t="str">
        <f t="array" ref="B37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371" s="97" t="str">
        <f t="array" ref="C37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371" s="106" t="str">
        <f t="array" ref="D37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372" spans="1:4" ht="18" x14ac:dyDescent="0.25">
      <c r="A372" s="96" t="str">
        <f>IF(D372&lt;&gt;" ",'База данных_основная'!$AE$1," ")</f>
        <v xml:space="preserve"> </v>
      </c>
      <c r="B372" s="96" t="str">
        <f t="array" ref="B37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372" s="97" t="str">
        <f t="array" ref="C37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372" s="106" t="str">
        <f t="array" ref="D37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373" spans="1:4" ht="18" x14ac:dyDescent="0.25">
      <c r="A373" s="96" t="str">
        <f>IF(D373&lt;&gt;" ",'База данных_основная'!$AE$1," ")</f>
        <v xml:space="preserve"> </v>
      </c>
      <c r="B373" s="96" t="str">
        <f t="array" ref="B37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373" s="97" t="str">
        <f t="array" ref="C37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373" s="106" t="str">
        <f t="array" ref="D37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374" spans="1:4" ht="18" x14ac:dyDescent="0.25">
      <c r="A374" s="96" t="str">
        <f>IF(D374&lt;&gt;" ",'База данных_основная'!$AE$1," ")</f>
        <v xml:space="preserve"> </v>
      </c>
      <c r="B374" s="96" t="str">
        <f t="array" ref="B37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374" s="97" t="str">
        <f t="array" ref="C37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374" s="106" t="str">
        <f t="array" ref="D37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375" spans="1:4" ht="18" x14ac:dyDescent="0.25">
      <c r="A375" s="96" t="str">
        <f>IF(D375&lt;&gt;" ",'База данных_основная'!$AE$1," ")</f>
        <v xml:space="preserve"> </v>
      </c>
      <c r="B375" s="96" t="str">
        <f t="array" ref="B37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375" s="97" t="str">
        <f t="array" ref="C37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375" s="106" t="str">
        <f t="array" ref="D37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376" spans="1:4" ht="18" x14ac:dyDescent="0.25">
      <c r="A376" s="96" t="str">
        <f>IF(D376&lt;&gt;" ",'База данных_основная'!$AE$1," ")</f>
        <v xml:space="preserve"> </v>
      </c>
      <c r="B376" s="96" t="str">
        <f t="array" ref="B37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376" s="97" t="str">
        <f t="array" ref="C37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376" s="106" t="str">
        <f t="array" ref="D37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377" spans="1:4" ht="18" x14ac:dyDescent="0.25">
      <c r="A377" s="96" t="str">
        <f>IF(D377&lt;&gt;" ",'База данных_основная'!$AE$1," ")</f>
        <v xml:space="preserve"> </v>
      </c>
      <c r="B377" s="96" t="str">
        <f t="array" ref="B37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377" s="97" t="str">
        <f t="array" ref="C37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377" s="106" t="str">
        <f t="array" ref="D37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378" spans="1:4" ht="18" x14ac:dyDescent="0.25">
      <c r="A378" s="96" t="str">
        <f>IF(D378&lt;&gt;" ",'База данных_основная'!$AE$1," ")</f>
        <v xml:space="preserve"> </v>
      </c>
      <c r="B378" s="96" t="str">
        <f t="array" ref="B37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378" s="97" t="str">
        <f t="array" ref="C37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378" s="106" t="str">
        <f t="array" ref="D37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379" spans="1:4" ht="18" x14ac:dyDescent="0.25">
      <c r="A379" s="96" t="str">
        <f>IF(D379&lt;&gt;" ",'База данных_основная'!$AE$1," ")</f>
        <v xml:space="preserve"> </v>
      </c>
      <c r="B379" s="96" t="str">
        <f t="array" ref="B37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379" s="97" t="str">
        <f t="array" ref="C37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379" s="106" t="str">
        <f t="array" ref="D37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380" spans="1:4" ht="18" x14ac:dyDescent="0.25">
      <c r="A380" s="96" t="str">
        <f>IF(D380&lt;&gt;" ",'База данных_основная'!$AE$1," ")</f>
        <v xml:space="preserve"> </v>
      </c>
      <c r="B380" s="96" t="str">
        <f t="array" ref="B38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380" s="97" t="str">
        <f t="array" ref="C38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380" s="106" t="str">
        <f t="array" ref="D38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381" spans="1:4" ht="18" x14ac:dyDescent="0.25">
      <c r="A381" s="96" t="str">
        <f>IF(D381&lt;&gt;" ",'База данных_основная'!$AE$1," ")</f>
        <v xml:space="preserve"> </v>
      </c>
      <c r="B381" s="96" t="str">
        <f t="array" ref="B38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381" s="97" t="str">
        <f t="array" ref="C38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381" s="106" t="str">
        <f t="array" ref="D38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382" spans="1:4" ht="18" x14ac:dyDescent="0.25">
      <c r="A382" s="96" t="str">
        <f>IF(D382&lt;&gt;" ",'База данных_основная'!$AE$1," ")</f>
        <v xml:space="preserve"> </v>
      </c>
      <c r="B382" s="96" t="str">
        <f t="array" ref="B38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382" s="97" t="str">
        <f t="array" ref="C38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382" s="106" t="str">
        <f t="array" ref="D38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383" spans="1:4" ht="18" x14ac:dyDescent="0.25">
      <c r="A383" s="96" t="str">
        <f>IF(D383&lt;&gt;" ",'База данных_основная'!$AE$1," ")</f>
        <v xml:space="preserve"> </v>
      </c>
      <c r="B383" s="96" t="str">
        <f t="array" ref="B38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383" s="97" t="str">
        <f t="array" ref="C38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383" s="106" t="str">
        <f t="array" ref="D38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384" spans="1:4" ht="18" x14ac:dyDescent="0.25">
      <c r="A384" s="96" t="str">
        <f>IF(D384&lt;&gt;" ",'База данных_основная'!$AE$1," ")</f>
        <v xml:space="preserve"> </v>
      </c>
      <c r="B384" s="96" t="str">
        <f t="array" ref="B38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384" s="97" t="str">
        <f t="array" ref="C38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384" s="106" t="str">
        <f t="array" ref="D38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385" spans="1:4" ht="18" x14ac:dyDescent="0.25">
      <c r="A385" s="96" t="str">
        <f>IF(D385&lt;&gt;" ",'База данных_основная'!$AE$1," ")</f>
        <v xml:space="preserve"> </v>
      </c>
      <c r="B385" s="96" t="str">
        <f t="array" ref="B38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385" s="97" t="str">
        <f t="array" ref="C38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385" s="106" t="str">
        <f t="array" ref="D38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386" spans="1:4" ht="18" x14ac:dyDescent="0.25">
      <c r="A386" s="96" t="str">
        <f>IF(D386&lt;&gt;" ",'База данных_основная'!$AE$1," ")</f>
        <v xml:space="preserve"> </v>
      </c>
      <c r="B386" s="96" t="str">
        <f t="array" ref="B38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386" s="97" t="str">
        <f t="array" ref="C38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386" s="106" t="str">
        <f t="array" ref="D38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387" spans="1:4" ht="18" x14ac:dyDescent="0.25">
      <c r="A387" s="96" t="str">
        <f>IF(D387&lt;&gt;" ",'База данных_основная'!$AE$1," ")</f>
        <v xml:space="preserve"> </v>
      </c>
      <c r="B387" s="96" t="str">
        <f t="array" ref="B38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387" s="97" t="str">
        <f t="array" ref="C38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387" s="106" t="str">
        <f t="array" ref="D38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388" spans="1:4" ht="18" x14ac:dyDescent="0.25">
      <c r="A388" s="96" t="str">
        <f>IF(D388&lt;&gt;" ",'База данных_основная'!$AE$1," ")</f>
        <v xml:space="preserve"> </v>
      </c>
      <c r="B388" s="96" t="str">
        <f t="array" ref="B38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388" s="97" t="str">
        <f t="array" ref="C38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388" s="106" t="str">
        <f t="array" ref="D38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389" spans="1:4" ht="18" x14ac:dyDescent="0.25">
      <c r="A389" s="96" t="str">
        <f>IF(D389&lt;&gt;" ",'База данных_основная'!$AE$1," ")</f>
        <v xml:space="preserve"> </v>
      </c>
      <c r="B389" s="96" t="str">
        <f t="array" ref="B38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389" s="97" t="str">
        <f t="array" ref="C38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389" s="106" t="str">
        <f t="array" ref="D38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390" spans="1:4" ht="18" x14ac:dyDescent="0.25">
      <c r="A390" s="96" t="str">
        <f>IF(D390&lt;&gt;" ",'База данных_основная'!$AE$1," ")</f>
        <v xml:space="preserve"> </v>
      </c>
      <c r="B390" s="96" t="str">
        <f t="array" ref="B39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390" s="97" t="str">
        <f t="array" ref="C39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390" s="106" t="str">
        <f t="array" ref="D39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391" spans="1:4" ht="18" x14ac:dyDescent="0.25">
      <c r="A391" s="96" t="str">
        <f>IF(D391&lt;&gt;" ",'База данных_основная'!$AE$1," ")</f>
        <v xml:space="preserve"> </v>
      </c>
      <c r="B391" s="96" t="str">
        <f t="array" ref="B39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391" s="97" t="str">
        <f t="array" ref="C39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391" s="106" t="str">
        <f t="array" ref="D39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392" spans="1:4" ht="18" x14ac:dyDescent="0.25">
      <c r="A392" s="96" t="str">
        <f>IF(D392&lt;&gt;" ",'База данных_основная'!$AE$1," ")</f>
        <v xml:space="preserve"> </v>
      </c>
      <c r="B392" s="96" t="str">
        <f t="array" ref="B39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392" s="97" t="str">
        <f t="array" ref="C39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392" s="106" t="str">
        <f t="array" ref="D39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393" spans="1:4" ht="18" x14ac:dyDescent="0.25">
      <c r="A393" s="96" t="str">
        <f>IF(D393&lt;&gt;" ",'База данных_основная'!$AE$1," ")</f>
        <v xml:space="preserve"> </v>
      </c>
      <c r="B393" s="96" t="str">
        <f t="array" ref="B39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393" s="97" t="str">
        <f t="array" ref="C39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393" s="106" t="str">
        <f t="array" ref="D39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394" spans="1:4" ht="18" x14ac:dyDescent="0.25">
      <c r="A394" s="96" t="str">
        <f>IF(D394&lt;&gt;" ",'База данных_основная'!$AE$1," ")</f>
        <v xml:space="preserve"> </v>
      </c>
      <c r="B394" s="96" t="str">
        <f t="array" ref="B39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394" s="97" t="str">
        <f t="array" ref="C39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394" s="106" t="str">
        <f t="array" ref="D39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395" spans="1:4" ht="18" x14ac:dyDescent="0.25">
      <c r="A395" s="96" t="str">
        <f>IF(D395&lt;&gt;" ",'База данных_основная'!$AE$1," ")</f>
        <v xml:space="preserve"> </v>
      </c>
      <c r="B395" s="96" t="str">
        <f t="array" ref="B39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395" s="97" t="str">
        <f t="array" ref="C39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395" s="106" t="str">
        <f t="array" ref="D39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396" spans="1:4" ht="18" x14ac:dyDescent="0.25">
      <c r="A396" s="96" t="str">
        <f>IF(D396&lt;&gt;" ",'База данных_основная'!$AE$1," ")</f>
        <v xml:space="preserve"> </v>
      </c>
      <c r="B396" s="96" t="str">
        <f t="array" ref="B39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396" s="97" t="str">
        <f t="array" ref="C39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396" s="106" t="str">
        <f t="array" ref="D39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397" spans="1:4" ht="18" x14ac:dyDescent="0.25">
      <c r="A397" s="96" t="str">
        <f>IF(D397&lt;&gt;" ",'База данных_основная'!$AE$1," ")</f>
        <v xml:space="preserve"> </v>
      </c>
      <c r="B397" s="96" t="str">
        <f t="array" ref="B39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397" s="97" t="str">
        <f t="array" ref="C39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397" s="106" t="str">
        <f t="array" ref="D39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398" spans="1:4" ht="18" x14ac:dyDescent="0.25">
      <c r="A398" s="96" t="str">
        <f>IF(D398&lt;&gt;" ",'База данных_основная'!$AE$1," ")</f>
        <v xml:space="preserve"> </v>
      </c>
      <c r="B398" s="96" t="str">
        <f t="array" ref="B39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398" s="97" t="str">
        <f t="array" ref="C39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398" s="106" t="str">
        <f t="array" ref="D39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399" spans="1:4" ht="18" x14ac:dyDescent="0.25">
      <c r="A399" s="96" t="str">
        <f>IF(D399&lt;&gt;" ",'База данных_основная'!$AE$1," ")</f>
        <v xml:space="preserve"> </v>
      </c>
      <c r="B399" s="96" t="str">
        <f t="array" ref="B39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399" s="97" t="str">
        <f t="array" ref="C39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399" s="106" t="str">
        <f t="array" ref="D39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400" spans="1:4" ht="18" x14ac:dyDescent="0.25">
      <c r="A400" s="96" t="str">
        <f>IF(D400&lt;&gt;" ",'База данных_основная'!$AE$1," ")</f>
        <v xml:space="preserve"> </v>
      </c>
      <c r="B400" s="96" t="str">
        <f t="array" ref="B40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400" s="97" t="str">
        <f t="array" ref="C40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400" s="106" t="str">
        <f t="array" ref="D40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401" spans="1:4" ht="18" x14ac:dyDescent="0.25">
      <c r="A401" s="96" t="str">
        <f>IF(D401&lt;&gt;" ",'База данных_основная'!$AE$1," ")</f>
        <v xml:space="preserve"> </v>
      </c>
      <c r="B401" s="96" t="str">
        <f t="array" ref="B40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401" s="97" t="str">
        <f t="array" ref="C40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401" s="106" t="str">
        <f t="array" ref="D40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402" spans="1:4" ht="18" x14ac:dyDescent="0.25">
      <c r="A402" s="96" t="str">
        <f>IF(D402&lt;&gt;" ",'База данных_основная'!$AE$1," ")</f>
        <v xml:space="preserve"> </v>
      </c>
      <c r="B402" s="96" t="str">
        <f t="array" ref="B40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402" s="97" t="str">
        <f t="array" ref="C40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402" s="106" t="str">
        <f t="array" ref="D40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403" spans="1:4" ht="18" x14ac:dyDescent="0.25">
      <c r="A403" s="96" t="str">
        <f>IF(D403&lt;&gt;" ",'База данных_основная'!$AE$1," ")</f>
        <v xml:space="preserve"> </v>
      </c>
      <c r="B403" s="96" t="str">
        <f t="array" ref="B40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403" s="97" t="str">
        <f t="array" ref="C40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403" s="106" t="str">
        <f t="array" ref="D40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404" spans="1:4" ht="18" x14ac:dyDescent="0.25">
      <c r="A404" s="96" t="str">
        <f>IF(D404&lt;&gt;" ",'База данных_основная'!$AE$1," ")</f>
        <v xml:space="preserve"> </v>
      </c>
      <c r="B404" s="96" t="str">
        <f t="array" ref="B40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404" s="97" t="str">
        <f t="array" ref="C40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404" s="106" t="str">
        <f t="array" ref="D40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405" spans="1:4" ht="18" x14ac:dyDescent="0.25">
      <c r="A405" s="96" t="str">
        <f>IF(D405&lt;&gt;" ",'База данных_основная'!$AE$1," ")</f>
        <v xml:space="preserve"> </v>
      </c>
      <c r="B405" s="96" t="str">
        <f t="array" ref="B40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405" s="97" t="str">
        <f t="array" ref="C40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405" s="106" t="str">
        <f t="array" ref="D40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406" spans="1:4" ht="18" x14ac:dyDescent="0.25">
      <c r="A406" s="96" t="str">
        <f>IF(D406&lt;&gt;" ",'База данных_основная'!$AE$1," ")</f>
        <v xml:space="preserve"> </v>
      </c>
      <c r="B406" s="96" t="str">
        <f t="array" ref="B40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406" s="97" t="str">
        <f t="array" ref="C40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406" s="106" t="str">
        <f t="array" ref="D40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407" spans="1:4" ht="18" x14ac:dyDescent="0.25">
      <c r="A407" s="96" t="str">
        <f>IF(D407&lt;&gt;" ",'База данных_основная'!$AE$1," ")</f>
        <v xml:space="preserve"> </v>
      </c>
      <c r="B407" s="96" t="str">
        <f t="array" ref="B40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407" s="97" t="str">
        <f t="array" ref="C40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407" s="106" t="str">
        <f t="array" ref="D40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408" spans="1:4" ht="18" x14ac:dyDescent="0.25">
      <c r="A408" s="96" t="str">
        <f>IF(D408&lt;&gt;" ",'База данных_основная'!$AE$1," ")</f>
        <v xml:space="preserve"> </v>
      </c>
      <c r="B408" s="96" t="str">
        <f t="array" ref="B40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408" s="97" t="str">
        <f t="array" ref="C40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408" s="106" t="str">
        <f t="array" ref="D40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409" spans="1:4" ht="18" x14ac:dyDescent="0.25">
      <c r="A409" s="96" t="str">
        <f>IF(D409&lt;&gt;" ",'База данных_основная'!$AE$1," ")</f>
        <v xml:space="preserve"> </v>
      </c>
      <c r="B409" s="96" t="str">
        <f t="array" ref="B40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409" s="97" t="str">
        <f t="array" ref="C40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409" s="106" t="str">
        <f t="array" ref="D40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410" spans="1:4" ht="18" x14ac:dyDescent="0.25">
      <c r="A410" s="96" t="str">
        <f>IF(D410&lt;&gt;" ",'База данных_основная'!$AE$1," ")</f>
        <v xml:space="preserve"> </v>
      </c>
      <c r="B410" s="96" t="str">
        <f t="array" ref="B41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410" s="97" t="str">
        <f t="array" ref="C41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410" s="106" t="str">
        <f t="array" ref="D41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411" spans="1:4" ht="18" x14ac:dyDescent="0.25">
      <c r="A411" s="96" t="str">
        <f>IF(D411&lt;&gt;" ",'База данных_основная'!$AE$1," ")</f>
        <v xml:space="preserve"> </v>
      </c>
      <c r="B411" s="96" t="str">
        <f t="array" ref="B41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411" s="97" t="str">
        <f t="array" ref="C41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411" s="106" t="str">
        <f t="array" ref="D41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412" spans="1:4" ht="18" x14ac:dyDescent="0.25">
      <c r="A412" s="96" t="str">
        <f>IF(D412&lt;&gt;" ",'База данных_основная'!$AE$1," ")</f>
        <v xml:space="preserve"> </v>
      </c>
      <c r="B412" s="96" t="str">
        <f t="array" ref="B41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412" s="97" t="str">
        <f t="array" ref="C41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412" s="106" t="str">
        <f t="array" ref="D41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413" spans="1:4" ht="18" x14ac:dyDescent="0.25">
      <c r="A413" s="96" t="str">
        <f>IF(D413&lt;&gt;" ",'База данных_основная'!$AE$1," ")</f>
        <v xml:space="preserve"> </v>
      </c>
      <c r="B413" s="96" t="str">
        <f t="array" ref="B41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413" s="97" t="str">
        <f t="array" ref="C41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413" s="106" t="str">
        <f t="array" ref="D41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414" spans="1:4" ht="18" x14ac:dyDescent="0.25">
      <c r="A414" s="96" t="str">
        <f>IF(D414&lt;&gt;" ",'База данных_основная'!$AE$1," ")</f>
        <v xml:space="preserve"> </v>
      </c>
      <c r="B414" s="96" t="str">
        <f t="array" ref="B41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414" s="97" t="str">
        <f t="array" ref="C41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414" s="106" t="str">
        <f t="array" ref="D41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415" spans="1:4" ht="18" x14ac:dyDescent="0.25">
      <c r="A415" s="96" t="str">
        <f>IF(D415&lt;&gt;" ",'База данных_основная'!$AE$1," ")</f>
        <v xml:space="preserve"> </v>
      </c>
      <c r="B415" s="96" t="str">
        <f t="array" ref="B41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415" s="97" t="str">
        <f t="array" ref="C41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415" s="106" t="str">
        <f t="array" ref="D41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416" spans="1:4" ht="18" x14ac:dyDescent="0.25">
      <c r="A416" s="96" t="str">
        <f>IF(D416&lt;&gt;" ",'База данных_основная'!$AE$1," ")</f>
        <v xml:space="preserve"> </v>
      </c>
      <c r="B416" s="96" t="str">
        <f t="array" ref="B41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416" s="97" t="str">
        <f t="array" ref="C41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416" s="106" t="str">
        <f t="array" ref="D41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417" spans="1:4" ht="18" x14ac:dyDescent="0.25">
      <c r="A417" s="96" t="str">
        <f>IF(D417&lt;&gt;" ",'База данных_основная'!$AE$1," ")</f>
        <v xml:space="preserve"> </v>
      </c>
      <c r="B417" s="96" t="str">
        <f t="array" ref="B41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417" s="97" t="str">
        <f t="array" ref="C41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417" s="106" t="str">
        <f t="array" ref="D41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418" spans="1:4" ht="18" x14ac:dyDescent="0.25">
      <c r="A418" s="96" t="str">
        <f>IF(D418&lt;&gt;" ",'База данных_основная'!$AE$1," ")</f>
        <v xml:space="preserve"> </v>
      </c>
      <c r="B418" s="96" t="str">
        <f t="array" ref="B41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418" s="97" t="str">
        <f t="array" ref="C41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418" s="106" t="str">
        <f t="array" ref="D41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419" spans="1:4" ht="18" x14ac:dyDescent="0.25">
      <c r="A419" s="96" t="str">
        <f>IF(D419&lt;&gt;" ",'База данных_основная'!$AE$1," ")</f>
        <v xml:space="preserve"> </v>
      </c>
      <c r="B419" s="96" t="str">
        <f t="array" ref="B41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419" s="97" t="str">
        <f t="array" ref="C41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419" s="106" t="str">
        <f t="array" ref="D41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420" spans="1:4" ht="18" x14ac:dyDescent="0.25">
      <c r="A420" s="96" t="str">
        <f>IF(D420&lt;&gt;" ",'База данных_основная'!$AE$1," ")</f>
        <v xml:space="preserve"> </v>
      </c>
      <c r="B420" s="96" t="str">
        <f t="array" ref="B42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420" s="97" t="str">
        <f t="array" ref="C42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420" s="106" t="str">
        <f t="array" ref="D42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421" spans="1:4" ht="18" x14ac:dyDescent="0.25">
      <c r="A421" s="96" t="str">
        <f>IF(D421&lt;&gt;" ",'База данных_основная'!$AE$1," ")</f>
        <v xml:space="preserve"> </v>
      </c>
      <c r="B421" s="96" t="str">
        <f t="array" ref="B42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421" s="97" t="str">
        <f t="array" ref="C42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421" s="106" t="str">
        <f t="array" ref="D42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422" spans="1:4" ht="18" x14ac:dyDescent="0.25">
      <c r="A422" s="96" t="str">
        <f>IF(D422&lt;&gt;" ",'База данных_основная'!$AE$1," ")</f>
        <v xml:space="preserve"> </v>
      </c>
      <c r="B422" s="96" t="str">
        <f t="array" ref="B42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422" s="97" t="str">
        <f t="array" ref="C42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422" s="106" t="str">
        <f t="array" ref="D42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423" spans="1:4" ht="18" x14ac:dyDescent="0.25">
      <c r="A423" s="96" t="str">
        <f>IF(D423&lt;&gt;" ",'База данных_основная'!$AE$1," ")</f>
        <v xml:space="preserve"> </v>
      </c>
      <c r="B423" s="96" t="str">
        <f t="array" ref="B42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423" s="97" t="str">
        <f t="array" ref="C42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423" s="106" t="str">
        <f t="array" ref="D42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424" spans="1:4" ht="18" x14ac:dyDescent="0.25">
      <c r="A424" s="96" t="str">
        <f>IF(D424&lt;&gt;" ",'База данных_основная'!$AE$1," ")</f>
        <v xml:space="preserve"> </v>
      </c>
      <c r="B424" s="96" t="str">
        <f t="array" ref="B42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424" s="97" t="str">
        <f t="array" ref="C42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424" s="106" t="str">
        <f t="array" ref="D42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425" spans="1:4" ht="18" x14ac:dyDescent="0.25">
      <c r="A425" s="96" t="str">
        <f>IF(D425&lt;&gt;" ",'База данных_основная'!$AE$1," ")</f>
        <v xml:space="preserve"> </v>
      </c>
      <c r="B425" s="96" t="str">
        <f t="array" ref="B42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425" s="97" t="str">
        <f t="array" ref="C42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425" s="106" t="str">
        <f t="array" ref="D42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426" spans="1:4" ht="18" x14ac:dyDescent="0.25">
      <c r="A426" s="96" t="str">
        <f>IF(D426&lt;&gt;" ",'База данных_основная'!$AE$1," ")</f>
        <v xml:space="preserve"> </v>
      </c>
      <c r="B426" s="96" t="str">
        <f t="array" ref="B42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426" s="97" t="str">
        <f t="array" ref="C42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426" s="106" t="str">
        <f t="array" ref="D42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427" spans="1:4" ht="18" x14ac:dyDescent="0.25">
      <c r="A427" s="96" t="str">
        <f>IF(D427&lt;&gt;" ",'База данных_основная'!$AE$1," ")</f>
        <v xml:space="preserve"> </v>
      </c>
      <c r="B427" s="96" t="str">
        <f t="array" ref="B42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427" s="97" t="str">
        <f t="array" ref="C42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427" s="106" t="str">
        <f t="array" ref="D42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428" spans="1:4" ht="18" x14ac:dyDescent="0.25">
      <c r="A428" s="96" t="str">
        <f>IF(D428&lt;&gt;" ",'База данных_основная'!$AE$1," ")</f>
        <v xml:space="preserve"> </v>
      </c>
      <c r="B428" s="96" t="str">
        <f t="array" ref="B42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428" s="97" t="str">
        <f t="array" ref="C42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428" s="106" t="str">
        <f t="array" ref="D42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429" spans="1:4" ht="18" x14ac:dyDescent="0.25">
      <c r="A429" s="96" t="str">
        <f>IF(D429&lt;&gt;" ",'База данных_основная'!$AE$1," ")</f>
        <v xml:space="preserve"> </v>
      </c>
      <c r="B429" s="96" t="str">
        <f t="array" ref="B42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429" s="97" t="str">
        <f t="array" ref="C42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429" s="106" t="str">
        <f t="array" ref="D42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430" spans="1:4" ht="18" x14ac:dyDescent="0.25">
      <c r="A430" s="96" t="str">
        <f>IF(D430&lt;&gt;" ",'База данных_основная'!$AE$1," ")</f>
        <v xml:space="preserve"> </v>
      </c>
      <c r="B430" s="96" t="str">
        <f t="array" ref="B43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430" s="97" t="str">
        <f t="array" ref="C43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430" s="106" t="str">
        <f t="array" ref="D43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431" spans="1:4" ht="18" x14ac:dyDescent="0.25">
      <c r="A431" s="96" t="str">
        <f>IF(D431&lt;&gt;" ",'База данных_основная'!$AE$1," ")</f>
        <v xml:space="preserve"> </v>
      </c>
      <c r="B431" s="96" t="str">
        <f t="array" ref="B43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431" s="97" t="str">
        <f t="array" ref="C43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431" s="106" t="str">
        <f t="array" ref="D43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432" spans="1:4" ht="18" x14ac:dyDescent="0.25">
      <c r="A432" s="96" t="str">
        <f>IF(D432&lt;&gt;" ",'База данных_основная'!$AE$1," ")</f>
        <v xml:space="preserve"> </v>
      </c>
      <c r="B432" s="96" t="str">
        <f t="array" ref="B43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432" s="97" t="str">
        <f t="array" ref="C43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432" s="106" t="str">
        <f t="array" ref="D43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433" spans="1:4" ht="18" x14ac:dyDescent="0.25">
      <c r="A433" s="96" t="str">
        <f>IF(D433&lt;&gt;" ",'База данных_основная'!$AE$1," ")</f>
        <v xml:space="preserve"> </v>
      </c>
      <c r="B433" s="96" t="str">
        <f t="array" ref="B43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433" s="97" t="str">
        <f t="array" ref="C43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433" s="106" t="str">
        <f t="array" ref="D43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434" spans="1:4" ht="18" x14ac:dyDescent="0.25">
      <c r="A434" s="96" t="str">
        <f>IF(D434&lt;&gt;" ",'База данных_основная'!$AE$1," ")</f>
        <v xml:space="preserve"> </v>
      </c>
      <c r="B434" s="96" t="str">
        <f t="array" ref="B43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434" s="97" t="str">
        <f t="array" ref="C43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434" s="106" t="str">
        <f t="array" ref="D43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435" spans="1:4" ht="18" x14ac:dyDescent="0.25">
      <c r="A435" s="96" t="str">
        <f>IF(D435&lt;&gt;" ",'База данных_основная'!$AE$1," ")</f>
        <v xml:space="preserve"> </v>
      </c>
      <c r="B435" s="96" t="str">
        <f t="array" ref="B43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435" s="97" t="str">
        <f t="array" ref="C43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435" s="106" t="str">
        <f t="array" ref="D43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436" spans="1:4" ht="18" x14ac:dyDescent="0.25">
      <c r="A436" s="96" t="str">
        <f>IF(D436&lt;&gt;" ",'База данных_основная'!$AE$1," ")</f>
        <v xml:space="preserve"> </v>
      </c>
      <c r="B436" s="96" t="str">
        <f t="array" ref="B43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436" s="97" t="str">
        <f t="array" ref="C43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436" s="106" t="str">
        <f t="array" ref="D43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437" spans="1:4" ht="18" x14ac:dyDescent="0.25">
      <c r="A437" s="96" t="str">
        <f>IF(D437&lt;&gt;" ",'База данных_основная'!$AE$1," ")</f>
        <v xml:space="preserve"> </v>
      </c>
      <c r="B437" s="96" t="str">
        <f t="array" ref="B43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437" s="97" t="str">
        <f t="array" ref="C43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437" s="106" t="str">
        <f t="array" ref="D43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438" spans="1:4" ht="18" x14ac:dyDescent="0.25">
      <c r="A438" s="96" t="str">
        <f>IF(D438&lt;&gt;" ",'База данных_основная'!$AE$1," ")</f>
        <v xml:space="preserve"> </v>
      </c>
      <c r="B438" s="96" t="str">
        <f t="array" ref="B43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438" s="97" t="str">
        <f t="array" ref="C43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438" s="106" t="str">
        <f t="array" ref="D43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439" spans="1:4" ht="18" x14ac:dyDescent="0.25">
      <c r="A439" s="96" t="str">
        <f>IF(D439&lt;&gt;" ",'База данных_основная'!$AE$1," ")</f>
        <v xml:space="preserve"> </v>
      </c>
      <c r="B439" s="96" t="str">
        <f t="array" ref="B43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439" s="97" t="str">
        <f t="array" ref="C43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439" s="106" t="str">
        <f t="array" ref="D43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440" spans="1:4" ht="18" x14ac:dyDescent="0.25">
      <c r="A440" s="96" t="str">
        <f>IF(D440&lt;&gt;" ",'База данных_основная'!$AE$1," ")</f>
        <v xml:space="preserve"> </v>
      </c>
      <c r="B440" s="96" t="str">
        <f t="array" ref="B44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440" s="97" t="str">
        <f t="array" ref="C44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440" s="106" t="str">
        <f t="array" ref="D44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441" spans="1:4" ht="18" x14ac:dyDescent="0.25">
      <c r="A441" s="96" t="str">
        <f>IF(D441&lt;&gt;" ",'База данных_основная'!$AE$1," ")</f>
        <v xml:space="preserve"> </v>
      </c>
      <c r="B441" s="96" t="str">
        <f t="array" ref="B44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441" s="97" t="str">
        <f t="array" ref="C44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441" s="106" t="str">
        <f t="array" ref="D44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442" spans="1:4" ht="18" x14ac:dyDescent="0.25">
      <c r="A442" s="96" t="str">
        <f>IF(D442&lt;&gt;" ",'База данных_основная'!$AE$1," ")</f>
        <v xml:space="preserve"> </v>
      </c>
      <c r="B442" s="96" t="str">
        <f t="array" ref="B44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442" s="97" t="str">
        <f t="array" ref="C44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442" s="106" t="str">
        <f t="array" ref="D44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443" spans="1:4" ht="18" x14ac:dyDescent="0.25">
      <c r="A443" s="96" t="str">
        <f>IF(D443&lt;&gt;" ",'База данных_основная'!$AE$1," ")</f>
        <v xml:space="preserve"> </v>
      </c>
      <c r="B443" s="96" t="str">
        <f t="array" ref="B44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443" s="97" t="str">
        <f t="array" ref="C44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443" s="106" t="str">
        <f t="array" ref="D44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444" spans="1:4" ht="18" x14ac:dyDescent="0.25">
      <c r="A444" s="96" t="str">
        <f>IF(D444&lt;&gt;" ",'База данных_основная'!$AE$1," ")</f>
        <v xml:space="preserve"> </v>
      </c>
      <c r="B444" s="96" t="str">
        <f t="array" ref="B44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444" s="97" t="str">
        <f t="array" ref="C44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444" s="106" t="str">
        <f t="array" ref="D44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445" spans="1:4" ht="18" x14ac:dyDescent="0.25">
      <c r="A445" s="96" t="str">
        <f>IF(D445&lt;&gt;" ",'База данных_основная'!$AE$1," ")</f>
        <v xml:space="preserve"> </v>
      </c>
      <c r="B445" s="96" t="str">
        <f t="array" ref="B44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445" s="97" t="str">
        <f t="array" ref="C44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445" s="106" t="str">
        <f t="array" ref="D44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446" spans="1:4" ht="18" x14ac:dyDescent="0.25">
      <c r="A446" s="96" t="str">
        <f>IF(D446&lt;&gt;" ",'База данных_основная'!$AE$1," ")</f>
        <v xml:space="preserve"> </v>
      </c>
      <c r="B446" s="96" t="str">
        <f t="array" ref="B44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446" s="97" t="str">
        <f t="array" ref="C44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446" s="106" t="str">
        <f t="array" ref="D44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447" spans="1:4" ht="18" x14ac:dyDescent="0.25">
      <c r="A447" s="96" t="str">
        <f>IF(D447&lt;&gt;" ",'База данных_основная'!$AE$1," ")</f>
        <v xml:space="preserve"> </v>
      </c>
      <c r="B447" s="96" t="str">
        <f t="array" ref="B44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447" s="97" t="str">
        <f t="array" ref="C44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447" s="106" t="str">
        <f t="array" ref="D44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448" spans="1:4" ht="18" x14ac:dyDescent="0.25">
      <c r="A448" s="96" t="str">
        <f>IF(D448&lt;&gt;" ",'База данных_основная'!$AE$1," ")</f>
        <v xml:space="preserve"> </v>
      </c>
      <c r="B448" s="96" t="str">
        <f t="array" ref="B44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448" s="97" t="str">
        <f t="array" ref="C44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448" s="106" t="str">
        <f t="array" ref="D44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449" spans="1:4" ht="18" x14ac:dyDescent="0.25">
      <c r="A449" s="96" t="str">
        <f>IF(D449&lt;&gt;" ",'База данных_основная'!$AE$1," ")</f>
        <v xml:space="preserve"> </v>
      </c>
      <c r="B449" s="96" t="str">
        <f t="array" ref="B44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449" s="97" t="str">
        <f t="array" ref="C44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449" s="106" t="str">
        <f t="array" ref="D44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450" spans="1:4" ht="18" x14ac:dyDescent="0.25">
      <c r="A450" s="96" t="str">
        <f>IF(D450&lt;&gt;" ",'База данных_основная'!$AE$1," ")</f>
        <v xml:space="preserve"> </v>
      </c>
      <c r="B450" s="96" t="str">
        <f t="array" ref="B45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450" s="97" t="str">
        <f t="array" ref="C45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450" s="106" t="str">
        <f t="array" ref="D45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451" spans="1:4" ht="18" x14ac:dyDescent="0.25">
      <c r="A451" s="96" t="str">
        <f>IF(D451&lt;&gt;" ",'База данных_основная'!$AE$1," ")</f>
        <v xml:space="preserve"> </v>
      </c>
      <c r="B451" s="96" t="str">
        <f t="array" ref="B45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451" s="97" t="str">
        <f t="array" ref="C45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451" s="106" t="str">
        <f t="array" ref="D45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452" spans="1:4" ht="18" x14ac:dyDescent="0.25">
      <c r="A452" s="96" t="str">
        <f>IF(D452&lt;&gt;" ",'База данных_основная'!$AE$1," ")</f>
        <v xml:space="preserve"> </v>
      </c>
      <c r="B452" s="96" t="str">
        <f t="array" ref="B45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452" s="97" t="str">
        <f t="array" ref="C45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452" s="106" t="str">
        <f t="array" ref="D45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453" spans="1:4" ht="18" x14ac:dyDescent="0.25">
      <c r="A453" s="96" t="str">
        <f>IF(D453&lt;&gt;" ",'База данных_основная'!$AE$1," ")</f>
        <v xml:space="preserve"> </v>
      </c>
      <c r="B453" s="96" t="str">
        <f t="array" ref="B45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453" s="97" t="str">
        <f t="array" ref="C45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453" s="106" t="str">
        <f t="array" ref="D45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454" spans="1:4" ht="18" x14ac:dyDescent="0.25">
      <c r="A454" s="96" t="str">
        <f>IF(D454&lt;&gt;" ",'База данных_основная'!$AE$1," ")</f>
        <v xml:space="preserve"> </v>
      </c>
      <c r="B454" s="96" t="str">
        <f t="array" ref="B45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454" s="97" t="str">
        <f t="array" ref="C45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454" s="106" t="str">
        <f t="array" ref="D45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455" spans="1:4" ht="18" x14ac:dyDescent="0.25">
      <c r="A455" s="96" t="str">
        <f>IF(D455&lt;&gt;" ",'База данных_основная'!$AE$1," ")</f>
        <v xml:space="preserve"> </v>
      </c>
      <c r="B455" s="96" t="str">
        <f t="array" ref="B45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455" s="97" t="str">
        <f t="array" ref="C45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455" s="106" t="str">
        <f t="array" ref="D45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456" spans="1:4" ht="18" x14ac:dyDescent="0.25">
      <c r="A456" s="96" t="str">
        <f>IF(D456&lt;&gt;" ",'База данных_основная'!$AE$1," ")</f>
        <v xml:space="preserve"> </v>
      </c>
      <c r="B456" s="96" t="str">
        <f t="array" ref="B45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456" s="97" t="str">
        <f t="array" ref="C45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456" s="106" t="str">
        <f t="array" ref="D45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457" spans="1:4" ht="18" x14ac:dyDescent="0.25">
      <c r="A457" s="96" t="str">
        <f>IF(D457&lt;&gt;" ",'База данных_основная'!$AE$1," ")</f>
        <v xml:space="preserve"> </v>
      </c>
      <c r="B457" s="96" t="str">
        <f t="array" ref="B45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457" s="97" t="str">
        <f t="array" ref="C45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457" s="106" t="str">
        <f t="array" ref="D45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458" spans="1:4" ht="18" x14ac:dyDescent="0.25">
      <c r="A458" s="96" t="str">
        <f>IF(D458&lt;&gt;" ",'База данных_основная'!$AE$1," ")</f>
        <v xml:space="preserve"> </v>
      </c>
      <c r="B458" s="96" t="str">
        <f t="array" ref="B45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458" s="97" t="str">
        <f t="array" ref="C45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458" s="106" t="str">
        <f t="array" ref="D45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459" spans="1:4" ht="18" x14ac:dyDescent="0.25">
      <c r="A459" s="96" t="str">
        <f>IF(D459&lt;&gt;" ",'База данных_основная'!$AE$1," ")</f>
        <v xml:space="preserve"> </v>
      </c>
      <c r="B459" s="96" t="str">
        <f t="array" ref="B45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459" s="97" t="str">
        <f t="array" ref="C45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459" s="106" t="str">
        <f t="array" ref="D45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460" spans="1:4" ht="18" x14ac:dyDescent="0.25">
      <c r="A460" s="96" t="str">
        <f>IF(D460&lt;&gt;" ",'База данных_основная'!$AE$1," ")</f>
        <v xml:space="preserve"> </v>
      </c>
      <c r="B460" s="96" t="str">
        <f t="array" ref="B46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460" s="97" t="str">
        <f t="array" ref="C46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460" s="106" t="str">
        <f t="array" ref="D46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461" spans="1:4" ht="18" x14ac:dyDescent="0.25">
      <c r="A461" s="96" t="str">
        <f>IF(D461&lt;&gt;" ",'База данных_основная'!$AE$1," ")</f>
        <v xml:space="preserve"> </v>
      </c>
      <c r="B461" s="96" t="str">
        <f t="array" ref="B46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461" s="97" t="str">
        <f t="array" ref="C46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461" s="106" t="str">
        <f t="array" ref="D46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462" spans="1:4" ht="18" x14ac:dyDescent="0.25">
      <c r="A462" s="96" t="str">
        <f>IF(D462&lt;&gt;" ",'База данных_основная'!$AE$1," ")</f>
        <v xml:space="preserve"> </v>
      </c>
      <c r="B462" s="96" t="str">
        <f t="array" ref="B46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462" s="97" t="str">
        <f t="array" ref="C46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462" s="106" t="str">
        <f t="array" ref="D46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463" spans="1:4" ht="18" x14ac:dyDescent="0.25">
      <c r="A463" s="96" t="str">
        <f>IF(D463&lt;&gt;" ",'База данных_основная'!$AE$1," ")</f>
        <v xml:space="preserve"> </v>
      </c>
      <c r="B463" s="96" t="str">
        <f t="array" ref="B46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463" s="97" t="str">
        <f t="array" ref="C46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463" s="106" t="str">
        <f t="array" ref="D46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464" spans="1:4" ht="18" x14ac:dyDescent="0.25">
      <c r="A464" s="96" t="str">
        <f>IF(D464&lt;&gt;" ",'База данных_основная'!$AE$1," ")</f>
        <v xml:space="preserve"> </v>
      </c>
      <c r="B464" s="96" t="str">
        <f t="array" ref="B46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464" s="97" t="str">
        <f t="array" ref="C46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464" s="106" t="str">
        <f t="array" ref="D46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465" spans="1:4" ht="18" x14ac:dyDescent="0.25">
      <c r="A465" s="96" t="str">
        <f>IF(D465&lt;&gt;" ",'База данных_основная'!$AE$1," ")</f>
        <v xml:space="preserve"> </v>
      </c>
      <c r="B465" s="96" t="str">
        <f t="array" ref="B46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465" s="97" t="str">
        <f t="array" ref="C46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465" s="106" t="str">
        <f t="array" ref="D46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466" spans="1:4" ht="18" x14ac:dyDescent="0.25">
      <c r="A466" s="96" t="str">
        <f>IF(D466&lt;&gt;" ",'База данных_основная'!$AE$1," ")</f>
        <v xml:space="preserve"> </v>
      </c>
      <c r="B466" s="96" t="str">
        <f t="array" ref="B46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466" s="97" t="str">
        <f t="array" ref="C46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466" s="106" t="str">
        <f t="array" ref="D46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467" spans="1:4" ht="18" x14ac:dyDescent="0.25">
      <c r="A467" s="96" t="str">
        <f>IF(D467&lt;&gt;" ",'База данных_основная'!$AE$1," ")</f>
        <v xml:space="preserve"> </v>
      </c>
      <c r="B467" s="96" t="str">
        <f t="array" ref="B46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467" s="97" t="str">
        <f t="array" ref="C46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467" s="106" t="str">
        <f t="array" ref="D46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468" spans="1:4" ht="18" x14ac:dyDescent="0.25">
      <c r="A468" s="96" t="str">
        <f>IF(D468&lt;&gt;" ",'База данных_основная'!$AE$1," ")</f>
        <v xml:space="preserve"> </v>
      </c>
      <c r="B468" s="96" t="str">
        <f t="array" ref="B46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468" s="97" t="str">
        <f t="array" ref="C46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468" s="106" t="str">
        <f t="array" ref="D46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469" spans="1:4" ht="18" x14ac:dyDescent="0.25">
      <c r="A469" s="96" t="str">
        <f>IF(D469&lt;&gt;" ",'База данных_основная'!$AE$1," ")</f>
        <v xml:space="preserve"> </v>
      </c>
      <c r="B469" s="96" t="str">
        <f t="array" ref="B46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469" s="97" t="str">
        <f t="array" ref="C46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469" s="106" t="str">
        <f t="array" ref="D46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470" spans="1:4" ht="18" x14ac:dyDescent="0.25">
      <c r="A470" s="96" t="str">
        <f>IF(D470&lt;&gt;" ",'База данных_основная'!$AE$1," ")</f>
        <v xml:space="preserve"> </v>
      </c>
      <c r="B470" s="96" t="str">
        <f t="array" ref="B47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470" s="97" t="str">
        <f t="array" ref="C47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470" s="106" t="str">
        <f t="array" ref="D47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471" spans="1:4" ht="18" x14ac:dyDescent="0.25">
      <c r="A471" s="96" t="str">
        <f>IF(D471&lt;&gt;" ",'База данных_основная'!$AE$1," ")</f>
        <v xml:space="preserve"> </v>
      </c>
      <c r="B471" s="96" t="str">
        <f t="array" ref="B47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471" s="97" t="str">
        <f t="array" ref="C47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471" s="106" t="str">
        <f t="array" ref="D47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472" spans="1:4" ht="18" x14ac:dyDescent="0.25">
      <c r="A472" s="96" t="str">
        <f>IF(D472&lt;&gt;" ",'База данных_основная'!$AE$1," ")</f>
        <v xml:space="preserve"> </v>
      </c>
      <c r="B472" s="96" t="str">
        <f t="array" ref="B47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472" s="97" t="str">
        <f t="array" ref="C47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472" s="106" t="str">
        <f t="array" ref="D47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473" spans="1:4" ht="18" x14ac:dyDescent="0.25">
      <c r="A473" s="96" t="str">
        <f>IF(D473&lt;&gt;" ",'База данных_основная'!$AE$1," ")</f>
        <v xml:space="preserve"> </v>
      </c>
      <c r="B473" s="96" t="str">
        <f t="array" ref="B47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473" s="97" t="str">
        <f t="array" ref="C47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473" s="106" t="str">
        <f t="array" ref="D47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474" spans="1:4" ht="18" x14ac:dyDescent="0.25">
      <c r="A474" s="96" t="str">
        <f>IF(D474&lt;&gt;" ",'База данных_основная'!$AE$1," ")</f>
        <v xml:space="preserve"> </v>
      </c>
      <c r="B474" s="96" t="str">
        <f t="array" ref="B47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474" s="97" t="str">
        <f t="array" ref="C47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474" s="106" t="str">
        <f t="array" ref="D47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475" spans="1:4" ht="18" x14ac:dyDescent="0.25">
      <c r="A475" s="96" t="str">
        <f>IF(D475&lt;&gt;" ",'База данных_основная'!$AE$1," ")</f>
        <v xml:space="preserve"> </v>
      </c>
      <c r="B475" s="96" t="str">
        <f t="array" ref="B47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475" s="97" t="str">
        <f t="array" ref="C47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475" s="106" t="str">
        <f t="array" ref="D47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476" spans="1:4" ht="18" x14ac:dyDescent="0.25">
      <c r="A476" s="96" t="str">
        <f>IF(D476&lt;&gt;" ",'База данных_основная'!$AE$1," ")</f>
        <v xml:space="preserve"> </v>
      </c>
      <c r="B476" s="96" t="str">
        <f t="array" ref="B47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476" s="97" t="str">
        <f t="array" ref="C47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476" s="106" t="str">
        <f t="array" ref="D47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477" spans="1:4" ht="18" x14ac:dyDescent="0.25">
      <c r="A477" s="96" t="str">
        <f>IF(D477&lt;&gt;" ",'База данных_основная'!$AE$1," ")</f>
        <v xml:space="preserve"> </v>
      </c>
      <c r="B477" s="96" t="str">
        <f t="array" ref="B47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477" s="97" t="str">
        <f t="array" ref="C47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477" s="106" t="str">
        <f t="array" ref="D47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478" spans="1:4" ht="18" x14ac:dyDescent="0.25">
      <c r="A478" s="96" t="str">
        <f>IF(D478&lt;&gt;" ",'База данных_основная'!$AE$1," ")</f>
        <v xml:space="preserve"> </v>
      </c>
      <c r="B478" s="96" t="str">
        <f t="array" ref="B47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478" s="97" t="str">
        <f t="array" ref="C47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478" s="106" t="str">
        <f t="array" ref="D47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479" spans="1:4" ht="18" x14ac:dyDescent="0.25">
      <c r="A479" s="96" t="str">
        <f>IF(D479&lt;&gt;" ",'База данных_основная'!$AE$1," ")</f>
        <v xml:space="preserve"> </v>
      </c>
      <c r="B479" s="96" t="str">
        <f t="array" ref="B47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479" s="97" t="str">
        <f t="array" ref="C47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479" s="106" t="str">
        <f t="array" ref="D47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480" spans="1:4" ht="18" x14ac:dyDescent="0.25">
      <c r="A480" s="96" t="str">
        <f>IF(D480&lt;&gt;" ",'База данных_основная'!$AE$1," ")</f>
        <v xml:space="preserve"> </v>
      </c>
      <c r="B480" s="96" t="str">
        <f t="array" ref="B48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480" s="97" t="str">
        <f t="array" ref="C48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480" s="106" t="str">
        <f t="array" ref="D48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481" spans="1:4" ht="18" x14ac:dyDescent="0.25">
      <c r="A481" s="96" t="str">
        <f>IF(D481&lt;&gt;" ",'База данных_основная'!$AE$1," ")</f>
        <v xml:space="preserve"> </v>
      </c>
      <c r="B481" s="96" t="str">
        <f t="array" ref="B48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481" s="97" t="str">
        <f t="array" ref="C48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481" s="106" t="str">
        <f t="array" ref="D48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482" spans="1:4" ht="18" x14ac:dyDescent="0.25">
      <c r="A482" s="96" t="str">
        <f>IF(D482&lt;&gt;" ",'База данных_основная'!$AE$1," ")</f>
        <v xml:space="preserve"> </v>
      </c>
      <c r="B482" s="96" t="str">
        <f t="array" ref="B48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482" s="97" t="str">
        <f t="array" ref="C48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482" s="106" t="str">
        <f t="array" ref="D48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483" spans="1:4" ht="18" x14ac:dyDescent="0.25">
      <c r="A483" s="96" t="str">
        <f>IF(D483&lt;&gt;" ",'База данных_основная'!$AE$1," ")</f>
        <v xml:space="preserve"> </v>
      </c>
      <c r="B483" s="96" t="str">
        <f t="array" ref="B48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483" s="97" t="str">
        <f t="array" ref="C48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483" s="106" t="str">
        <f t="array" ref="D48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484" spans="1:4" ht="18" x14ac:dyDescent="0.25">
      <c r="A484" s="96" t="str">
        <f>IF(D484&lt;&gt;" ",'База данных_основная'!$AE$1," ")</f>
        <v xml:space="preserve"> </v>
      </c>
      <c r="B484" s="96" t="str">
        <f t="array" ref="B48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484" s="97" t="str">
        <f t="array" ref="C48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484" s="106" t="str">
        <f t="array" ref="D48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485" spans="1:4" ht="18" x14ac:dyDescent="0.25">
      <c r="A485" s="96" t="str">
        <f>IF(D485&lt;&gt;" ",'База данных_основная'!$AE$1," ")</f>
        <v xml:space="preserve"> </v>
      </c>
      <c r="B485" s="96" t="str">
        <f t="array" ref="B48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485" s="97" t="str">
        <f t="array" ref="C48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485" s="106" t="str">
        <f t="array" ref="D48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486" spans="1:4" ht="18" x14ac:dyDescent="0.25">
      <c r="A486" s="96" t="str">
        <f>IF(D486&lt;&gt;" ",'База данных_основная'!$AE$1," ")</f>
        <v xml:space="preserve"> </v>
      </c>
      <c r="B486" s="96" t="str">
        <f t="array" ref="B48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486" s="97" t="str">
        <f t="array" ref="C48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486" s="106" t="str">
        <f t="array" ref="D48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487" spans="1:4" ht="18" x14ac:dyDescent="0.25">
      <c r="A487" s="96" t="str">
        <f>IF(D487&lt;&gt;" ",'База данных_основная'!$AE$1," ")</f>
        <v xml:space="preserve"> </v>
      </c>
      <c r="B487" s="96" t="str">
        <f t="array" ref="B48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487" s="97" t="str">
        <f t="array" ref="C48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487" s="106" t="str">
        <f t="array" ref="D48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488" spans="1:4" ht="18" x14ac:dyDescent="0.25">
      <c r="A488" s="96" t="str">
        <f>IF(D488&lt;&gt;" ",'База данных_основная'!$AE$1," ")</f>
        <v xml:space="preserve"> </v>
      </c>
      <c r="B488" s="96" t="str">
        <f t="array" ref="B48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488" s="97" t="str">
        <f t="array" ref="C48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488" s="106" t="str">
        <f t="array" ref="D48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489" spans="1:4" ht="18" x14ac:dyDescent="0.25">
      <c r="A489" s="96" t="str">
        <f>IF(D489&lt;&gt;" ",'База данных_основная'!$AE$1," ")</f>
        <v xml:space="preserve"> </v>
      </c>
      <c r="B489" s="96" t="str">
        <f t="array" ref="B48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489" s="97" t="str">
        <f t="array" ref="C48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489" s="106" t="str">
        <f t="array" ref="D48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490" spans="1:4" ht="18" x14ac:dyDescent="0.25">
      <c r="A490" s="96" t="str">
        <f>IF(D490&lt;&gt;" ",'База данных_основная'!$AE$1," ")</f>
        <v xml:space="preserve"> </v>
      </c>
      <c r="B490" s="96" t="str">
        <f t="array" ref="B49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490" s="97" t="str">
        <f t="array" ref="C49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490" s="106" t="str">
        <f t="array" ref="D49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491" spans="1:4" ht="18" x14ac:dyDescent="0.25">
      <c r="A491" s="96" t="str">
        <f>IF(D491&lt;&gt;" ",'База данных_основная'!$AE$1," ")</f>
        <v xml:space="preserve"> </v>
      </c>
      <c r="B491" s="96" t="str">
        <f t="array" ref="B49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491" s="97" t="str">
        <f t="array" ref="C49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491" s="106" t="str">
        <f t="array" ref="D49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492" spans="1:4" ht="18" x14ac:dyDescent="0.25">
      <c r="A492" s="96" t="str">
        <f>IF(D492&lt;&gt;" ",'База данных_основная'!$AE$1," ")</f>
        <v xml:space="preserve"> </v>
      </c>
      <c r="B492" s="96" t="str">
        <f t="array" ref="B49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492" s="97" t="str">
        <f t="array" ref="C49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492" s="106" t="str">
        <f t="array" ref="D49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493" spans="1:4" ht="18" x14ac:dyDescent="0.25">
      <c r="A493" s="96" t="str">
        <f>IF(D493&lt;&gt;" ",'База данных_основная'!$AE$1," ")</f>
        <v xml:space="preserve"> </v>
      </c>
      <c r="B493" s="96" t="str">
        <f t="array" ref="B49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493" s="97" t="str">
        <f t="array" ref="C49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493" s="106" t="str">
        <f t="array" ref="D49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494" spans="1:4" ht="18" x14ac:dyDescent="0.25">
      <c r="A494" s="96" t="str">
        <f>IF(D494&lt;&gt;" ",'База данных_основная'!$AE$1," ")</f>
        <v xml:space="preserve"> </v>
      </c>
      <c r="B494" s="96" t="str">
        <f t="array" ref="B49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494" s="97" t="str">
        <f t="array" ref="C49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494" s="106" t="str">
        <f t="array" ref="D49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495" spans="1:4" ht="18" x14ac:dyDescent="0.25">
      <c r="A495" s="96" t="str">
        <f>IF(D495&lt;&gt;" ",'База данных_основная'!$AE$1," ")</f>
        <v xml:space="preserve"> </v>
      </c>
      <c r="B495" s="96" t="str">
        <f t="array" ref="B49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495" s="97" t="str">
        <f t="array" ref="C49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495" s="106" t="str">
        <f t="array" ref="D49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496" spans="1:4" ht="18" x14ac:dyDescent="0.25">
      <c r="A496" s="96" t="str">
        <f>IF(D496&lt;&gt;" ",'База данных_основная'!$AE$1," ")</f>
        <v xml:space="preserve"> </v>
      </c>
      <c r="B496" s="96" t="str">
        <f t="array" ref="B49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496" s="97" t="str">
        <f t="array" ref="C49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496" s="106" t="str">
        <f t="array" ref="D49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497" spans="1:4" ht="18" x14ac:dyDescent="0.25">
      <c r="A497" s="96" t="str">
        <f>IF(D497&lt;&gt;" ",'База данных_основная'!$AE$1," ")</f>
        <v xml:space="preserve"> </v>
      </c>
      <c r="B497" s="96" t="str">
        <f t="array" ref="B49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497" s="97" t="str">
        <f t="array" ref="C49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497" s="106" t="str">
        <f t="array" ref="D49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498" spans="1:4" ht="18" x14ac:dyDescent="0.25">
      <c r="A498" s="96" t="str">
        <f>IF(D498&lt;&gt;" ",'База данных_основная'!$AE$1," ")</f>
        <v xml:space="preserve"> </v>
      </c>
      <c r="B498" s="96" t="str">
        <f t="array" ref="B49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498" s="97" t="str">
        <f t="array" ref="C49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498" s="106" t="str">
        <f t="array" ref="D49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499" spans="1:4" ht="18" x14ac:dyDescent="0.25">
      <c r="A499" s="96" t="str">
        <f>IF(D499&lt;&gt;" ",'База данных_основная'!$AE$1," ")</f>
        <v xml:space="preserve"> </v>
      </c>
      <c r="B499" s="96" t="str">
        <f t="array" ref="B49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499" s="97" t="str">
        <f t="array" ref="C49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499" s="106" t="str">
        <f t="array" ref="D49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500" spans="1:4" ht="18" x14ac:dyDescent="0.25">
      <c r="A500" s="96" t="str">
        <f>IF(D500&lt;&gt;" ",'База данных_основная'!$AE$1," ")</f>
        <v xml:space="preserve"> </v>
      </c>
      <c r="B500" s="96" t="str">
        <f t="array" ref="B50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500" s="97" t="str">
        <f t="array" ref="C50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500" s="106" t="str">
        <f t="array" ref="D50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501" spans="1:4" ht="18" x14ac:dyDescent="0.25">
      <c r="A501" s="96" t="str">
        <f>IF(D501&lt;&gt;" ",'База данных_основная'!$AE$1," ")</f>
        <v xml:space="preserve"> </v>
      </c>
      <c r="B501" s="96" t="str">
        <f t="array" ref="B50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501" s="97" t="str">
        <f t="array" ref="C50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501" s="106" t="str">
        <f t="array" ref="D50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502" spans="1:4" ht="18" x14ac:dyDescent="0.25">
      <c r="A502" s="96" t="str">
        <f>IF(D502&lt;&gt;" ",'База данных_основная'!$AE$1," ")</f>
        <v xml:space="preserve"> </v>
      </c>
      <c r="B502" s="96" t="str">
        <f t="array" ref="B50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502" s="97" t="str">
        <f t="array" ref="C50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502" s="106" t="str">
        <f t="array" ref="D50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503" spans="1:4" ht="18" x14ac:dyDescent="0.25">
      <c r="A503" s="96" t="str">
        <f>IF(D503&lt;&gt;" ",'База данных_основная'!$AE$1," ")</f>
        <v xml:space="preserve"> </v>
      </c>
      <c r="B503" s="96" t="str">
        <f t="array" ref="B50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503" s="97" t="str">
        <f t="array" ref="C50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503" s="106" t="str">
        <f t="array" ref="D50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504" spans="1:4" ht="18" x14ac:dyDescent="0.25">
      <c r="A504" s="96" t="str">
        <f>IF(D504&lt;&gt;" ",'База данных_основная'!$AE$1," ")</f>
        <v xml:space="preserve"> </v>
      </c>
      <c r="B504" s="96" t="str">
        <f t="array" ref="B50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504" s="97" t="str">
        <f t="array" ref="C50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504" s="106" t="str">
        <f t="array" ref="D50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505" spans="1:4" ht="18" x14ac:dyDescent="0.25">
      <c r="A505" s="96" t="str">
        <f>IF(D505&lt;&gt;" ",'База данных_основная'!$AE$1," ")</f>
        <v xml:space="preserve"> </v>
      </c>
      <c r="B505" s="96" t="str">
        <f t="array" ref="B50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505" s="97" t="str">
        <f t="array" ref="C50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505" s="106" t="str">
        <f t="array" ref="D50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506" spans="1:4" ht="18" x14ac:dyDescent="0.25">
      <c r="A506" s="96" t="str">
        <f>IF(D506&lt;&gt;" ",'База данных_основная'!$AE$1," ")</f>
        <v xml:space="preserve"> </v>
      </c>
      <c r="B506" s="96" t="str">
        <f t="array" ref="B50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506" s="97" t="str">
        <f t="array" ref="C50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506" s="106" t="str">
        <f t="array" ref="D50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507" spans="1:4" ht="18" x14ac:dyDescent="0.25">
      <c r="A507" s="96" t="str">
        <f>IF(D507&lt;&gt;" ",'База данных_основная'!$AE$1," ")</f>
        <v xml:space="preserve"> </v>
      </c>
      <c r="B507" s="96" t="str">
        <f t="array" ref="B50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507" s="97" t="str">
        <f t="array" ref="C50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507" s="106" t="str">
        <f t="array" ref="D50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508" spans="1:4" ht="18" x14ac:dyDescent="0.25">
      <c r="A508" s="96" t="str">
        <f>IF(D508&lt;&gt;" ",'База данных_основная'!$AE$1," ")</f>
        <v xml:space="preserve"> </v>
      </c>
      <c r="B508" s="96" t="str">
        <f t="array" ref="B50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508" s="97" t="str">
        <f t="array" ref="C50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508" s="106" t="str">
        <f t="array" ref="D50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509" spans="1:4" ht="18" x14ac:dyDescent="0.25">
      <c r="A509" s="96" t="str">
        <f>IF(D509&lt;&gt;" ",'База данных_основная'!$AE$1," ")</f>
        <v xml:space="preserve"> </v>
      </c>
      <c r="B509" s="96" t="str">
        <f t="array" ref="B50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509" s="97" t="str">
        <f t="array" ref="C50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509" s="106" t="str">
        <f t="array" ref="D50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510" spans="1:4" ht="18" x14ac:dyDescent="0.25">
      <c r="A510" s="96" t="str">
        <f>IF(D510&lt;&gt;" ",'База данных_основная'!$AE$1," ")</f>
        <v xml:space="preserve"> </v>
      </c>
      <c r="B510" s="96" t="str">
        <f t="array" ref="B51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510" s="97" t="str">
        <f t="array" ref="C51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510" s="106" t="str">
        <f t="array" ref="D51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511" spans="1:4" ht="18" x14ac:dyDescent="0.25">
      <c r="A511" s="96" t="str">
        <f>IF(D511&lt;&gt;" ",'База данных_основная'!$AE$1," ")</f>
        <v xml:space="preserve"> </v>
      </c>
      <c r="B511" s="96" t="str">
        <f t="array" ref="B51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511" s="97" t="str">
        <f t="array" ref="C51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511" s="106" t="str">
        <f t="array" ref="D51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512" spans="1:4" ht="18" x14ac:dyDescent="0.25">
      <c r="A512" s="96" t="str">
        <f>IF(D512&lt;&gt;" ",'База данных_основная'!$AE$1," ")</f>
        <v xml:space="preserve"> </v>
      </c>
      <c r="B512" s="96" t="str">
        <f t="array" ref="B51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512" s="97" t="str">
        <f t="array" ref="C51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512" s="106" t="str">
        <f t="array" ref="D51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513" spans="1:4" ht="18" x14ac:dyDescent="0.25">
      <c r="A513" s="96" t="str">
        <f>IF(D513&lt;&gt;" ",'База данных_основная'!$AE$1," ")</f>
        <v xml:space="preserve"> </v>
      </c>
      <c r="B513" s="96" t="str">
        <f t="array" ref="B51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513" s="97" t="str">
        <f t="array" ref="C51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513" s="106" t="str">
        <f t="array" ref="D51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514" spans="1:4" ht="18" x14ac:dyDescent="0.25">
      <c r="A514" s="96" t="str">
        <f>IF(D514&lt;&gt;" ",'База данных_основная'!$AE$1," ")</f>
        <v xml:space="preserve"> </v>
      </c>
      <c r="B514" s="96" t="str">
        <f t="array" ref="B51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514" s="97" t="str">
        <f t="array" ref="C51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514" s="106" t="str">
        <f t="array" ref="D51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515" spans="1:4" ht="18" x14ac:dyDescent="0.25">
      <c r="A515" s="96" t="str">
        <f>IF(D515&lt;&gt;" ",'База данных_основная'!$AE$1," ")</f>
        <v xml:space="preserve"> </v>
      </c>
      <c r="B515" s="96" t="str">
        <f t="array" ref="B51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515" s="97" t="str">
        <f t="array" ref="C51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515" s="106" t="str">
        <f t="array" ref="D51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516" spans="1:4" ht="18" x14ac:dyDescent="0.25">
      <c r="A516" s="96" t="str">
        <f>IF(D516&lt;&gt;" ",'База данных_основная'!$AE$1," ")</f>
        <v xml:space="preserve"> </v>
      </c>
      <c r="B516" s="96" t="str">
        <f t="array" ref="B51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516" s="97" t="str">
        <f t="array" ref="C51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516" s="106" t="str">
        <f t="array" ref="D51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517" spans="1:4" ht="18" x14ac:dyDescent="0.25">
      <c r="A517" s="96" t="str">
        <f>IF(D517&lt;&gt;" ",'База данных_основная'!$AE$1," ")</f>
        <v xml:space="preserve"> </v>
      </c>
      <c r="B517" s="96" t="str">
        <f t="array" ref="B51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517" s="97" t="str">
        <f t="array" ref="C51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517" s="106" t="str">
        <f t="array" ref="D51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518" spans="1:4" ht="18" x14ac:dyDescent="0.25">
      <c r="A518" s="96" t="str">
        <f>IF(D518&lt;&gt;" ",'База данных_основная'!$AE$1," ")</f>
        <v xml:space="preserve"> </v>
      </c>
      <c r="B518" s="96" t="str">
        <f t="array" ref="B51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518" s="97" t="str">
        <f t="array" ref="C51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518" s="106" t="str">
        <f t="array" ref="D51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519" spans="1:4" ht="18" x14ac:dyDescent="0.25">
      <c r="A519" s="96" t="str">
        <f>IF(D519&lt;&gt;" ",'База данных_основная'!$AE$1," ")</f>
        <v xml:space="preserve"> </v>
      </c>
      <c r="B519" s="96" t="str">
        <f t="array" ref="B51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519" s="97" t="str">
        <f t="array" ref="C51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519" s="106" t="str">
        <f t="array" ref="D51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520" spans="1:4" ht="18" x14ac:dyDescent="0.25">
      <c r="A520" s="96" t="str">
        <f>IF(D520&lt;&gt;" ",'База данных_основная'!$AE$1," ")</f>
        <v xml:space="preserve"> </v>
      </c>
      <c r="B520" s="96" t="str">
        <f t="array" ref="B52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520" s="97" t="str">
        <f t="array" ref="C52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520" s="106" t="str">
        <f t="array" ref="D52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521" spans="1:4" ht="18" x14ac:dyDescent="0.25">
      <c r="A521" s="96" t="str">
        <f>IF(D521&lt;&gt;" ",'База данных_основная'!$AE$1," ")</f>
        <v xml:space="preserve"> </v>
      </c>
      <c r="B521" s="96" t="str">
        <f t="array" ref="B52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521" s="97" t="str">
        <f t="array" ref="C52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521" s="106" t="str">
        <f t="array" ref="D52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522" spans="1:4" ht="18" x14ac:dyDescent="0.25">
      <c r="A522" s="96" t="str">
        <f>IF(D522&lt;&gt;" ",'База данных_основная'!$AE$1," ")</f>
        <v xml:space="preserve"> </v>
      </c>
      <c r="B522" s="96" t="str">
        <f t="array" ref="B52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522" s="97" t="str">
        <f t="array" ref="C52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522" s="106" t="str">
        <f t="array" ref="D52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523" spans="1:4" ht="18" x14ac:dyDescent="0.25">
      <c r="A523" s="96" t="str">
        <f>IF(D523&lt;&gt;" ",'База данных_основная'!$AE$1," ")</f>
        <v xml:space="preserve"> </v>
      </c>
      <c r="B523" s="96" t="str">
        <f t="array" ref="B52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523" s="97" t="str">
        <f t="array" ref="C52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523" s="106" t="str">
        <f t="array" ref="D52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524" spans="1:4" ht="18" x14ac:dyDescent="0.25">
      <c r="A524" s="96" t="str">
        <f>IF(D524&lt;&gt;" ",'База данных_основная'!$AE$1," ")</f>
        <v xml:space="preserve"> </v>
      </c>
      <c r="B524" s="96" t="str">
        <f t="array" ref="B52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524" s="97" t="str">
        <f t="array" ref="C52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524" s="106" t="str">
        <f t="array" ref="D52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525" spans="1:4" ht="18" x14ac:dyDescent="0.25">
      <c r="A525" s="96" t="str">
        <f>IF(D525&lt;&gt;" ",'База данных_основная'!$AE$1," ")</f>
        <v xml:space="preserve"> </v>
      </c>
      <c r="B525" s="96" t="str">
        <f t="array" ref="B52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525" s="97" t="str">
        <f t="array" ref="C52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525" s="106" t="str">
        <f t="array" ref="D52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526" spans="1:4" ht="18" x14ac:dyDescent="0.25">
      <c r="A526" s="96" t="str">
        <f>IF(D526&lt;&gt;" ",'База данных_основная'!$AE$1," ")</f>
        <v xml:space="preserve"> </v>
      </c>
      <c r="B526" s="96" t="str">
        <f t="array" ref="B52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526" s="97" t="str">
        <f t="array" ref="C52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526" s="106" t="str">
        <f t="array" ref="D52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527" spans="1:4" ht="18" x14ac:dyDescent="0.25">
      <c r="A527" s="96" t="str">
        <f>IF(D527&lt;&gt;" ",'База данных_основная'!$AE$1," ")</f>
        <v xml:space="preserve"> </v>
      </c>
      <c r="B527" s="96" t="str">
        <f t="array" ref="B52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527" s="97" t="str">
        <f t="array" ref="C52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527" s="106" t="str">
        <f t="array" ref="D52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528" spans="1:4" ht="18" x14ac:dyDescent="0.25">
      <c r="A528" s="96" t="str">
        <f>IF(D528&lt;&gt;" ",'База данных_основная'!$AE$1," ")</f>
        <v xml:space="preserve"> </v>
      </c>
      <c r="B528" s="96" t="str">
        <f t="array" ref="B52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528" s="97" t="str">
        <f t="array" ref="C52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528" s="106" t="str">
        <f t="array" ref="D52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529" spans="1:4" ht="18" x14ac:dyDescent="0.25">
      <c r="A529" s="96" t="str">
        <f>IF(D529&lt;&gt;" ",'База данных_основная'!$AE$1," ")</f>
        <v xml:space="preserve"> </v>
      </c>
      <c r="B529" s="96" t="str">
        <f t="array" ref="B52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529" s="97" t="str">
        <f t="array" ref="C52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529" s="106" t="str">
        <f t="array" ref="D52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530" spans="1:4" ht="18" x14ac:dyDescent="0.25">
      <c r="A530" s="96" t="str">
        <f>IF(D530&lt;&gt;" ",'База данных_основная'!$AE$1," ")</f>
        <v xml:space="preserve"> </v>
      </c>
      <c r="B530" s="96" t="str">
        <f t="array" ref="B53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530" s="97" t="str">
        <f t="array" ref="C53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530" s="106" t="str">
        <f t="array" ref="D53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531" spans="1:4" ht="18" x14ac:dyDescent="0.25">
      <c r="A531" s="96" t="str">
        <f>IF(D531&lt;&gt;" ",'База данных_основная'!$AE$1," ")</f>
        <v xml:space="preserve"> </v>
      </c>
      <c r="B531" s="96" t="str">
        <f t="array" ref="B53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531" s="97" t="str">
        <f t="array" ref="C53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531" s="106" t="str">
        <f t="array" ref="D53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532" spans="1:4" ht="18" x14ac:dyDescent="0.25">
      <c r="A532" s="96" t="str">
        <f>IF(D532&lt;&gt;" ",'База данных_основная'!$AE$1," ")</f>
        <v xml:space="preserve"> </v>
      </c>
      <c r="B532" s="96" t="str">
        <f t="array" ref="B53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532" s="97" t="str">
        <f t="array" ref="C53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532" s="106" t="str">
        <f t="array" ref="D53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533" spans="1:4" ht="18" x14ac:dyDescent="0.25">
      <c r="A533" s="96" t="str">
        <f>IF(D533&lt;&gt;" ",'База данных_основная'!$AE$1," ")</f>
        <v xml:space="preserve"> </v>
      </c>
      <c r="B533" s="96" t="str">
        <f t="array" ref="B53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533" s="97" t="str">
        <f t="array" ref="C53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533" s="106" t="str">
        <f t="array" ref="D53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534" spans="1:4" ht="18" x14ac:dyDescent="0.25">
      <c r="A534" s="96" t="str">
        <f>IF(D534&lt;&gt;" ",'База данных_основная'!$AE$1," ")</f>
        <v xml:space="preserve"> </v>
      </c>
      <c r="B534" s="96" t="str">
        <f t="array" ref="B53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534" s="97" t="str">
        <f t="array" ref="C53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534" s="106" t="str">
        <f t="array" ref="D53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535" spans="1:4" ht="18" x14ac:dyDescent="0.25">
      <c r="A535" s="96" t="str">
        <f>IF(D535&lt;&gt;" ",'База данных_основная'!$AE$1," ")</f>
        <v xml:space="preserve"> </v>
      </c>
      <c r="B535" s="96" t="str">
        <f t="array" ref="B53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535" s="97" t="str">
        <f t="array" ref="C53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535" s="106" t="str">
        <f t="array" ref="D53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536" spans="1:4" ht="18" x14ac:dyDescent="0.25">
      <c r="A536" s="96" t="str">
        <f>IF(D536&lt;&gt;" ",'База данных_основная'!$AE$1," ")</f>
        <v xml:space="preserve"> </v>
      </c>
      <c r="B536" s="96" t="str">
        <f t="array" ref="B53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536" s="97" t="str">
        <f t="array" ref="C53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536" s="106" t="str">
        <f t="array" ref="D53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537" spans="1:4" ht="18" x14ac:dyDescent="0.25">
      <c r="A537" s="96" t="str">
        <f>IF(D537&lt;&gt;" ",'База данных_основная'!$AE$1," ")</f>
        <v xml:space="preserve"> </v>
      </c>
      <c r="B537" s="96" t="str">
        <f t="array" ref="B53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537" s="97" t="str">
        <f t="array" ref="C53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537" s="106" t="str">
        <f t="array" ref="D53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538" spans="1:4" ht="18" x14ac:dyDescent="0.25">
      <c r="A538" s="96" t="str">
        <f>IF(D538&lt;&gt;" ",'База данных_основная'!$AE$1," ")</f>
        <v xml:space="preserve"> </v>
      </c>
      <c r="B538" s="96" t="str">
        <f t="array" ref="B53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538" s="97" t="str">
        <f t="array" ref="C53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538" s="106" t="str">
        <f t="array" ref="D53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539" spans="1:4" ht="18" x14ac:dyDescent="0.25">
      <c r="A539" s="96" t="str">
        <f>IF(D539&lt;&gt;" ",'База данных_основная'!$AE$1," ")</f>
        <v xml:space="preserve"> </v>
      </c>
      <c r="B539" s="96" t="str">
        <f t="array" ref="B53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539" s="97" t="str">
        <f t="array" ref="C53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539" s="106" t="str">
        <f t="array" ref="D53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540" spans="1:4" ht="18" x14ac:dyDescent="0.25">
      <c r="A540" s="96" t="str">
        <f>IF(D540&lt;&gt;" ",'База данных_основная'!$AE$1," ")</f>
        <v xml:space="preserve"> </v>
      </c>
      <c r="B540" s="96" t="str">
        <f t="array" ref="B54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540" s="97" t="str">
        <f t="array" ref="C54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540" s="106" t="str">
        <f t="array" ref="D54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541" spans="1:4" ht="18" x14ac:dyDescent="0.25">
      <c r="A541" s="96" t="str">
        <f>IF(D541&lt;&gt;" ",'База данных_основная'!$AE$1," ")</f>
        <v xml:space="preserve"> </v>
      </c>
      <c r="B541" s="96" t="str">
        <f t="array" ref="B54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541" s="97" t="str">
        <f t="array" ref="C54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541" s="106" t="str">
        <f t="array" ref="D54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542" spans="1:4" ht="18" x14ac:dyDescent="0.25">
      <c r="A542" s="96" t="str">
        <f>IF(D542&lt;&gt;" ",'База данных_основная'!$AE$1," ")</f>
        <v xml:space="preserve"> </v>
      </c>
      <c r="B542" s="96" t="str">
        <f t="array" ref="B54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542" s="97" t="str">
        <f t="array" ref="C54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542" s="106" t="str">
        <f t="array" ref="D54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543" spans="1:4" ht="18" x14ac:dyDescent="0.25">
      <c r="A543" s="96" t="str">
        <f>IF(D543&lt;&gt;" ",'База данных_основная'!$AE$1," ")</f>
        <v xml:space="preserve"> </v>
      </c>
      <c r="B543" s="96" t="str">
        <f t="array" ref="B54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543" s="97" t="str">
        <f t="array" ref="C54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543" s="106" t="str">
        <f t="array" ref="D54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544" spans="1:4" ht="18" x14ac:dyDescent="0.25">
      <c r="A544" s="96" t="str">
        <f>IF(D544&lt;&gt;" ",'База данных_основная'!$AE$1," ")</f>
        <v xml:space="preserve"> </v>
      </c>
      <c r="B544" s="96" t="str">
        <f t="array" ref="B54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544" s="97" t="str">
        <f t="array" ref="C54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544" s="106" t="str">
        <f t="array" ref="D54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545" spans="1:4" ht="18" x14ac:dyDescent="0.25">
      <c r="A545" s="96" t="str">
        <f>IF(D545&lt;&gt;" ",'База данных_основная'!$AE$1," ")</f>
        <v xml:space="preserve"> </v>
      </c>
      <c r="B545" s="96" t="str">
        <f t="array" ref="B54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545" s="97" t="str">
        <f t="array" ref="C54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545" s="106" t="str">
        <f t="array" ref="D54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546" spans="1:4" ht="18" x14ac:dyDescent="0.25">
      <c r="A546" s="96" t="str">
        <f>IF(D546&lt;&gt;" ",'База данных_основная'!$AE$1," ")</f>
        <v xml:space="preserve"> </v>
      </c>
      <c r="B546" s="96" t="str">
        <f t="array" ref="B54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546" s="97" t="str">
        <f t="array" ref="C54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546" s="106" t="str">
        <f t="array" ref="D54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547" spans="1:4" ht="18" x14ac:dyDescent="0.25">
      <c r="A547" s="96" t="str">
        <f>IF(D547&lt;&gt;" ",'База данных_основная'!$AE$1," ")</f>
        <v xml:space="preserve"> </v>
      </c>
      <c r="B547" s="96" t="str">
        <f t="array" ref="B54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547" s="97" t="str">
        <f t="array" ref="C54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547" s="106" t="str">
        <f t="array" ref="D54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548" spans="1:4" ht="18" x14ac:dyDescent="0.25">
      <c r="A548" s="96" t="str">
        <f>IF(D548&lt;&gt;" ",'База данных_основная'!$AE$1," ")</f>
        <v xml:space="preserve"> </v>
      </c>
      <c r="B548" s="96" t="str">
        <f t="array" ref="B54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548" s="97" t="str">
        <f t="array" ref="C54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548" s="106" t="str">
        <f t="array" ref="D54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549" spans="1:4" ht="18" x14ac:dyDescent="0.25">
      <c r="A549" s="96" t="str">
        <f>IF(D549&lt;&gt;" ",'База данных_основная'!$AE$1," ")</f>
        <v xml:space="preserve"> </v>
      </c>
      <c r="B549" s="96" t="str">
        <f t="array" ref="B54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549" s="97" t="str">
        <f t="array" ref="C54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549" s="106" t="str">
        <f t="array" ref="D54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550" spans="1:4" ht="18" x14ac:dyDescent="0.25">
      <c r="A550" s="96" t="str">
        <f>IF(D550&lt;&gt;" ",'База данных_основная'!$AE$1," ")</f>
        <v xml:space="preserve"> </v>
      </c>
      <c r="B550" s="96" t="str">
        <f t="array" ref="B55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550" s="97" t="str">
        <f t="array" ref="C55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550" s="106" t="str">
        <f t="array" ref="D55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551" spans="1:4" ht="18" x14ac:dyDescent="0.25">
      <c r="A551" s="96" t="str">
        <f>IF(D551&lt;&gt;" ",'База данных_основная'!$AE$1," ")</f>
        <v xml:space="preserve"> </v>
      </c>
      <c r="B551" s="96" t="str">
        <f t="array" ref="B55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551" s="97" t="str">
        <f t="array" ref="C55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551" s="106" t="str">
        <f t="array" ref="D55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552" spans="1:4" ht="18" x14ac:dyDescent="0.25">
      <c r="A552" s="96" t="str">
        <f>IF(D552&lt;&gt;" ",'База данных_основная'!$AE$1," ")</f>
        <v xml:space="preserve"> </v>
      </c>
      <c r="B552" s="96" t="str">
        <f t="array" ref="B55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552" s="97" t="str">
        <f t="array" ref="C55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552" s="106" t="str">
        <f t="array" ref="D55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553" spans="1:4" ht="18" x14ac:dyDescent="0.25">
      <c r="A553" s="96" t="str">
        <f>IF(D553&lt;&gt;" ",'База данных_основная'!$AE$1," ")</f>
        <v xml:space="preserve"> </v>
      </c>
      <c r="B553" s="96" t="str">
        <f t="array" ref="B55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553" s="97" t="str">
        <f t="array" ref="C55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553" s="106" t="str">
        <f t="array" ref="D55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554" spans="1:4" ht="18" x14ac:dyDescent="0.25">
      <c r="A554" s="96" t="str">
        <f>IF(D554&lt;&gt;" ",'База данных_основная'!$AE$1," ")</f>
        <v xml:space="preserve"> </v>
      </c>
      <c r="B554" s="96" t="str">
        <f t="array" ref="B55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554" s="97" t="str">
        <f t="array" ref="C55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554" s="106" t="str">
        <f t="array" ref="D55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555" spans="1:4" ht="18" x14ac:dyDescent="0.25">
      <c r="A555" s="96" t="str">
        <f>IF(D555&lt;&gt;" ",'База данных_основная'!$AE$1," ")</f>
        <v xml:space="preserve"> </v>
      </c>
      <c r="B555" s="96" t="str">
        <f t="array" ref="B55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555" s="97" t="str">
        <f t="array" ref="C55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555" s="106" t="str">
        <f t="array" ref="D55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556" spans="1:4" ht="18" x14ac:dyDescent="0.25">
      <c r="A556" s="96" t="str">
        <f>IF(D556&lt;&gt;" ",'База данных_основная'!$AE$1," ")</f>
        <v xml:space="preserve"> </v>
      </c>
      <c r="B556" s="96" t="str">
        <f t="array" ref="B55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556" s="97" t="str">
        <f t="array" ref="C55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556" s="106" t="str">
        <f t="array" ref="D55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557" spans="1:4" ht="18" x14ac:dyDescent="0.25">
      <c r="A557" s="96" t="str">
        <f>IF(D557&lt;&gt;" ",'База данных_основная'!$AE$1," ")</f>
        <v xml:space="preserve"> </v>
      </c>
      <c r="B557" s="96" t="str">
        <f t="array" ref="B55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557" s="97" t="str">
        <f t="array" ref="C55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557" s="106" t="str">
        <f t="array" ref="D55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558" spans="1:4" ht="18" x14ac:dyDescent="0.25">
      <c r="A558" s="96" t="str">
        <f>IF(D558&lt;&gt;" ",'База данных_основная'!$AE$1," ")</f>
        <v xml:space="preserve"> </v>
      </c>
      <c r="B558" s="96" t="str">
        <f t="array" ref="B55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558" s="97" t="str">
        <f t="array" ref="C55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558" s="106" t="str">
        <f t="array" ref="D55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559" spans="1:4" ht="18" x14ac:dyDescent="0.25">
      <c r="A559" s="96" t="str">
        <f>IF(D559&lt;&gt;" ",'База данных_основная'!$AE$1," ")</f>
        <v xml:space="preserve"> </v>
      </c>
      <c r="B559" s="96" t="str">
        <f t="array" ref="B55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559" s="97" t="str">
        <f t="array" ref="C55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559" s="106" t="str">
        <f t="array" ref="D55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560" spans="1:4" ht="18" x14ac:dyDescent="0.25">
      <c r="A560" s="96" t="str">
        <f>IF(D560&lt;&gt;" ",'База данных_основная'!$AE$1," ")</f>
        <v xml:space="preserve"> </v>
      </c>
      <c r="B560" s="96" t="str">
        <f t="array" ref="B56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560" s="97" t="str">
        <f t="array" ref="C56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560" s="106" t="str">
        <f t="array" ref="D56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561" spans="1:4" ht="18" x14ac:dyDescent="0.25">
      <c r="A561" s="96" t="str">
        <f>IF(D561&lt;&gt;" ",'База данных_основная'!$AE$1," ")</f>
        <v xml:space="preserve"> </v>
      </c>
      <c r="B561" s="96" t="str">
        <f t="array" ref="B56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561" s="97" t="str">
        <f t="array" ref="C56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561" s="106" t="str">
        <f t="array" ref="D56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562" spans="1:4" ht="18" x14ac:dyDescent="0.25">
      <c r="A562" s="96" t="str">
        <f>IF(D562&lt;&gt;" ",'База данных_основная'!$AE$1," ")</f>
        <v xml:space="preserve"> </v>
      </c>
      <c r="B562" s="96" t="str">
        <f t="array" ref="B56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562" s="97" t="str">
        <f t="array" ref="C56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562" s="106" t="str">
        <f t="array" ref="D56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563" spans="1:4" ht="18" x14ac:dyDescent="0.25">
      <c r="A563" s="96" t="str">
        <f>IF(D563&lt;&gt;" ",'База данных_основная'!$AE$1," ")</f>
        <v xml:space="preserve"> </v>
      </c>
      <c r="B563" s="96" t="str">
        <f t="array" ref="B56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563" s="97" t="str">
        <f t="array" ref="C56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563" s="106" t="str">
        <f t="array" ref="D56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564" spans="1:4" ht="18" x14ac:dyDescent="0.25">
      <c r="A564" s="96" t="str">
        <f>IF(D564&lt;&gt;" ",'База данных_основная'!$AE$1," ")</f>
        <v xml:space="preserve"> </v>
      </c>
      <c r="B564" s="96" t="str">
        <f t="array" ref="B56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564" s="97" t="str">
        <f t="array" ref="C56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564" s="106" t="str">
        <f t="array" ref="D56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565" spans="1:4" ht="18" x14ac:dyDescent="0.25">
      <c r="A565" s="96" t="str">
        <f>IF(D565&lt;&gt;" ",'База данных_основная'!$AE$1," ")</f>
        <v xml:space="preserve"> </v>
      </c>
      <c r="B565" s="96" t="str">
        <f t="array" ref="B56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565" s="97" t="str">
        <f t="array" ref="C56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565" s="106" t="str">
        <f t="array" ref="D56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566" spans="1:4" ht="18" x14ac:dyDescent="0.25">
      <c r="A566" s="96" t="str">
        <f>IF(D566&lt;&gt;" ",'База данных_основная'!$AE$1," ")</f>
        <v xml:space="preserve"> </v>
      </c>
      <c r="B566" s="96" t="str">
        <f t="array" ref="B56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566" s="97" t="str">
        <f t="array" ref="C56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566" s="106" t="str">
        <f t="array" ref="D56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567" spans="1:4" ht="18" x14ac:dyDescent="0.25">
      <c r="A567" s="96" t="str">
        <f>IF(D567&lt;&gt;" ",'База данных_основная'!$AE$1," ")</f>
        <v xml:space="preserve"> </v>
      </c>
      <c r="B567" s="96" t="str">
        <f t="array" ref="B56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567" s="97" t="str">
        <f t="array" ref="C56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567" s="106" t="str">
        <f t="array" ref="D56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568" spans="1:4" ht="18" x14ac:dyDescent="0.25">
      <c r="A568" s="96" t="str">
        <f>IF(D568&lt;&gt;" ",'База данных_основная'!$AE$1," ")</f>
        <v xml:space="preserve"> </v>
      </c>
      <c r="B568" s="96" t="str">
        <f t="array" ref="B56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568" s="97" t="str">
        <f t="array" ref="C56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568" s="106" t="str">
        <f t="array" ref="D56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569" spans="1:4" ht="18" x14ac:dyDescent="0.25">
      <c r="A569" s="96" t="str">
        <f>IF(D569&lt;&gt;" ",'База данных_основная'!$AE$1," ")</f>
        <v xml:space="preserve"> </v>
      </c>
      <c r="B569" s="96" t="str">
        <f t="array" ref="B56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569" s="97" t="str">
        <f t="array" ref="C56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569" s="106" t="str">
        <f t="array" ref="D56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570" spans="1:4" ht="18" x14ac:dyDescent="0.25">
      <c r="A570" s="96" t="str">
        <f>IF(D570&lt;&gt;" ",'База данных_основная'!$AE$1," ")</f>
        <v xml:space="preserve"> </v>
      </c>
      <c r="B570" s="96" t="str">
        <f t="array" ref="B57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570" s="97" t="str">
        <f t="array" ref="C57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570" s="106" t="str">
        <f t="array" ref="D57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571" spans="1:4" ht="18" x14ac:dyDescent="0.25">
      <c r="A571" s="96" t="str">
        <f>IF(D571&lt;&gt;" ",'База данных_основная'!$AE$1," ")</f>
        <v xml:space="preserve"> </v>
      </c>
      <c r="B571" s="96" t="str">
        <f t="array" ref="B57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571" s="97" t="str">
        <f t="array" ref="C57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571" s="106" t="str">
        <f t="array" ref="D57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572" spans="1:4" ht="18" x14ac:dyDescent="0.25">
      <c r="A572" s="96" t="str">
        <f>IF(D572&lt;&gt;" ",'База данных_основная'!$AE$1," ")</f>
        <v xml:space="preserve"> </v>
      </c>
      <c r="B572" s="96" t="str">
        <f t="array" ref="B57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572" s="97" t="str">
        <f t="array" ref="C57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572" s="106" t="str">
        <f t="array" ref="D57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573" spans="1:4" ht="18" x14ac:dyDescent="0.25">
      <c r="A573" s="96" t="str">
        <f>IF(D573&lt;&gt;" ",'База данных_основная'!$AE$1," ")</f>
        <v xml:space="preserve"> </v>
      </c>
      <c r="B573" s="96" t="str">
        <f t="array" ref="B57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573" s="97" t="str">
        <f t="array" ref="C57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573" s="106" t="str">
        <f t="array" ref="D57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574" spans="1:4" ht="18" x14ac:dyDescent="0.25">
      <c r="A574" s="96" t="str">
        <f>IF(D574&lt;&gt;" ",'База данных_основная'!$AE$1," ")</f>
        <v xml:space="preserve"> </v>
      </c>
      <c r="B574" s="96" t="str">
        <f t="array" ref="B57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574" s="97" t="str">
        <f t="array" ref="C57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574" s="106" t="str">
        <f t="array" ref="D57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575" spans="1:4" ht="18" x14ac:dyDescent="0.25">
      <c r="A575" s="96" t="str">
        <f>IF(D575&lt;&gt;" ",'База данных_основная'!$AE$1," ")</f>
        <v xml:space="preserve"> </v>
      </c>
      <c r="B575" s="96" t="str">
        <f t="array" ref="B57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575" s="97" t="str">
        <f t="array" ref="C57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575" s="106" t="str">
        <f t="array" ref="D57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576" spans="1:4" ht="18" x14ac:dyDescent="0.25">
      <c r="A576" s="96" t="str">
        <f>IF(D576&lt;&gt;" ",'База данных_основная'!$AE$1," ")</f>
        <v xml:space="preserve"> </v>
      </c>
      <c r="B576" s="96" t="str">
        <f t="array" ref="B57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576" s="97" t="str">
        <f t="array" ref="C57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576" s="106" t="str">
        <f t="array" ref="D57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577" spans="1:4" ht="18" x14ac:dyDescent="0.25">
      <c r="A577" s="96" t="str">
        <f>IF(D577&lt;&gt;" ",'База данных_основная'!$AE$1," ")</f>
        <v xml:space="preserve"> </v>
      </c>
      <c r="B577" s="96" t="str">
        <f t="array" ref="B57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577" s="97" t="str">
        <f t="array" ref="C57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577" s="106" t="str">
        <f t="array" ref="D57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578" spans="1:4" ht="18" x14ac:dyDescent="0.25">
      <c r="A578" s="96" t="str">
        <f>IF(D578&lt;&gt;" ",'База данных_основная'!$AE$1," ")</f>
        <v xml:space="preserve"> </v>
      </c>
      <c r="B578" s="96" t="str">
        <f t="array" ref="B57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578" s="97" t="str">
        <f t="array" ref="C57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578" s="106" t="str">
        <f t="array" ref="D57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579" spans="1:4" ht="18" x14ac:dyDescent="0.25">
      <c r="A579" s="96" t="str">
        <f>IF(D579&lt;&gt;" ",'База данных_основная'!$AE$1," ")</f>
        <v xml:space="preserve"> </v>
      </c>
      <c r="B579" s="96" t="str">
        <f t="array" ref="B57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579" s="97" t="str">
        <f t="array" ref="C57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579" s="106" t="str">
        <f t="array" ref="D57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580" spans="1:4" ht="18" x14ac:dyDescent="0.25">
      <c r="A580" s="96" t="str">
        <f>IF(D580&lt;&gt;" ",'База данных_основная'!$AE$1," ")</f>
        <v xml:space="preserve"> </v>
      </c>
      <c r="B580" s="96" t="str">
        <f t="array" ref="B58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580" s="97" t="str">
        <f t="array" ref="C58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580" s="106" t="str">
        <f t="array" ref="D58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581" spans="1:4" ht="18" x14ac:dyDescent="0.25">
      <c r="A581" s="96" t="str">
        <f>IF(D581&lt;&gt;" ",'База данных_основная'!$AE$1," ")</f>
        <v xml:space="preserve"> </v>
      </c>
      <c r="B581" s="96" t="str">
        <f t="array" ref="B58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581" s="97" t="str">
        <f t="array" ref="C58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581" s="106" t="str">
        <f t="array" ref="D58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582" spans="1:4" ht="18" x14ac:dyDescent="0.25">
      <c r="A582" s="96" t="str">
        <f>IF(D582&lt;&gt;" ",'База данных_основная'!$AE$1," ")</f>
        <v xml:space="preserve"> </v>
      </c>
      <c r="B582" s="96" t="str">
        <f t="array" ref="B58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582" s="97" t="str">
        <f t="array" ref="C58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582" s="106" t="str">
        <f t="array" ref="D58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583" spans="1:4" ht="18" x14ac:dyDescent="0.25">
      <c r="A583" s="96" t="str">
        <f>IF(D583&lt;&gt;" ",'База данных_основная'!$AE$1," ")</f>
        <v xml:space="preserve"> </v>
      </c>
      <c r="B583" s="96" t="str">
        <f t="array" ref="B58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583" s="97" t="str">
        <f t="array" ref="C58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583" s="106" t="str">
        <f t="array" ref="D58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584" spans="1:4" ht="18" x14ac:dyDescent="0.25">
      <c r="A584" s="96" t="str">
        <f>IF(D584&lt;&gt;" ",'База данных_основная'!$AE$1," ")</f>
        <v xml:space="preserve"> </v>
      </c>
      <c r="B584" s="96" t="str">
        <f t="array" ref="B58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584" s="97" t="str">
        <f t="array" ref="C58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584" s="106" t="str">
        <f t="array" ref="D58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585" spans="1:4" ht="18" x14ac:dyDescent="0.25">
      <c r="A585" s="96" t="str">
        <f>IF(D585&lt;&gt;" ",'База данных_основная'!$AE$1," ")</f>
        <v xml:space="preserve"> </v>
      </c>
      <c r="B585" s="96" t="str">
        <f t="array" ref="B58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585" s="97" t="str">
        <f t="array" ref="C58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585" s="106" t="str">
        <f t="array" ref="D58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586" spans="1:4" ht="18" x14ac:dyDescent="0.25">
      <c r="A586" s="96" t="str">
        <f>IF(D586&lt;&gt;" ",'База данных_основная'!$AE$1," ")</f>
        <v xml:space="preserve"> </v>
      </c>
      <c r="B586" s="96" t="str">
        <f t="array" ref="B58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586" s="97" t="str">
        <f t="array" ref="C58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586" s="106" t="str">
        <f t="array" ref="D58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587" spans="1:4" ht="18" x14ac:dyDescent="0.25">
      <c r="A587" s="96" t="str">
        <f>IF(D587&lt;&gt;" ",'База данных_основная'!$AE$1," ")</f>
        <v xml:space="preserve"> </v>
      </c>
      <c r="B587" s="96" t="str">
        <f t="array" ref="B58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587" s="97" t="str">
        <f t="array" ref="C58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587" s="106" t="str">
        <f t="array" ref="D58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588" spans="1:4" ht="18" x14ac:dyDescent="0.25">
      <c r="A588" s="96" t="str">
        <f>IF(D588&lt;&gt;" ",'База данных_основная'!$AE$1," ")</f>
        <v xml:space="preserve"> </v>
      </c>
      <c r="B588" s="96" t="str">
        <f t="array" ref="B58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588" s="97" t="str">
        <f t="array" ref="C58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588" s="106" t="str">
        <f t="array" ref="D58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589" spans="1:4" ht="18" x14ac:dyDescent="0.25">
      <c r="A589" s="96" t="str">
        <f>IF(D589&lt;&gt;" ",'База данных_основная'!$AE$1," ")</f>
        <v xml:space="preserve"> </v>
      </c>
      <c r="B589" s="96" t="str">
        <f t="array" ref="B58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589" s="97" t="str">
        <f t="array" ref="C58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589" s="106" t="str">
        <f t="array" ref="D58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590" spans="1:4" ht="18" x14ac:dyDescent="0.25">
      <c r="A590" s="96" t="str">
        <f>IF(D590&lt;&gt;" ",'База данных_основная'!$AE$1," ")</f>
        <v xml:space="preserve"> </v>
      </c>
      <c r="B590" s="96" t="str">
        <f t="array" ref="B59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590" s="97" t="str">
        <f t="array" ref="C59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590" s="106" t="str">
        <f t="array" ref="D59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591" spans="1:4" ht="18" x14ac:dyDescent="0.25">
      <c r="A591" s="96" t="str">
        <f>IF(D591&lt;&gt;" ",'База данных_основная'!$AE$1," ")</f>
        <v xml:space="preserve"> </v>
      </c>
      <c r="B591" s="96" t="str">
        <f t="array" ref="B59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591" s="97" t="str">
        <f t="array" ref="C59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591" s="106" t="str">
        <f t="array" ref="D59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592" spans="1:4" ht="18" x14ac:dyDescent="0.25">
      <c r="A592" s="96" t="str">
        <f>IF(D592&lt;&gt;" ",'База данных_основная'!$AE$1," ")</f>
        <v xml:space="preserve"> </v>
      </c>
      <c r="B592" s="96" t="str">
        <f t="array" ref="B59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592" s="97" t="str">
        <f t="array" ref="C59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592" s="106" t="str">
        <f t="array" ref="D59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593" spans="1:4" ht="18" x14ac:dyDescent="0.25">
      <c r="A593" s="96" t="str">
        <f>IF(D593&lt;&gt;" ",'База данных_основная'!$AE$1," ")</f>
        <v xml:space="preserve"> </v>
      </c>
      <c r="B593" s="96" t="str">
        <f t="array" ref="B59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593" s="97" t="str">
        <f t="array" ref="C59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593" s="106" t="str">
        <f t="array" ref="D59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594" spans="1:4" ht="18" x14ac:dyDescent="0.25">
      <c r="A594" s="96" t="str">
        <f>IF(D594&lt;&gt;" ",'База данных_основная'!$AE$1," ")</f>
        <v xml:space="preserve"> </v>
      </c>
      <c r="B594" s="96" t="str">
        <f t="array" ref="B59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594" s="97" t="str">
        <f t="array" ref="C59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594" s="106" t="str">
        <f t="array" ref="D59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595" spans="1:4" ht="18" x14ac:dyDescent="0.25">
      <c r="A595" s="96" t="str">
        <f>IF(D595&lt;&gt;" ",'База данных_основная'!$AE$1," ")</f>
        <v xml:space="preserve"> </v>
      </c>
      <c r="B595" s="96" t="str">
        <f t="array" ref="B59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595" s="97" t="str">
        <f t="array" ref="C59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595" s="106" t="str">
        <f t="array" ref="D59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596" spans="1:4" ht="18" x14ac:dyDescent="0.25">
      <c r="A596" s="96" t="str">
        <f>IF(D596&lt;&gt;" ",'База данных_основная'!$AE$1," ")</f>
        <v xml:space="preserve"> </v>
      </c>
      <c r="B596" s="96" t="str">
        <f t="array" ref="B59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596" s="97" t="str">
        <f t="array" ref="C59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596" s="106" t="str">
        <f t="array" ref="D59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597" spans="1:4" ht="18" x14ac:dyDescent="0.25">
      <c r="A597" s="96" t="str">
        <f>IF(D597&lt;&gt;" ",'База данных_основная'!$AE$1," ")</f>
        <v xml:space="preserve"> </v>
      </c>
      <c r="B597" s="96" t="str">
        <f t="array" ref="B59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597" s="97" t="str">
        <f t="array" ref="C59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597" s="106" t="str">
        <f t="array" ref="D59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598" spans="1:4" ht="18" x14ac:dyDescent="0.25">
      <c r="A598" s="96" t="str">
        <f>IF(D598&lt;&gt;" ",'База данных_основная'!$AE$1," ")</f>
        <v xml:space="preserve"> </v>
      </c>
      <c r="B598" s="96" t="str">
        <f t="array" ref="B59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598" s="97" t="str">
        <f t="array" ref="C59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598" s="106" t="str">
        <f t="array" ref="D59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599" spans="1:4" ht="18" x14ac:dyDescent="0.25">
      <c r="A599" s="96" t="str">
        <f>IF(D599&lt;&gt;" ",'База данных_основная'!$AE$1," ")</f>
        <v xml:space="preserve"> </v>
      </c>
      <c r="B599" s="96" t="str">
        <f t="array" ref="B59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599" s="97" t="str">
        <f t="array" ref="C59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599" s="106" t="str">
        <f t="array" ref="D59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600" spans="1:4" ht="18" x14ac:dyDescent="0.25">
      <c r="A600" s="96" t="str">
        <f>IF(D600&lt;&gt;" ",'База данных_основная'!$AE$1," ")</f>
        <v xml:space="preserve"> </v>
      </c>
      <c r="B600" s="96" t="str">
        <f t="array" ref="B60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600" s="97" t="str">
        <f t="array" ref="C60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600" s="106" t="str">
        <f t="array" ref="D60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601" spans="1:4" ht="18" x14ac:dyDescent="0.25">
      <c r="A601" s="96" t="str">
        <f>IF(D601&lt;&gt;" ",'База данных_основная'!$AE$1," ")</f>
        <v xml:space="preserve"> </v>
      </c>
      <c r="B601" s="96" t="str">
        <f t="array" ref="B60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601" s="97" t="str">
        <f t="array" ref="C60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601" s="106" t="str">
        <f t="array" ref="D60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602" spans="1:4" ht="18" x14ac:dyDescent="0.25">
      <c r="A602" s="96" t="str">
        <f>IF(D602&lt;&gt;" ",'База данных_основная'!$AE$1," ")</f>
        <v xml:space="preserve"> </v>
      </c>
      <c r="B602" s="96" t="str">
        <f t="array" ref="B60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602" s="97" t="str">
        <f t="array" ref="C60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602" s="106" t="str">
        <f t="array" ref="D60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603" spans="1:4" ht="18" x14ac:dyDescent="0.25">
      <c r="A603" s="96" t="str">
        <f>IF(D603&lt;&gt;" ",'База данных_основная'!$AE$1," ")</f>
        <v xml:space="preserve"> </v>
      </c>
      <c r="B603" s="96" t="str">
        <f t="array" ref="B60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603" s="97" t="str">
        <f t="array" ref="C60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603" s="106" t="str">
        <f t="array" ref="D60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604" spans="1:4" ht="18" x14ac:dyDescent="0.25">
      <c r="A604" s="96" t="str">
        <f>IF(D604&lt;&gt;" ",'База данных_основная'!$AE$1," ")</f>
        <v xml:space="preserve"> </v>
      </c>
      <c r="B604" s="96" t="str">
        <f t="array" ref="B60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604" s="97" t="str">
        <f t="array" ref="C60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604" s="106" t="str">
        <f t="array" ref="D60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605" spans="1:4" ht="18" x14ac:dyDescent="0.25">
      <c r="A605" s="96" t="str">
        <f>IF(D605&lt;&gt;" ",'База данных_основная'!$AE$1," ")</f>
        <v xml:space="preserve"> </v>
      </c>
      <c r="B605" s="96" t="str">
        <f t="array" ref="B60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605" s="97" t="str">
        <f t="array" ref="C60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605" s="106" t="str">
        <f t="array" ref="D60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606" spans="1:4" ht="18" x14ac:dyDescent="0.25">
      <c r="A606" s="96" t="str">
        <f>IF(D606&lt;&gt;" ",'База данных_основная'!$AE$1," ")</f>
        <v xml:space="preserve"> </v>
      </c>
      <c r="B606" s="96" t="str">
        <f t="array" ref="B60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606" s="97" t="str">
        <f t="array" ref="C60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606" s="106" t="str">
        <f t="array" ref="D60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607" spans="1:4" ht="18" x14ac:dyDescent="0.25">
      <c r="A607" s="96" t="str">
        <f>IF(D607&lt;&gt;" ",'База данных_основная'!$AE$1," ")</f>
        <v xml:space="preserve"> </v>
      </c>
      <c r="B607" s="96" t="str">
        <f t="array" ref="B60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607" s="97" t="str">
        <f t="array" ref="C60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607" s="106" t="str">
        <f t="array" ref="D60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608" spans="1:4" ht="18" x14ac:dyDescent="0.25">
      <c r="A608" s="96" t="str">
        <f>IF(D608&lt;&gt;" ",'База данных_основная'!$AE$1," ")</f>
        <v xml:space="preserve"> </v>
      </c>
      <c r="B608" s="96" t="str">
        <f t="array" ref="B60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608" s="97" t="str">
        <f t="array" ref="C60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608" s="106" t="str">
        <f t="array" ref="D60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609" spans="1:4" ht="18" x14ac:dyDescent="0.25">
      <c r="A609" s="96" t="str">
        <f>IF(D609&lt;&gt;" ",'База данных_основная'!$AE$1," ")</f>
        <v xml:space="preserve"> </v>
      </c>
      <c r="B609" s="96" t="str">
        <f t="array" ref="B60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609" s="97" t="str">
        <f t="array" ref="C60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609" s="106" t="str">
        <f t="array" ref="D60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610" spans="1:4" ht="18" x14ac:dyDescent="0.25">
      <c r="A610" s="96" t="str">
        <f>IF(D610&lt;&gt;" ",'База данных_основная'!$AE$1," ")</f>
        <v xml:space="preserve"> </v>
      </c>
      <c r="B610" s="96" t="str">
        <f t="array" ref="B61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610" s="97" t="str">
        <f t="array" ref="C61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610" s="106" t="str">
        <f t="array" ref="D61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611" spans="1:4" ht="18" x14ac:dyDescent="0.25">
      <c r="A611" s="96" t="str">
        <f>IF(D611&lt;&gt;" ",'База данных_основная'!$AE$1," ")</f>
        <v xml:space="preserve"> </v>
      </c>
      <c r="B611" s="96" t="str">
        <f t="array" ref="B61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611" s="97" t="str">
        <f t="array" ref="C61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611" s="106" t="str">
        <f t="array" ref="D61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612" spans="1:4" ht="18" x14ac:dyDescent="0.25">
      <c r="A612" s="96" t="str">
        <f>IF(D612&lt;&gt;" ",'База данных_основная'!$AE$1," ")</f>
        <v xml:space="preserve"> </v>
      </c>
      <c r="B612" s="96" t="str">
        <f t="array" ref="B61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612" s="97" t="str">
        <f t="array" ref="C61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612" s="106" t="str">
        <f t="array" ref="D61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613" spans="1:4" ht="18" x14ac:dyDescent="0.25">
      <c r="A613" s="96" t="str">
        <f>IF(D613&lt;&gt;" ",'База данных_основная'!$AE$1," ")</f>
        <v xml:space="preserve"> </v>
      </c>
      <c r="B613" s="96" t="str">
        <f t="array" ref="B61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613" s="97" t="str">
        <f t="array" ref="C61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613" s="106" t="str">
        <f t="array" ref="D61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614" spans="1:4" ht="18" x14ac:dyDescent="0.25">
      <c r="A614" s="96" t="str">
        <f>IF(D614&lt;&gt;" ",'База данных_основная'!$AE$1," ")</f>
        <v xml:space="preserve"> </v>
      </c>
      <c r="B614" s="96" t="str">
        <f t="array" ref="B61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614" s="97" t="str">
        <f t="array" ref="C61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614" s="106" t="str">
        <f t="array" ref="D61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615" spans="1:4" ht="18" x14ac:dyDescent="0.25">
      <c r="A615" s="96" t="str">
        <f>IF(D615&lt;&gt;" ",'База данных_основная'!$AE$1," ")</f>
        <v xml:space="preserve"> </v>
      </c>
      <c r="B615" s="96" t="str">
        <f t="array" ref="B61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615" s="97" t="str">
        <f t="array" ref="C61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615" s="106" t="str">
        <f t="array" ref="D61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616" spans="1:4" ht="18" x14ac:dyDescent="0.25">
      <c r="A616" s="96" t="str">
        <f>IF(D616&lt;&gt;" ",'База данных_основная'!$AE$1," ")</f>
        <v xml:space="preserve"> </v>
      </c>
      <c r="B616" s="96" t="str">
        <f t="array" ref="B61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616" s="97" t="str">
        <f t="array" ref="C61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616" s="106" t="str">
        <f t="array" ref="D61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617" spans="1:4" ht="18" x14ac:dyDescent="0.25">
      <c r="A617" s="96" t="str">
        <f>IF(D617&lt;&gt;" ",'База данных_основная'!$AE$1," ")</f>
        <v xml:space="preserve"> </v>
      </c>
      <c r="B617" s="96" t="str">
        <f t="array" ref="B61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617" s="97" t="str">
        <f t="array" ref="C61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617" s="106" t="str">
        <f t="array" ref="D61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618" spans="1:4" ht="18" x14ac:dyDescent="0.25">
      <c r="A618" s="96" t="str">
        <f>IF(D618&lt;&gt;" ",'База данных_основная'!$AE$1," ")</f>
        <v xml:space="preserve"> </v>
      </c>
      <c r="B618" s="96" t="str">
        <f t="array" ref="B61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618" s="97" t="str">
        <f t="array" ref="C61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618" s="106" t="str">
        <f t="array" ref="D61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619" spans="1:4" ht="18" x14ac:dyDescent="0.25">
      <c r="A619" s="96" t="str">
        <f>IF(D619&lt;&gt;" ",'База данных_основная'!$AE$1," ")</f>
        <v xml:space="preserve"> </v>
      </c>
      <c r="B619" s="96" t="str">
        <f t="array" ref="B61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619" s="97" t="str">
        <f t="array" ref="C61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619" s="106" t="str">
        <f t="array" ref="D61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620" spans="1:4" ht="18" x14ac:dyDescent="0.25">
      <c r="A620" s="96" t="str">
        <f>IF(D620&lt;&gt;" ",'База данных_основная'!$AE$1," ")</f>
        <v xml:space="preserve"> </v>
      </c>
      <c r="B620" s="96" t="str">
        <f t="array" ref="B62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620" s="97" t="str">
        <f t="array" ref="C62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620" s="106" t="str">
        <f t="array" ref="D62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621" spans="1:4" ht="18" x14ac:dyDescent="0.25">
      <c r="A621" s="96" t="str">
        <f>IF(D621&lt;&gt;" ",'База данных_основная'!$AE$1," ")</f>
        <v xml:space="preserve"> </v>
      </c>
      <c r="B621" s="96" t="str">
        <f t="array" ref="B62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621" s="97" t="str">
        <f t="array" ref="C62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621" s="106" t="str">
        <f t="array" ref="D62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622" spans="1:4" ht="18" x14ac:dyDescent="0.25">
      <c r="A622" s="96" t="str">
        <f>IF(D622&lt;&gt;" ",'База данных_основная'!$AE$1," ")</f>
        <v xml:space="preserve"> </v>
      </c>
      <c r="B622" s="96" t="str">
        <f t="array" ref="B62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622" s="97" t="str">
        <f t="array" ref="C62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622" s="106" t="str">
        <f t="array" ref="D62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623" spans="1:4" ht="18" x14ac:dyDescent="0.25">
      <c r="A623" s="96" t="str">
        <f>IF(D623&lt;&gt;" ",'База данных_основная'!$AE$1," ")</f>
        <v xml:space="preserve"> </v>
      </c>
      <c r="B623" s="96" t="str">
        <f t="array" ref="B62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623" s="97" t="str">
        <f t="array" ref="C62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623" s="106" t="str">
        <f t="array" ref="D62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624" spans="1:4" ht="18" x14ac:dyDescent="0.25">
      <c r="A624" s="96" t="str">
        <f>IF(D624&lt;&gt;" ",'База данных_основная'!$AE$1," ")</f>
        <v xml:space="preserve"> </v>
      </c>
      <c r="B624" s="96" t="str">
        <f t="array" ref="B62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624" s="97" t="str">
        <f t="array" ref="C62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624" s="106" t="str">
        <f t="array" ref="D62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625" spans="1:4" ht="18" x14ac:dyDescent="0.25">
      <c r="A625" s="96" t="str">
        <f>IF(D625&lt;&gt;" ",'База данных_основная'!$AE$1," ")</f>
        <v xml:space="preserve"> </v>
      </c>
      <c r="B625" s="96" t="str">
        <f t="array" ref="B62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625" s="97" t="str">
        <f t="array" ref="C62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625" s="106" t="str">
        <f t="array" ref="D62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626" spans="1:4" ht="18" x14ac:dyDescent="0.25">
      <c r="A626" s="96" t="str">
        <f>IF(D626&lt;&gt;" ",'База данных_основная'!$AE$1," ")</f>
        <v xml:space="preserve"> </v>
      </c>
      <c r="B626" s="96" t="str">
        <f t="array" ref="B62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626" s="97" t="str">
        <f t="array" ref="C62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626" s="106" t="str">
        <f t="array" ref="D62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627" spans="1:4" ht="18" x14ac:dyDescent="0.25">
      <c r="A627" s="96" t="str">
        <f>IF(D627&lt;&gt;" ",'База данных_основная'!$AE$1," ")</f>
        <v xml:space="preserve"> </v>
      </c>
      <c r="B627" s="96" t="str">
        <f t="array" ref="B62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627" s="97" t="str">
        <f t="array" ref="C62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627" s="106" t="str">
        <f t="array" ref="D62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628" spans="1:4" ht="18" x14ac:dyDescent="0.25">
      <c r="A628" s="96" t="str">
        <f>IF(D628&lt;&gt;" ",'База данных_основная'!$AE$1," ")</f>
        <v xml:space="preserve"> </v>
      </c>
      <c r="B628" s="96" t="str">
        <f t="array" ref="B62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628" s="97" t="str">
        <f t="array" ref="C62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628" s="106" t="str">
        <f t="array" ref="D62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629" spans="1:4" ht="18" x14ac:dyDescent="0.25">
      <c r="A629" s="96" t="str">
        <f>IF(D629&lt;&gt;" ",'База данных_основная'!$AE$1," ")</f>
        <v xml:space="preserve"> </v>
      </c>
      <c r="B629" s="96" t="str">
        <f t="array" ref="B62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629" s="97" t="str">
        <f t="array" ref="C62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629" s="106" t="str">
        <f t="array" ref="D62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630" spans="1:4" ht="18" x14ac:dyDescent="0.25">
      <c r="A630" s="96" t="str">
        <f>IF(D630&lt;&gt;" ",'База данных_основная'!$AE$1," ")</f>
        <v xml:space="preserve"> </v>
      </c>
      <c r="B630" s="96" t="str">
        <f t="array" ref="B63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630" s="97" t="str">
        <f t="array" ref="C63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630" s="106" t="str">
        <f t="array" ref="D63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631" spans="1:4" ht="18" x14ac:dyDescent="0.25">
      <c r="A631" s="96" t="str">
        <f>IF(D631&lt;&gt;" ",'База данных_основная'!$AE$1," ")</f>
        <v xml:space="preserve"> </v>
      </c>
      <c r="B631" s="96" t="str">
        <f t="array" ref="B63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631" s="97" t="str">
        <f t="array" ref="C63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631" s="106" t="str">
        <f t="array" ref="D63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632" spans="1:4" ht="18" x14ac:dyDescent="0.25">
      <c r="A632" s="96" t="str">
        <f>IF(D632&lt;&gt;" ",'База данных_основная'!$AE$1," ")</f>
        <v xml:space="preserve"> </v>
      </c>
      <c r="B632" s="96" t="str">
        <f t="array" ref="B63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632" s="97" t="str">
        <f t="array" ref="C63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632" s="106" t="str">
        <f t="array" ref="D63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633" spans="1:4" ht="18" x14ac:dyDescent="0.25">
      <c r="A633" s="96" t="str">
        <f>IF(D633&lt;&gt;" ",'База данных_основная'!$AE$1," ")</f>
        <v xml:space="preserve"> </v>
      </c>
      <c r="B633" s="96" t="str">
        <f t="array" ref="B63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633" s="97" t="str">
        <f t="array" ref="C63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633" s="106" t="str">
        <f t="array" ref="D63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634" spans="1:4" ht="18" x14ac:dyDescent="0.25">
      <c r="A634" s="96" t="str">
        <f>IF(D634&lt;&gt;" ",'База данных_основная'!$AE$1," ")</f>
        <v xml:space="preserve"> </v>
      </c>
      <c r="B634" s="96" t="str">
        <f t="array" ref="B63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634" s="97" t="str">
        <f t="array" ref="C63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634" s="106" t="str">
        <f t="array" ref="D63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635" spans="1:4" ht="18" x14ac:dyDescent="0.25">
      <c r="A635" s="96" t="str">
        <f>IF(D635&lt;&gt;" ",'База данных_основная'!$AE$1," ")</f>
        <v xml:space="preserve"> </v>
      </c>
      <c r="B635" s="96" t="str">
        <f t="array" ref="B63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635" s="97" t="str">
        <f t="array" ref="C63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635" s="106" t="str">
        <f t="array" ref="D63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636" spans="1:4" ht="18" x14ac:dyDescent="0.25">
      <c r="A636" s="96" t="str">
        <f>IF(D636&lt;&gt;" ",'База данных_основная'!$AE$1," ")</f>
        <v xml:space="preserve"> </v>
      </c>
      <c r="B636" s="96" t="str">
        <f t="array" ref="B63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636" s="97" t="str">
        <f t="array" ref="C63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636" s="106" t="str">
        <f t="array" ref="D63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637" spans="1:4" ht="18" x14ac:dyDescent="0.25">
      <c r="A637" s="96" t="str">
        <f>IF(D637&lt;&gt;" ",'База данных_основная'!$AE$1," ")</f>
        <v xml:space="preserve"> </v>
      </c>
      <c r="B637" s="96" t="str">
        <f t="array" ref="B63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637" s="97" t="str">
        <f t="array" ref="C63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637" s="106" t="str">
        <f t="array" ref="D63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638" spans="1:4" ht="18" x14ac:dyDescent="0.25">
      <c r="A638" s="96" t="str">
        <f>IF(D638&lt;&gt;" ",'База данных_основная'!$AE$1," ")</f>
        <v xml:space="preserve"> </v>
      </c>
      <c r="B638" s="96" t="str">
        <f t="array" ref="B63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638" s="97" t="str">
        <f t="array" ref="C63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638" s="106" t="str">
        <f t="array" ref="D63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639" spans="1:4" ht="18" x14ac:dyDescent="0.25">
      <c r="A639" s="96" t="str">
        <f>IF(D639&lt;&gt;" ",'База данных_основная'!$AE$1," ")</f>
        <v xml:space="preserve"> </v>
      </c>
      <c r="B639" s="96" t="str">
        <f t="array" ref="B63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639" s="97" t="str">
        <f t="array" ref="C63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639" s="106" t="str">
        <f t="array" ref="D63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640" spans="1:4" ht="18" x14ac:dyDescent="0.25">
      <c r="A640" s="96" t="str">
        <f>IF(D640&lt;&gt;" ",'База данных_основная'!$AE$1," ")</f>
        <v xml:space="preserve"> </v>
      </c>
      <c r="B640" s="96" t="str">
        <f t="array" ref="B64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640" s="97" t="str">
        <f t="array" ref="C64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640" s="106" t="str">
        <f t="array" ref="D64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641" spans="1:4" ht="18" x14ac:dyDescent="0.25">
      <c r="A641" s="96" t="str">
        <f>IF(D641&lt;&gt;" ",'База данных_основная'!$AE$1," ")</f>
        <v xml:space="preserve"> </v>
      </c>
      <c r="B641" s="96" t="str">
        <f t="array" ref="B64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641" s="97" t="str">
        <f t="array" ref="C64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641" s="106" t="str">
        <f t="array" ref="D64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642" spans="1:4" ht="18" x14ac:dyDescent="0.25">
      <c r="A642" s="96" t="str">
        <f>IF(D642&lt;&gt;" ",'База данных_основная'!$AE$1," ")</f>
        <v xml:space="preserve"> </v>
      </c>
      <c r="B642" s="96" t="str">
        <f t="array" ref="B64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642" s="97" t="str">
        <f t="array" ref="C64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642" s="106" t="str">
        <f t="array" ref="D64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643" spans="1:4" ht="18" x14ac:dyDescent="0.25">
      <c r="A643" s="96" t="str">
        <f>IF(D643&lt;&gt;" ",'База данных_основная'!$AE$1," ")</f>
        <v xml:space="preserve"> </v>
      </c>
      <c r="B643" s="96" t="str">
        <f t="array" ref="B64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643" s="97" t="str">
        <f t="array" ref="C64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643" s="106" t="str">
        <f t="array" ref="D64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644" spans="1:4" ht="18" x14ac:dyDescent="0.25">
      <c r="A644" s="96" t="str">
        <f>IF(D644&lt;&gt;" ",'База данных_основная'!$AE$1," ")</f>
        <v xml:space="preserve"> </v>
      </c>
      <c r="B644" s="96" t="str">
        <f t="array" ref="B64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644" s="97" t="str">
        <f t="array" ref="C64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644" s="106" t="str">
        <f t="array" ref="D64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645" spans="1:4" ht="18" x14ac:dyDescent="0.25">
      <c r="A645" s="96" t="str">
        <f>IF(D645&lt;&gt;" ",'База данных_основная'!$AE$1," ")</f>
        <v xml:space="preserve"> </v>
      </c>
      <c r="B645" s="96" t="str">
        <f t="array" ref="B64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645" s="97" t="str">
        <f t="array" ref="C64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645" s="106" t="str">
        <f t="array" ref="D64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646" spans="1:4" ht="18" x14ac:dyDescent="0.25">
      <c r="A646" s="96" t="str">
        <f>IF(D646&lt;&gt;" ",'База данных_основная'!$AE$1," ")</f>
        <v xml:space="preserve"> </v>
      </c>
      <c r="B646" s="96" t="str">
        <f t="array" ref="B64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646" s="97" t="str">
        <f t="array" ref="C64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646" s="106" t="str">
        <f t="array" ref="D64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647" spans="1:4" ht="18" x14ac:dyDescent="0.25">
      <c r="A647" s="96" t="str">
        <f>IF(D647&lt;&gt;" ",'База данных_основная'!$AE$1," ")</f>
        <v xml:space="preserve"> </v>
      </c>
      <c r="B647" s="96" t="str">
        <f t="array" ref="B64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647" s="97" t="str">
        <f t="array" ref="C64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647" s="106" t="str">
        <f t="array" ref="D64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648" spans="1:4" ht="18" x14ac:dyDescent="0.25">
      <c r="A648" s="96" t="str">
        <f>IF(D648&lt;&gt;" ",'База данных_основная'!$AE$1," ")</f>
        <v xml:space="preserve"> </v>
      </c>
      <c r="B648" s="96" t="str">
        <f t="array" ref="B64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648" s="97" t="str">
        <f t="array" ref="C64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648" s="106" t="str">
        <f t="array" ref="D64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649" spans="1:4" ht="18" x14ac:dyDescent="0.25">
      <c r="A649" s="96" t="str">
        <f>IF(D649&lt;&gt;" ",'База данных_основная'!$AE$1," ")</f>
        <v xml:space="preserve"> </v>
      </c>
      <c r="B649" s="96" t="str">
        <f t="array" ref="B64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649" s="97" t="str">
        <f t="array" ref="C64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649" s="106" t="str">
        <f t="array" ref="D64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650" spans="1:4" ht="18" x14ac:dyDescent="0.25">
      <c r="A650" s="96" t="str">
        <f>IF(D650&lt;&gt;" ",'База данных_основная'!$AE$1," ")</f>
        <v xml:space="preserve"> </v>
      </c>
      <c r="B650" s="96" t="str">
        <f t="array" ref="B65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650" s="97" t="str">
        <f t="array" ref="C65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650" s="106" t="str">
        <f t="array" ref="D65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651" spans="1:4" ht="18" x14ac:dyDescent="0.25">
      <c r="A651" s="96" t="str">
        <f>IF(D651&lt;&gt;" ",'База данных_основная'!$AE$1," ")</f>
        <v xml:space="preserve"> </v>
      </c>
      <c r="B651" s="96" t="str">
        <f t="array" ref="B65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651" s="97" t="str">
        <f t="array" ref="C65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651" s="106" t="str">
        <f t="array" ref="D65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652" spans="1:4" ht="18" x14ac:dyDescent="0.25">
      <c r="A652" s="96" t="str">
        <f>IF(D652&lt;&gt;" ",'База данных_основная'!$AE$1," ")</f>
        <v xml:space="preserve"> </v>
      </c>
      <c r="B652" s="96" t="str">
        <f t="array" ref="B65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652" s="97" t="str">
        <f t="array" ref="C65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652" s="106" t="str">
        <f t="array" ref="D65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653" spans="1:4" ht="18" x14ac:dyDescent="0.25">
      <c r="A653" s="96" t="str">
        <f>IF(D653&lt;&gt;" ",'База данных_основная'!$AE$1," ")</f>
        <v xml:space="preserve"> </v>
      </c>
      <c r="B653" s="96" t="str">
        <f t="array" ref="B65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653" s="97" t="str">
        <f t="array" ref="C65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653" s="106" t="str">
        <f t="array" ref="D65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654" spans="1:4" ht="18" x14ac:dyDescent="0.25">
      <c r="A654" s="96" t="str">
        <f>IF(D654&lt;&gt;" ",'База данных_основная'!$AE$1," ")</f>
        <v xml:space="preserve"> </v>
      </c>
      <c r="B654" s="96" t="str">
        <f t="array" ref="B65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654" s="97" t="str">
        <f t="array" ref="C65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654" s="106" t="str">
        <f t="array" ref="D65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655" spans="1:4" ht="18" x14ac:dyDescent="0.25">
      <c r="A655" s="96" t="str">
        <f>IF(D655&lt;&gt;" ",'База данных_основная'!$AE$1," ")</f>
        <v xml:space="preserve"> </v>
      </c>
      <c r="B655" s="96" t="str">
        <f t="array" ref="B65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655" s="97" t="str">
        <f t="array" ref="C65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655" s="106" t="str">
        <f t="array" ref="D65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656" spans="1:4" ht="18" x14ac:dyDescent="0.25">
      <c r="A656" s="96" t="str">
        <f>IF(D656&lt;&gt;" ",'База данных_основная'!$AE$1," ")</f>
        <v xml:space="preserve"> </v>
      </c>
      <c r="B656" s="96" t="str">
        <f t="array" ref="B65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656" s="97" t="str">
        <f t="array" ref="C65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656" s="106" t="str">
        <f t="array" ref="D65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657" spans="1:4" ht="18" x14ac:dyDescent="0.25">
      <c r="A657" s="96" t="str">
        <f>IF(D657&lt;&gt;" ",'База данных_основная'!$AE$1," ")</f>
        <v xml:space="preserve"> </v>
      </c>
      <c r="B657" s="96" t="str">
        <f t="array" ref="B65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657" s="97" t="str">
        <f t="array" ref="C65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657" s="106" t="str">
        <f t="array" ref="D65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658" spans="1:4" ht="18" x14ac:dyDescent="0.25">
      <c r="A658" s="96" t="str">
        <f>IF(D658&lt;&gt;" ",'База данных_основная'!$AE$1," ")</f>
        <v xml:space="preserve"> </v>
      </c>
      <c r="B658" s="96" t="str">
        <f t="array" ref="B65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658" s="97" t="str">
        <f t="array" ref="C65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658" s="106" t="str">
        <f t="array" ref="D65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659" spans="1:4" ht="18" x14ac:dyDescent="0.25">
      <c r="A659" s="96" t="str">
        <f>IF(D659&lt;&gt;" ",'База данных_основная'!$AE$1," ")</f>
        <v xml:space="preserve"> </v>
      </c>
      <c r="B659" s="96" t="str">
        <f t="array" ref="B65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659" s="97" t="str">
        <f t="array" ref="C65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659" s="106" t="str">
        <f t="array" ref="D65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660" spans="1:4" ht="18" x14ac:dyDescent="0.25">
      <c r="A660" s="96" t="str">
        <f>IF(D660&lt;&gt;" ",'База данных_основная'!$AE$1," ")</f>
        <v xml:space="preserve"> </v>
      </c>
      <c r="B660" s="96" t="str">
        <f t="array" ref="B66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660" s="97" t="str">
        <f t="array" ref="C66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660" s="106" t="str">
        <f t="array" ref="D66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661" spans="1:4" ht="18" x14ac:dyDescent="0.25">
      <c r="A661" s="96" t="str">
        <f>IF(D661&lt;&gt;" ",'База данных_основная'!$AE$1," ")</f>
        <v xml:space="preserve"> </v>
      </c>
      <c r="B661" s="96" t="str">
        <f t="array" ref="B66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661" s="97" t="str">
        <f t="array" ref="C66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661" s="106" t="str">
        <f t="array" ref="D66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662" spans="1:4" ht="18" x14ac:dyDescent="0.25">
      <c r="A662" s="96" t="str">
        <f>IF(D662&lt;&gt;" ",'База данных_основная'!$AE$1," ")</f>
        <v xml:space="preserve"> </v>
      </c>
      <c r="B662" s="96" t="str">
        <f t="array" ref="B66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662" s="97" t="str">
        <f t="array" ref="C66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662" s="106" t="str">
        <f t="array" ref="D66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663" spans="1:4" ht="18" x14ac:dyDescent="0.25">
      <c r="A663" s="96" t="str">
        <f>IF(D663&lt;&gt;" ",'База данных_основная'!$AE$1," ")</f>
        <v xml:space="preserve"> </v>
      </c>
      <c r="B663" s="96" t="str">
        <f t="array" ref="B66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663" s="97" t="str">
        <f t="array" ref="C66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663" s="106" t="str">
        <f t="array" ref="D66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664" spans="1:4" ht="18" x14ac:dyDescent="0.25">
      <c r="A664" s="96" t="str">
        <f>IF(D664&lt;&gt;" ",'База данных_основная'!$AE$1," ")</f>
        <v xml:space="preserve"> </v>
      </c>
      <c r="B664" s="96" t="str">
        <f t="array" ref="B66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664" s="97" t="str">
        <f t="array" ref="C66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664" s="106" t="str">
        <f t="array" ref="D66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665" spans="1:4" ht="18" x14ac:dyDescent="0.25">
      <c r="A665" s="96" t="str">
        <f>IF(D665&lt;&gt;" ",'База данных_основная'!$AE$1," ")</f>
        <v xml:space="preserve"> </v>
      </c>
      <c r="B665" s="96" t="str">
        <f t="array" ref="B66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665" s="97" t="str">
        <f t="array" ref="C66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665" s="106" t="str">
        <f t="array" ref="D66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666" spans="1:4" ht="18" x14ac:dyDescent="0.25">
      <c r="A666" s="96" t="str">
        <f>IF(D666&lt;&gt;" ",'База данных_основная'!$AE$1," ")</f>
        <v xml:space="preserve"> </v>
      </c>
      <c r="B666" s="96" t="str">
        <f t="array" ref="B66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666" s="97" t="str">
        <f t="array" ref="C66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666" s="106" t="str">
        <f t="array" ref="D66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667" spans="1:4" ht="18" x14ac:dyDescent="0.25">
      <c r="A667" s="96" t="str">
        <f>IF(D667&lt;&gt;" ",'База данных_основная'!$AE$1," ")</f>
        <v xml:space="preserve"> </v>
      </c>
      <c r="B667" s="96" t="str">
        <f t="array" ref="B66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667" s="97" t="str">
        <f t="array" ref="C66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667" s="106" t="str">
        <f t="array" ref="D66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668" spans="1:4" ht="18" x14ac:dyDescent="0.25">
      <c r="A668" s="96" t="str">
        <f>IF(D668&lt;&gt;" ",'База данных_основная'!$AE$1," ")</f>
        <v xml:space="preserve"> </v>
      </c>
      <c r="B668" s="96" t="str">
        <f t="array" ref="B66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668" s="97" t="str">
        <f t="array" ref="C66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668" s="106" t="str">
        <f t="array" ref="D66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669" spans="1:4" ht="18" x14ac:dyDescent="0.25">
      <c r="A669" s="96" t="str">
        <f>IF(D669&lt;&gt;" ",'База данных_основная'!$AE$1," ")</f>
        <v xml:space="preserve"> </v>
      </c>
      <c r="B669" s="96" t="str">
        <f t="array" ref="B66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669" s="97" t="str">
        <f t="array" ref="C66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669" s="106" t="str">
        <f t="array" ref="D66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670" spans="1:4" ht="18" x14ac:dyDescent="0.25">
      <c r="A670" s="96" t="str">
        <f>IF(D670&lt;&gt;" ",'База данных_основная'!$AE$1," ")</f>
        <v xml:space="preserve"> </v>
      </c>
      <c r="B670" s="96" t="str">
        <f t="array" ref="B67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670" s="97" t="str">
        <f t="array" ref="C67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670" s="106" t="str">
        <f t="array" ref="D67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671" spans="1:4" ht="18" x14ac:dyDescent="0.25">
      <c r="A671" s="96" t="str">
        <f>IF(D671&lt;&gt;" ",'База данных_основная'!$AE$1," ")</f>
        <v xml:space="preserve"> </v>
      </c>
      <c r="B671" s="96" t="str">
        <f t="array" ref="B67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671" s="97" t="str">
        <f t="array" ref="C67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671" s="106" t="str">
        <f t="array" ref="D67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672" spans="1:4" ht="18" x14ac:dyDescent="0.25">
      <c r="A672" s="96" t="str">
        <f>IF(D672&lt;&gt;" ",'База данных_основная'!$AE$1," ")</f>
        <v xml:space="preserve"> </v>
      </c>
      <c r="B672" s="96" t="str">
        <f t="array" ref="B67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672" s="97" t="str">
        <f t="array" ref="C67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672" s="106" t="str">
        <f t="array" ref="D67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673" spans="1:4" ht="18" x14ac:dyDescent="0.25">
      <c r="A673" s="96" t="str">
        <f>IF(D673&lt;&gt;" ",'База данных_основная'!$AE$1," ")</f>
        <v xml:space="preserve"> </v>
      </c>
      <c r="B673" s="96" t="str">
        <f t="array" ref="B67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673" s="97" t="str">
        <f t="array" ref="C67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673" s="106" t="str">
        <f t="array" ref="D67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674" spans="1:4" ht="18" x14ac:dyDescent="0.25">
      <c r="A674" s="96" t="str">
        <f>IF(D674&lt;&gt;" ",'База данных_основная'!$AE$1," ")</f>
        <v xml:space="preserve"> </v>
      </c>
      <c r="B674" s="96" t="str">
        <f t="array" ref="B67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674" s="97" t="str">
        <f t="array" ref="C67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674" s="106" t="str">
        <f t="array" ref="D67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675" spans="1:4" ht="18" x14ac:dyDescent="0.25">
      <c r="A675" s="96" t="str">
        <f>IF(D675&lt;&gt;" ",'База данных_основная'!$AE$1," ")</f>
        <v xml:space="preserve"> </v>
      </c>
      <c r="B675" s="96" t="str">
        <f t="array" ref="B67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675" s="97" t="str">
        <f t="array" ref="C67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675" s="106" t="str">
        <f t="array" ref="D67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676" spans="1:4" ht="18" x14ac:dyDescent="0.25">
      <c r="A676" s="96" t="str">
        <f>IF(D676&lt;&gt;" ",'База данных_основная'!$AE$1," ")</f>
        <v xml:space="preserve"> </v>
      </c>
      <c r="B676" s="96" t="str">
        <f t="array" ref="B67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676" s="97" t="str">
        <f t="array" ref="C67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676" s="106" t="str">
        <f t="array" ref="D67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677" spans="1:4" ht="18" x14ac:dyDescent="0.25">
      <c r="A677" s="96" t="str">
        <f>IF(D677&lt;&gt;" ",'База данных_основная'!$AE$1," ")</f>
        <v xml:space="preserve"> </v>
      </c>
      <c r="B677" s="96" t="str">
        <f t="array" ref="B67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677" s="97" t="str">
        <f t="array" ref="C67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677" s="106" t="str">
        <f t="array" ref="D67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678" spans="1:4" ht="18" x14ac:dyDescent="0.25">
      <c r="A678" s="96" t="str">
        <f>IF(D678&lt;&gt;" ",'База данных_основная'!$AE$1," ")</f>
        <v xml:space="preserve"> </v>
      </c>
      <c r="B678" s="96" t="str">
        <f t="array" ref="B67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678" s="97" t="str">
        <f t="array" ref="C67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678" s="106" t="str">
        <f t="array" ref="D67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679" spans="1:4" ht="18" x14ac:dyDescent="0.25">
      <c r="A679" s="96" t="str">
        <f>IF(D679&lt;&gt;" ",'База данных_основная'!$AE$1," ")</f>
        <v xml:space="preserve"> </v>
      </c>
      <c r="B679" s="96" t="str">
        <f t="array" ref="B67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679" s="97" t="str">
        <f t="array" ref="C67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679" s="106" t="str">
        <f t="array" ref="D67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680" spans="1:4" ht="18" x14ac:dyDescent="0.25">
      <c r="A680" s="96" t="str">
        <f>IF(D680&lt;&gt;" ",'База данных_основная'!$AE$1," ")</f>
        <v xml:space="preserve"> </v>
      </c>
      <c r="B680" s="96" t="str">
        <f t="array" ref="B68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680" s="97" t="str">
        <f t="array" ref="C68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680" s="106" t="str">
        <f t="array" ref="D68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681" spans="1:4" ht="18" x14ac:dyDescent="0.25">
      <c r="A681" s="96" t="str">
        <f>IF(D681&lt;&gt;" ",'База данных_основная'!$AE$1," ")</f>
        <v xml:space="preserve"> </v>
      </c>
      <c r="B681" s="96" t="str">
        <f t="array" ref="B68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681" s="97" t="str">
        <f t="array" ref="C68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681" s="106" t="str">
        <f t="array" ref="D68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682" spans="1:4" ht="18" x14ac:dyDescent="0.25">
      <c r="A682" s="96" t="str">
        <f>IF(D682&lt;&gt;" ",'База данных_основная'!$AE$1," ")</f>
        <v xml:space="preserve"> </v>
      </c>
      <c r="B682" s="96" t="str">
        <f t="array" ref="B68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682" s="97" t="str">
        <f t="array" ref="C68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682" s="106" t="str">
        <f t="array" ref="D68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683" spans="1:4" ht="18" x14ac:dyDescent="0.25">
      <c r="A683" s="96" t="str">
        <f>IF(D683&lt;&gt;" ",'База данных_основная'!$AE$1," ")</f>
        <v xml:space="preserve"> </v>
      </c>
      <c r="B683" s="96" t="str">
        <f t="array" ref="B68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683" s="97" t="str">
        <f t="array" ref="C68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683" s="106" t="str">
        <f t="array" ref="D68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684" spans="1:4" ht="18" x14ac:dyDescent="0.25">
      <c r="A684" s="96" t="str">
        <f>IF(D684&lt;&gt;" ",'База данных_основная'!$AE$1," ")</f>
        <v xml:space="preserve"> </v>
      </c>
      <c r="B684" s="96" t="str">
        <f t="array" ref="B68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684" s="97" t="str">
        <f t="array" ref="C68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684" s="106" t="str">
        <f t="array" ref="D68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685" spans="1:4" ht="18" x14ac:dyDescent="0.25">
      <c r="A685" s="96" t="str">
        <f>IF(D685&lt;&gt;" ",'База данных_основная'!$AE$1," ")</f>
        <v xml:space="preserve"> </v>
      </c>
      <c r="B685" s="96" t="str">
        <f t="array" ref="B68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685" s="97" t="str">
        <f t="array" ref="C68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685" s="106" t="str">
        <f t="array" ref="D68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686" spans="1:4" ht="18" x14ac:dyDescent="0.25">
      <c r="A686" s="96" t="str">
        <f>IF(D686&lt;&gt;" ",'База данных_основная'!$AE$1," ")</f>
        <v xml:space="preserve"> </v>
      </c>
      <c r="B686" s="96" t="str">
        <f t="array" ref="B68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686" s="97" t="str">
        <f t="array" ref="C68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686" s="106" t="str">
        <f t="array" ref="D68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687" spans="1:4" ht="18" x14ac:dyDescent="0.25">
      <c r="A687" s="96" t="str">
        <f>IF(D687&lt;&gt;" ",'База данных_основная'!$AE$1," ")</f>
        <v xml:space="preserve"> </v>
      </c>
      <c r="B687" s="96" t="str">
        <f t="array" ref="B68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687" s="97" t="str">
        <f t="array" ref="C68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687" s="106" t="str">
        <f t="array" ref="D68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688" spans="1:4" ht="18" x14ac:dyDescent="0.25">
      <c r="A688" s="96" t="str">
        <f>IF(D688&lt;&gt;" ",'База данных_основная'!$AE$1," ")</f>
        <v xml:space="preserve"> </v>
      </c>
      <c r="B688" s="96" t="str">
        <f t="array" ref="B68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688" s="97" t="str">
        <f t="array" ref="C68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688" s="106" t="str">
        <f t="array" ref="D68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689" spans="1:4" ht="18" x14ac:dyDescent="0.25">
      <c r="A689" s="96" t="str">
        <f>IF(D689&lt;&gt;" ",'База данных_основная'!$AE$1," ")</f>
        <v xml:space="preserve"> </v>
      </c>
      <c r="B689" s="96" t="str">
        <f t="array" ref="B68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689" s="97" t="str">
        <f t="array" ref="C68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689" s="106" t="str">
        <f t="array" ref="D68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690" spans="1:4" ht="18" x14ac:dyDescent="0.25">
      <c r="A690" s="96" t="str">
        <f>IF(D690&lt;&gt;" ",'База данных_основная'!$AE$1," ")</f>
        <v xml:space="preserve"> </v>
      </c>
      <c r="B690" s="96" t="str">
        <f t="array" ref="B69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690" s="97" t="str">
        <f t="array" ref="C69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690" s="106" t="str">
        <f t="array" ref="D69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691" spans="1:4" ht="18" x14ac:dyDescent="0.25">
      <c r="A691" s="96" t="str">
        <f>IF(D691&lt;&gt;" ",'База данных_основная'!$AE$1," ")</f>
        <v xml:space="preserve"> </v>
      </c>
      <c r="B691" s="96" t="str">
        <f t="array" ref="B69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691" s="97" t="str">
        <f t="array" ref="C69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691" s="106" t="str">
        <f t="array" ref="D69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692" spans="1:4" ht="18" x14ac:dyDescent="0.25">
      <c r="A692" s="96" t="str">
        <f>IF(D692&lt;&gt;" ",'База данных_основная'!$AE$1," ")</f>
        <v xml:space="preserve"> </v>
      </c>
      <c r="B692" s="96" t="str">
        <f t="array" ref="B69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692" s="97" t="str">
        <f t="array" ref="C69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692" s="106" t="str">
        <f t="array" ref="D69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693" spans="1:4" ht="18" x14ac:dyDescent="0.25">
      <c r="A693" s="96" t="str">
        <f>IF(D693&lt;&gt;" ",'База данных_основная'!$AE$1," ")</f>
        <v xml:space="preserve"> </v>
      </c>
      <c r="B693" s="96" t="str">
        <f t="array" ref="B69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693" s="97" t="str">
        <f t="array" ref="C69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693" s="106" t="str">
        <f t="array" ref="D69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694" spans="1:4" ht="18" x14ac:dyDescent="0.25">
      <c r="A694" s="96" t="str">
        <f>IF(D694&lt;&gt;" ",'База данных_основная'!$AE$1," ")</f>
        <v xml:space="preserve"> </v>
      </c>
      <c r="B694" s="96" t="str">
        <f t="array" ref="B69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694" s="97" t="str">
        <f t="array" ref="C69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694" s="106" t="str">
        <f t="array" ref="D69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695" spans="1:4" ht="18" x14ac:dyDescent="0.25">
      <c r="A695" s="96" t="str">
        <f>IF(D695&lt;&gt;" ",'База данных_основная'!$AE$1," ")</f>
        <v xml:space="preserve"> </v>
      </c>
      <c r="B695" s="96" t="str">
        <f t="array" ref="B69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695" s="97" t="str">
        <f t="array" ref="C69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695" s="106" t="str">
        <f t="array" ref="D69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696" spans="1:4" ht="18" x14ac:dyDescent="0.25">
      <c r="A696" s="96" t="str">
        <f>IF(D696&lt;&gt;" ",'База данных_основная'!$AE$1," ")</f>
        <v xml:space="preserve"> </v>
      </c>
      <c r="B696" s="96" t="str">
        <f t="array" ref="B69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696" s="97" t="str">
        <f t="array" ref="C69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696" s="106" t="str">
        <f t="array" ref="D69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697" spans="1:4" ht="18" x14ac:dyDescent="0.25">
      <c r="A697" s="96" t="str">
        <f>IF(D697&lt;&gt;" ",'База данных_основная'!$AE$1," ")</f>
        <v xml:space="preserve"> </v>
      </c>
      <c r="B697" s="96" t="str">
        <f t="array" ref="B69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697" s="97" t="str">
        <f t="array" ref="C69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697" s="106" t="str">
        <f t="array" ref="D69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698" spans="1:4" ht="18" x14ac:dyDescent="0.25">
      <c r="A698" s="96" t="str">
        <f>IF(D698&lt;&gt;" ",'База данных_основная'!$AE$1," ")</f>
        <v xml:space="preserve"> </v>
      </c>
      <c r="B698" s="96" t="str">
        <f t="array" ref="B69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698" s="97" t="str">
        <f t="array" ref="C69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698" s="106" t="str">
        <f t="array" ref="D69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699" spans="1:4" ht="18" x14ac:dyDescent="0.25">
      <c r="A699" s="96" t="str">
        <f>IF(D699&lt;&gt;" ",'База данных_основная'!$AE$1," ")</f>
        <v xml:space="preserve"> </v>
      </c>
      <c r="B699" s="96" t="str">
        <f t="array" ref="B69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699" s="97" t="str">
        <f t="array" ref="C69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699" s="106" t="str">
        <f t="array" ref="D69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700" spans="1:4" ht="18" x14ac:dyDescent="0.25">
      <c r="A700" s="96" t="str">
        <f>IF(D700&lt;&gt;" ",'База данных_основная'!$AE$1," ")</f>
        <v xml:space="preserve"> </v>
      </c>
      <c r="B700" s="96" t="str">
        <f t="array" ref="B70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700" s="97" t="str">
        <f t="array" ref="C70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700" s="106" t="str">
        <f t="array" ref="D70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701" spans="1:4" ht="18" x14ac:dyDescent="0.25">
      <c r="A701" s="96" t="str">
        <f>IF(D701&lt;&gt;" ",'База данных_основная'!$AE$1," ")</f>
        <v xml:space="preserve"> </v>
      </c>
      <c r="B701" s="96" t="str">
        <f t="array" ref="B70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701" s="97" t="str">
        <f t="array" ref="C70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701" s="106" t="str">
        <f t="array" ref="D70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702" spans="1:4" ht="18" x14ac:dyDescent="0.25">
      <c r="A702" s="96" t="str">
        <f>IF(D702&lt;&gt;" ",'База данных_основная'!$AE$1," ")</f>
        <v xml:space="preserve"> </v>
      </c>
      <c r="B702" s="96" t="str">
        <f t="array" ref="B70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702" s="97" t="str">
        <f t="array" ref="C70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702" s="106" t="str">
        <f t="array" ref="D70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703" spans="1:4" ht="18" x14ac:dyDescent="0.25">
      <c r="A703" s="96" t="str">
        <f>IF(D703&lt;&gt;" ",'База данных_основная'!$AE$1," ")</f>
        <v xml:space="preserve"> </v>
      </c>
      <c r="B703" s="96" t="str">
        <f t="array" ref="B70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703" s="97" t="str">
        <f t="array" ref="C70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703" s="106" t="str">
        <f t="array" ref="D70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704" spans="1:4" ht="18" x14ac:dyDescent="0.25">
      <c r="A704" s="96" t="str">
        <f>IF(D704&lt;&gt;" ",'База данных_основная'!$AE$1," ")</f>
        <v xml:space="preserve"> </v>
      </c>
      <c r="B704" s="96" t="str">
        <f t="array" ref="B70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704" s="97" t="str">
        <f t="array" ref="C70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704" s="106" t="str">
        <f t="array" ref="D70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705" spans="1:4" ht="18" x14ac:dyDescent="0.25">
      <c r="A705" s="96" t="str">
        <f>IF(D705&lt;&gt;" ",'База данных_основная'!$AE$1," ")</f>
        <v xml:space="preserve"> </v>
      </c>
      <c r="B705" s="96" t="str">
        <f t="array" ref="B70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705" s="97" t="str">
        <f t="array" ref="C70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705" s="106" t="str">
        <f t="array" ref="D70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706" spans="1:4" ht="18" x14ac:dyDescent="0.25">
      <c r="A706" s="96" t="str">
        <f>IF(D706&lt;&gt;" ",'База данных_основная'!$AE$1," ")</f>
        <v xml:space="preserve"> </v>
      </c>
      <c r="B706" s="96" t="str">
        <f t="array" ref="B70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706" s="97" t="str">
        <f t="array" ref="C70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706" s="106" t="str">
        <f t="array" ref="D70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707" spans="1:4" ht="18" x14ac:dyDescent="0.25">
      <c r="A707" s="96" t="str">
        <f>IF(D707&lt;&gt;" ",'База данных_основная'!$AE$1," ")</f>
        <v xml:space="preserve"> </v>
      </c>
      <c r="B707" s="96" t="str">
        <f t="array" ref="B70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707" s="97" t="str">
        <f t="array" ref="C70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707" s="106" t="str">
        <f t="array" ref="D70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708" spans="1:4" ht="18" x14ac:dyDescent="0.25">
      <c r="A708" s="96" t="str">
        <f>IF(D708&lt;&gt;" ",'База данных_основная'!$AE$1," ")</f>
        <v xml:space="preserve"> </v>
      </c>
      <c r="B708" s="96" t="str">
        <f t="array" ref="B70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708" s="97" t="str">
        <f t="array" ref="C70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708" s="106" t="str">
        <f t="array" ref="D70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709" spans="1:4" ht="18" x14ac:dyDescent="0.25">
      <c r="A709" s="96" t="str">
        <f>IF(D709&lt;&gt;" ",'База данных_основная'!$AE$1," ")</f>
        <v xml:space="preserve"> </v>
      </c>
      <c r="B709" s="96" t="str">
        <f t="array" ref="B70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709" s="97" t="str">
        <f t="array" ref="C70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709" s="106" t="str">
        <f t="array" ref="D70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710" spans="1:4" ht="18" x14ac:dyDescent="0.25">
      <c r="A710" s="96" t="str">
        <f>IF(D710&lt;&gt;" ",'База данных_основная'!$AE$1," ")</f>
        <v xml:space="preserve"> </v>
      </c>
      <c r="B710" s="96" t="str">
        <f t="array" ref="B71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710" s="97" t="str">
        <f t="array" ref="C71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710" s="106" t="str">
        <f t="array" ref="D71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711" spans="1:4" ht="18" x14ac:dyDescent="0.25">
      <c r="A711" s="96" t="str">
        <f>IF(D711&lt;&gt;" ",'База данных_основная'!$AE$1," ")</f>
        <v xml:space="preserve"> </v>
      </c>
      <c r="B711" s="96" t="str">
        <f t="array" ref="B71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711" s="97" t="str">
        <f t="array" ref="C71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711" s="106" t="str">
        <f t="array" ref="D71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712" spans="1:4" ht="18" x14ac:dyDescent="0.25">
      <c r="A712" s="96" t="str">
        <f>IF(D712&lt;&gt;" ",'База данных_основная'!$AE$1," ")</f>
        <v xml:space="preserve"> </v>
      </c>
      <c r="B712" s="96" t="str">
        <f t="array" ref="B71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712" s="97" t="str">
        <f t="array" ref="C71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712" s="106" t="str">
        <f t="array" ref="D71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713" spans="1:4" ht="18" x14ac:dyDescent="0.25">
      <c r="A713" s="96" t="str">
        <f>IF(D713&lt;&gt;" ",'База данных_основная'!$AE$1," ")</f>
        <v xml:space="preserve"> </v>
      </c>
      <c r="B713" s="96" t="str">
        <f t="array" ref="B71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713" s="97" t="str">
        <f t="array" ref="C71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713" s="106" t="str">
        <f t="array" ref="D71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714" spans="1:4" ht="18" x14ac:dyDescent="0.25">
      <c r="A714" s="96" t="str">
        <f>IF(D714&lt;&gt;" ",'База данных_основная'!$AE$1," ")</f>
        <v xml:space="preserve"> </v>
      </c>
      <c r="B714" s="96" t="str">
        <f t="array" ref="B71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714" s="97" t="str">
        <f t="array" ref="C71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714" s="106" t="str">
        <f t="array" ref="D71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715" spans="1:4" ht="18" x14ac:dyDescent="0.25">
      <c r="A715" s="96" t="str">
        <f>IF(D715&lt;&gt;" ",'База данных_основная'!$AE$1," ")</f>
        <v xml:space="preserve"> </v>
      </c>
      <c r="B715" s="96" t="str">
        <f t="array" ref="B71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715" s="97" t="str">
        <f t="array" ref="C71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715" s="106" t="str">
        <f t="array" ref="D71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716" spans="1:4" ht="18" x14ac:dyDescent="0.25">
      <c r="A716" s="96" t="str">
        <f>IF(D716&lt;&gt;" ",'База данных_основная'!$AE$1," ")</f>
        <v xml:space="preserve"> </v>
      </c>
      <c r="B716" s="96" t="str">
        <f t="array" ref="B71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716" s="97" t="str">
        <f t="array" ref="C71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716" s="106" t="str">
        <f t="array" ref="D71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717" spans="1:4" ht="18" x14ac:dyDescent="0.25">
      <c r="A717" s="96" t="str">
        <f>IF(D717&lt;&gt;" ",'База данных_основная'!$AE$1," ")</f>
        <v xml:space="preserve"> </v>
      </c>
      <c r="B717" s="96" t="str">
        <f t="array" ref="B71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717" s="97" t="str">
        <f t="array" ref="C71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717" s="106" t="str">
        <f t="array" ref="D71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718" spans="1:4" ht="18" x14ac:dyDescent="0.25">
      <c r="A718" s="96" t="str">
        <f>IF(D718&lt;&gt;" ",'База данных_основная'!$AE$1," ")</f>
        <v xml:space="preserve"> </v>
      </c>
      <c r="B718" s="96" t="str">
        <f t="array" ref="B71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718" s="97" t="str">
        <f t="array" ref="C71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718" s="106" t="str">
        <f t="array" ref="D71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719" spans="1:4" ht="18" x14ac:dyDescent="0.25">
      <c r="A719" s="96" t="str">
        <f>IF(D719&lt;&gt;" ",'База данных_основная'!$AE$1," ")</f>
        <v xml:space="preserve"> </v>
      </c>
      <c r="B719" s="96" t="str">
        <f t="array" ref="B71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719" s="97" t="str">
        <f t="array" ref="C71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719" s="106" t="str">
        <f t="array" ref="D71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720" spans="1:4" ht="18" x14ac:dyDescent="0.25">
      <c r="A720" s="96" t="str">
        <f>IF(D720&lt;&gt;" ",'База данных_основная'!$AE$1," ")</f>
        <v xml:space="preserve"> </v>
      </c>
      <c r="B720" s="96" t="str">
        <f t="array" ref="B72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720" s="97" t="str">
        <f t="array" ref="C72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720" s="106" t="str">
        <f t="array" ref="D72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721" spans="1:4" ht="18" x14ac:dyDescent="0.25">
      <c r="A721" s="96" t="str">
        <f>IF(D721&lt;&gt;" ",'База данных_основная'!$AE$1," ")</f>
        <v xml:space="preserve"> </v>
      </c>
      <c r="B721" s="96" t="str">
        <f t="array" ref="B72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721" s="97" t="str">
        <f t="array" ref="C72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721" s="106" t="str">
        <f t="array" ref="D72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722" spans="1:4" ht="18" x14ac:dyDescent="0.25">
      <c r="A722" s="96" t="str">
        <f>IF(D722&lt;&gt;" ",'База данных_основная'!$AE$1," ")</f>
        <v xml:space="preserve"> </v>
      </c>
      <c r="B722" s="96" t="str">
        <f t="array" ref="B72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722" s="97" t="str">
        <f t="array" ref="C72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722" s="106" t="str">
        <f t="array" ref="D72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723" spans="1:4" ht="18" x14ac:dyDescent="0.25">
      <c r="A723" s="96" t="str">
        <f>IF(D723&lt;&gt;" ",'База данных_основная'!$AE$1," ")</f>
        <v xml:space="preserve"> </v>
      </c>
      <c r="B723" s="96" t="str">
        <f t="array" ref="B72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723" s="97" t="str">
        <f t="array" ref="C72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723" s="106" t="str">
        <f t="array" ref="D72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724" spans="1:4" ht="18" x14ac:dyDescent="0.25">
      <c r="A724" s="96" t="str">
        <f>IF(D724&lt;&gt;" ",'База данных_основная'!$AE$1," ")</f>
        <v xml:space="preserve"> </v>
      </c>
      <c r="B724" s="96" t="str">
        <f t="array" ref="B72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724" s="97" t="str">
        <f t="array" ref="C72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724" s="106" t="str">
        <f t="array" ref="D72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725" spans="1:4" ht="18" x14ac:dyDescent="0.25">
      <c r="A725" s="96" t="str">
        <f>IF(D725&lt;&gt;" ",'База данных_основная'!$AE$1," ")</f>
        <v xml:space="preserve"> </v>
      </c>
      <c r="B725" s="96" t="str">
        <f t="array" ref="B72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725" s="97" t="str">
        <f t="array" ref="C72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725" s="106" t="str">
        <f t="array" ref="D72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726" spans="1:4" ht="18" x14ac:dyDescent="0.25">
      <c r="A726" s="96" t="str">
        <f>IF(D726&lt;&gt;" ",'База данных_основная'!$AE$1," ")</f>
        <v xml:space="preserve"> </v>
      </c>
      <c r="B726" s="96" t="str">
        <f t="array" ref="B72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726" s="97" t="str">
        <f t="array" ref="C72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726" s="106" t="str">
        <f t="array" ref="D72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727" spans="1:4" ht="18" x14ac:dyDescent="0.25">
      <c r="A727" s="96" t="str">
        <f>IF(D727&lt;&gt;" ",'База данных_основная'!$AE$1," ")</f>
        <v xml:space="preserve"> </v>
      </c>
      <c r="B727" s="96" t="str">
        <f t="array" ref="B72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727" s="97" t="str">
        <f t="array" ref="C72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727" s="106" t="str">
        <f t="array" ref="D72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728" spans="1:4" ht="18" x14ac:dyDescent="0.25">
      <c r="A728" s="96" t="str">
        <f>IF(D728&lt;&gt;" ",'База данных_основная'!$AE$1," ")</f>
        <v xml:space="preserve"> </v>
      </c>
      <c r="B728" s="96" t="str">
        <f t="array" ref="B72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728" s="97" t="str">
        <f t="array" ref="C72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728" s="106" t="str">
        <f t="array" ref="D72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729" spans="1:4" ht="18" x14ac:dyDescent="0.25">
      <c r="A729" s="96" t="str">
        <f>IF(D729&lt;&gt;" ",'База данных_основная'!$AE$1," ")</f>
        <v xml:space="preserve"> </v>
      </c>
      <c r="B729" s="96" t="str">
        <f t="array" ref="B72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729" s="97" t="str">
        <f t="array" ref="C72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729" s="106" t="str">
        <f t="array" ref="D72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730" spans="1:4" ht="18" x14ac:dyDescent="0.25">
      <c r="A730" s="96" t="str">
        <f>IF(D730&lt;&gt;" ",'База данных_основная'!$AE$1," ")</f>
        <v xml:space="preserve"> </v>
      </c>
      <c r="B730" s="96" t="str">
        <f t="array" ref="B73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730" s="97" t="str">
        <f t="array" ref="C73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730" s="106" t="str">
        <f t="array" ref="D73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731" spans="1:4" ht="18" x14ac:dyDescent="0.25">
      <c r="A731" s="96" t="str">
        <f>IF(D731&lt;&gt;" ",'База данных_основная'!$AE$1," ")</f>
        <v xml:space="preserve"> </v>
      </c>
      <c r="B731" s="96" t="str">
        <f t="array" ref="B73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731" s="97" t="str">
        <f t="array" ref="C73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731" s="106" t="str">
        <f t="array" ref="D73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732" spans="1:4" ht="18" x14ac:dyDescent="0.25">
      <c r="A732" s="96" t="str">
        <f>IF(D732&lt;&gt;" ",'База данных_основная'!$AE$1," ")</f>
        <v xml:space="preserve"> </v>
      </c>
      <c r="B732" s="96" t="str">
        <f t="array" ref="B73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732" s="97" t="str">
        <f t="array" ref="C73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732" s="106" t="str">
        <f t="array" ref="D73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733" spans="1:4" ht="18" x14ac:dyDescent="0.25">
      <c r="A733" s="96" t="str">
        <f>IF(D733&lt;&gt;" ",'База данных_основная'!$AE$1," ")</f>
        <v xml:space="preserve"> </v>
      </c>
      <c r="B733" s="96" t="str">
        <f t="array" ref="B73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733" s="97" t="str">
        <f t="array" ref="C73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733" s="106" t="str">
        <f t="array" ref="D73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734" spans="1:4" ht="18" x14ac:dyDescent="0.25">
      <c r="A734" s="96" t="str">
        <f>IF(D734&lt;&gt;" ",'База данных_основная'!$AE$1," ")</f>
        <v xml:space="preserve"> </v>
      </c>
      <c r="B734" s="96" t="str">
        <f t="array" ref="B73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734" s="97" t="str">
        <f t="array" ref="C73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734" s="106" t="str">
        <f t="array" ref="D73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735" spans="1:4" ht="18" x14ac:dyDescent="0.25">
      <c r="A735" s="96" t="str">
        <f>IF(D735&lt;&gt;" ",'База данных_основная'!$AE$1," ")</f>
        <v xml:space="preserve"> </v>
      </c>
      <c r="B735" s="96" t="str">
        <f t="array" ref="B73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735" s="97" t="str">
        <f t="array" ref="C73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735" s="106" t="str">
        <f t="array" ref="D73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736" spans="1:4" ht="18" x14ac:dyDescent="0.25">
      <c r="A736" s="96" t="str">
        <f>IF(D736&lt;&gt;" ",'База данных_основная'!$AE$1," ")</f>
        <v xml:space="preserve"> </v>
      </c>
      <c r="B736" s="96" t="str">
        <f t="array" ref="B73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736" s="97" t="str">
        <f t="array" ref="C73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736" s="106" t="str">
        <f t="array" ref="D73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737" spans="1:4" ht="18" x14ac:dyDescent="0.25">
      <c r="A737" s="96" t="str">
        <f>IF(D737&lt;&gt;" ",'База данных_основная'!$AE$1," ")</f>
        <v xml:space="preserve"> </v>
      </c>
      <c r="B737" s="96" t="str">
        <f t="array" ref="B73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737" s="97" t="str">
        <f t="array" ref="C73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737" s="106" t="str">
        <f t="array" ref="D73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738" spans="1:4" ht="18" x14ac:dyDescent="0.25">
      <c r="A738" s="96" t="str">
        <f>IF(D738&lt;&gt;" ",'База данных_основная'!$AE$1," ")</f>
        <v xml:space="preserve"> </v>
      </c>
      <c r="B738" s="96" t="str">
        <f t="array" ref="B73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738" s="97" t="str">
        <f t="array" ref="C73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738" s="106" t="str">
        <f t="array" ref="D73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739" spans="1:4" ht="18" x14ac:dyDescent="0.25">
      <c r="A739" s="96" t="str">
        <f>IF(D739&lt;&gt;" ",'База данных_основная'!$AE$1," ")</f>
        <v xml:space="preserve"> </v>
      </c>
      <c r="B739" s="96" t="str">
        <f t="array" ref="B73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739" s="97" t="str">
        <f t="array" ref="C73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739" s="106" t="str">
        <f t="array" ref="D73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740" spans="1:4" ht="18" x14ac:dyDescent="0.25">
      <c r="A740" s="96" t="str">
        <f>IF(D740&lt;&gt;" ",'База данных_основная'!$AE$1," ")</f>
        <v xml:space="preserve"> </v>
      </c>
      <c r="B740" s="96" t="str">
        <f t="array" ref="B74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740" s="97" t="str">
        <f t="array" ref="C74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740" s="106" t="str">
        <f t="array" ref="D74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741" spans="1:4" ht="18" x14ac:dyDescent="0.25">
      <c r="A741" s="96" t="str">
        <f>IF(D741&lt;&gt;" ",'База данных_основная'!$AE$1," ")</f>
        <v xml:space="preserve"> </v>
      </c>
      <c r="B741" s="96" t="str">
        <f t="array" ref="B74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741" s="97" t="str">
        <f t="array" ref="C74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741" s="106" t="str">
        <f t="array" ref="D74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742" spans="1:4" ht="18" x14ac:dyDescent="0.25">
      <c r="A742" s="96" t="str">
        <f>IF(D742&lt;&gt;" ",'База данных_основная'!$AE$1," ")</f>
        <v xml:space="preserve"> </v>
      </c>
      <c r="B742" s="96" t="str">
        <f t="array" ref="B74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742" s="97" t="str">
        <f t="array" ref="C74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742" s="106" t="str">
        <f t="array" ref="D74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743" spans="1:4" ht="18" x14ac:dyDescent="0.25">
      <c r="A743" s="96" t="str">
        <f>IF(D743&lt;&gt;" ",'База данных_основная'!$AE$1," ")</f>
        <v xml:space="preserve"> </v>
      </c>
      <c r="B743" s="96" t="str">
        <f t="array" ref="B74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743" s="97" t="str">
        <f t="array" ref="C74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743" s="106" t="str">
        <f t="array" ref="D74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744" spans="1:4" ht="18" x14ac:dyDescent="0.25">
      <c r="A744" s="96" t="str">
        <f>IF(D744&lt;&gt;" ",'База данных_основная'!$AE$1," ")</f>
        <v xml:space="preserve"> </v>
      </c>
      <c r="B744" s="96" t="str">
        <f t="array" ref="B74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744" s="97" t="str">
        <f t="array" ref="C74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744" s="106" t="str">
        <f t="array" ref="D74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745" spans="1:4" ht="18" x14ac:dyDescent="0.25">
      <c r="A745" s="96" t="str">
        <f>IF(D745&lt;&gt;" ",'База данных_основная'!$AE$1," ")</f>
        <v xml:space="preserve"> </v>
      </c>
      <c r="B745" s="96" t="str">
        <f t="array" ref="B74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745" s="97" t="str">
        <f t="array" ref="C74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745" s="106" t="str">
        <f t="array" ref="D74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746" spans="1:4" ht="18" x14ac:dyDescent="0.25">
      <c r="A746" s="96" t="str">
        <f>IF(D746&lt;&gt;" ",'База данных_основная'!$AE$1," ")</f>
        <v xml:space="preserve"> </v>
      </c>
      <c r="B746" s="96" t="str">
        <f t="array" ref="B74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746" s="97" t="str">
        <f t="array" ref="C74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746" s="106" t="str">
        <f t="array" ref="D74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747" spans="1:4" ht="18" x14ac:dyDescent="0.25">
      <c r="A747" s="96" t="str">
        <f>IF(D747&lt;&gt;" ",'База данных_основная'!$AE$1," ")</f>
        <v xml:space="preserve"> </v>
      </c>
      <c r="B747" s="96" t="str">
        <f t="array" ref="B74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747" s="97" t="str">
        <f t="array" ref="C74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747" s="106" t="str">
        <f t="array" ref="D74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748" spans="1:4" ht="18" x14ac:dyDescent="0.25">
      <c r="A748" s="96" t="str">
        <f>IF(D748&lt;&gt;" ",'База данных_основная'!$AE$1," ")</f>
        <v xml:space="preserve"> </v>
      </c>
      <c r="B748" s="96" t="str">
        <f t="array" ref="B74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748" s="97" t="str">
        <f t="array" ref="C74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748" s="106" t="str">
        <f t="array" ref="D74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749" spans="1:4" ht="18" x14ac:dyDescent="0.25">
      <c r="A749" s="96" t="str">
        <f>IF(D749&lt;&gt;" ",'База данных_основная'!$AE$1," ")</f>
        <v xml:space="preserve"> </v>
      </c>
      <c r="B749" s="96" t="str">
        <f t="array" ref="B74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749" s="97" t="str">
        <f t="array" ref="C74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749" s="106" t="str">
        <f t="array" ref="D74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750" spans="1:4" ht="18" x14ac:dyDescent="0.25">
      <c r="A750" s="96" t="str">
        <f>IF(D750&lt;&gt;" ",'База данных_основная'!$AE$1," ")</f>
        <v xml:space="preserve"> </v>
      </c>
      <c r="B750" s="96" t="str">
        <f t="array" ref="B75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750" s="97" t="str">
        <f t="array" ref="C75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750" s="106" t="str">
        <f t="array" ref="D75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751" spans="1:4" ht="18" x14ac:dyDescent="0.25">
      <c r="A751" s="96" t="str">
        <f>IF(D751&lt;&gt;" ",'База данных_основная'!$AE$1," ")</f>
        <v xml:space="preserve"> </v>
      </c>
      <c r="B751" s="96" t="str">
        <f t="array" ref="B75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751" s="97" t="str">
        <f t="array" ref="C75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751" s="106" t="str">
        <f t="array" ref="D75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752" spans="1:4" ht="18" x14ac:dyDescent="0.25">
      <c r="A752" s="96" t="str">
        <f>IF(D752&lt;&gt;" ",'База данных_основная'!$AE$1," ")</f>
        <v xml:space="preserve"> </v>
      </c>
      <c r="B752" s="96" t="str">
        <f t="array" ref="B75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752" s="97" t="str">
        <f t="array" ref="C75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752" s="106" t="str">
        <f t="array" ref="D75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753" spans="1:4" ht="18" x14ac:dyDescent="0.25">
      <c r="A753" s="96" t="str">
        <f>IF(D753&lt;&gt;" ",'База данных_основная'!$AE$1," ")</f>
        <v xml:space="preserve"> </v>
      </c>
      <c r="B753" s="96" t="str">
        <f t="array" ref="B75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753" s="97" t="str">
        <f t="array" ref="C75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753" s="106" t="str">
        <f t="array" ref="D75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754" spans="1:4" ht="18" x14ac:dyDescent="0.25">
      <c r="A754" s="96" t="str">
        <f>IF(D754&lt;&gt;" ",'База данных_основная'!$AE$1," ")</f>
        <v xml:space="preserve"> </v>
      </c>
      <c r="B754" s="96" t="str">
        <f t="array" ref="B75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754" s="97" t="str">
        <f t="array" ref="C75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754" s="106" t="str">
        <f t="array" ref="D75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755" spans="1:4" ht="18" x14ac:dyDescent="0.25">
      <c r="A755" s="96" t="str">
        <f>IF(D755&lt;&gt;" ",'База данных_основная'!$AE$1," ")</f>
        <v xml:space="preserve"> </v>
      </c>
      <c r="B755" s="96" t="str">
        <f t="array" ref="B75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755" s="97" t="str">
        <f t="array" ref="C75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755" s="106" t="str">
        <f t="array" ref="D75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756" spans="1:4" ht="18" x14ac:dyDescent="0.25">
      <c r="A756" s="96" t="str">
        <f>IF(D756&lt;&gt;" ",'База данных_основная'!$AE$1," ")</f>
        <v xml:space="preserve"> </v>
      </c>
      <c r="B756" s="96" t="str">
        <f t="array" ref="B75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756" s="97" t="str">
        <f t="array" ref="C75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756" s="106" t="str">
        <f t="array" ref="D75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757" spans="1:4" ht="18" x14ac:dyDescent="0.25">
      <c r="A757" s="96" t="str">
        <f>IF(D757&lt;&gt;" ",'База данных_основная'!$AE$1," ")</f>
        <v xml:space="preserve"> </v>
      </c>
      <c r="B757" s="96" t="str">
        <f t="array" ref="B75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757" s="97" t="str">
        <f t="array" ref="C75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757" s="106" t="str">
        <f t="array" ref="D75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758" spans="1:4" ht="18" x14ac:dyDescent="0.25">
      <c r="A758" s="96" t="str">
        <f>IF(D758&lt;&gt;" ",'База данных_основная'!$AE$1," ")</f>
        <v xml:space="preserve"> </v>
      </c>
      <c r="B758" s="96" t="str">
        <f t="array" ref="B75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758" s="97" t="str">
        <f t="array" ref="C75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758" s="106" t="str">
        <f t="array" ref="D75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759" spans="1:4" ht="18" x14ac:dyDescent="0.25">
      <c r="A759" s="96" t="str">
        <f>IF(D759&lt;&gt;" ",'База данных_основная'!$AE$1," ")</f>
        <v xml:space="preserve"> </v>
      </c>
      <c r="B759" s="96" t="str">
        <f t="array" ref="B75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759" s="97" t="str">
        <f t="array" ref="C75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759" s="106" t="str">
        <f t="array" ref="D75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760" spans="1:4" ht="18" x14ac:dyDescent="0.25">
      <c r="A760" s="96" t="str">
        <f>IF(D760&lt;&gt;" ",'База данных_основная'!$AE$1," ")</f>
        <v xml:space="preserve"> </v>
      </c>
      <c r="B760" s="96" t="str">
        <f t="array" ref="B76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760" s="97" t="str">
        <f t="array" ref="C76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760" s="106" t="str">
        <f t="array" ref="D76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761" spans="1:4" ht="18" x14ac:dyDescent="0.25">
      <c r="A761" s="96" t="str">
        <f>IF(D761&lt;&gt;" ",'База данных_основная'!$AE$1," ")</f>
        <v xml:space="preserve"> </v>
      </c>
      <c r="B761" s="96" t="str">
        <f t="array" ref="B76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761" s="97" t="str">
        <f t="array" ref="C76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761" s="106" t="str">
        <f t="array" ref="D76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762" spans="1:4" ht="18" x14ac:dyDescent="0.25">
      <c r="A762" s="96" t="str">
        <f>IF(D762&lt;&gt;" ",'База данных_основная'!$AE$1," ")</f>
        <v xml:space="preserve"> </v>
      </c>
      <c r="B762" s="96" t="str">
        <f t="array" ref="B76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762" s="97" t="str">
        <f t="array" ref="C76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762" s="106" t="str">
        <f t="array" ref="D76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763" spans="1:4" ht="18" x14ac:dyDescent="0.25">
      <c r="A763" s="96" t="str">
        <f>IF(D763&lt;&gt;" ",'База данных_основная'!$AE$1," ")</f>
        <v xml:space="preserve"> </v>
      </c>
      <c r="B763" s="96" t="str">
        <f t="array" ref="B76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763" s="97" t="str">
        <f t="array" ref="C76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763" s="106" t="str">
        <f t="array" ref="D76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764" spans="1:4" ht="18" x14ac:dyDescent="0.25">
      <c r="A764" s="96" t="str">
        <f>IF(D764&lt;&gt;" ",'База данных_основная'!$AE$1," ")</f>
        <v xml:space="preserve"> </v>
      </c>
      <c r="B764" s="96" t="str">
        <f t="array" ref="B76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764" s="97" t="str">
        <f t="array" ref="C76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764" s="106" t="str">
        <f t="array" ref="D76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765" spans="1:4" ht="18" x14ac:dyDescent="0.25">
      <c r="A765" s="96" t="str">
        <f>IF(D765&lt;&gt;" ",'База данных_основная'!$AE$1," ")</f>
        <v xml:space="preserve"> </v>
      </c>
      <c r="B765" s="96" t="str">
        <f t="array" ref="B76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765" s="97" t="str">
        <f t="array" ref="C76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765" s="106" t="str">
        <f t="array" ref="D76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766" spans="1:4" ht="18" x14ac:dyDescent="0.25">
      <c r="A766" s="96" t="str">
        <f>IF(D766&lt;&gt;" ",'База данных_основная'!$AE$1," ")</f>
        <v xml:space="preserve"> </v>
      </c>
      <c r="B766" s="96" t="str">
        <f t="array" ref="B76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766" s="97" t="str">
        <f t="array" ref="C76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766" s="106" t="str">
        <f t="array" ref="D76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767" spans="1:4" ht="18" x14ac:dyDescent="0.25">
      <c r="A767" s="96" t="str">
        <f>IF(D767&lt;&gt;" ",'База данных_основная'!$AE$1," ")</f>
        <v xml:space="preserve"> </v>
      </c>
      <c r="B767" s="96" t="str">
        <f t="array" ref="B76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767" s="97" t="str">
        <f t="array" ref="C76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767" s="106" t="str">
        <f t="array" ref="D76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768" spans="1:4" ht="18" x14ac:dyDescent="0.25">
      <c r="A768" s="96" t="str">
        <f>IF(D768&lt;&gt;" ",'База данных_основная'!$AE$1," ")</f>
        <v xml:space="preserve"> </v>
      </c>
      <c r="B768" s="96" t="str">
        <f t="array" ref="B76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768" s="97" t="str">
        <f t="array" ref="C76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768" s="106" t="str">
        <f t="array" ref="D76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769" spans="1:4" ht="18" x14ac:dyDescent="0.25">
      <c r="A769" s="96" t="str">
        <f>IF(D769&lt;&gt;" ",'База данных_основная'!$AE$1," ")</f>
        <v xml:space="preserve"> </v>
      </c>
      <c r="B769" s="96" t="str">
        <f t="array" ref="B76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769" s="97" t="str">
        <f t="array" ref="C76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769" s="106" t="str">
        <f t="array" ref="D76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770" spans="1:4" ht="18" x14ac:dyDescent="0.25">
      <c r="A770" s="96" t="str">
        <f>IF(D770&lt;&gt;" ",'База данных_основная'!$AE$1," ")</f>
        <v xml:space="preserve"> </v>
      </c>
      <c r="B770" s="96" t="str">
        <f t="array" ref="B77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770" s="97" t="str">
        <f t="array" ref="C77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770" s="106" t="str">
        <f t="array" ref="D77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771" spans="1:4" ht="18" x14ac:dyDescent="0.25">
      <c r="A771" s="96" t="str">
        <f>IF(D771&lt;&gt;" ",'База данных_основная'!$AE$1," ")</f>
        <v xml:space="preserve"> </v>
      </c>
      <c r="B771" s="96" t="str">
        <f t="array" ref="B77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771" s="97" t="str">
        <f t="array" ref="C77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771" s="106" t="str">
        <f t="array" ref="D77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772" spans="1:4" ht="18" x14ac:dyDescent="0.25">
      <c r="A772" s="96" t="str">
        <f>IF(D772&lt;&gt;" ",'База данных_основная'!$AE$1," ")</f>
        <v xml:space="preserve"> </v>
      </c>
      <c r="B772" s="96" t="str">
        <f t="array" ref="B77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772" s="97" t="str">
        <f t="array" ref="C77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772" s="106" t="str">
        <f t="array" ref="D77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773" spans="1:4" ht="18" x14ac:dyDescent="0.25">
      <c r="A773" s="96" t="str">
        <f>IF(D773&lt;&gt;" ",'База данных_основная'!$AE$1," ")</f>
        <v xml:space="preserve"> </v>
      </c>
      <c r="B773" s="96" t="str">
        <f t="array" ref="B77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773" s="97" t="str">
        <f t="array" ref="C77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773" s="106" t="str">
        <f t="array" ref="D77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774" spans="1:4" ht="18" x14ac:dyDescent="0.25">
      <c r="A774" s="96" t="str">
        <f>IF(D774&lt;&gt;" ",'База данных_основная'!$AE$1," ")</f>
        <v xml:space="preserve"> </v>
      </c>
      <c r="B774" s="96" t="str">
        <f t="array" ref="B77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774" s="97" t="str">
        <f t="array" ref="C77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774" s="106" t="str">
        <f t="array" ref="D77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775" spans="1:4" ht="18" x14ac:dyDescent="0.25">
      <c r="A775" s="96" t="str">
        <f>IF(D775&lt;&gt;" ",'База данных_основная'!$AE$1," ")</f>
        <v xml:space="preserve"> </v>
      </c>
      <c r="B775" s="96" t="str">
        <f t="array" ref="B77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775" s="97" t="str">
        <f t="array" ref="C77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775" s="106" t="str">
        <f t="array" ref="D77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776" spans="1:4" ht="18" x14ac:dyDescent="0.25">
      <c r="A776" s="96" t="str">
        <f>IF(D776&lt;&gt;" ",'База данных_основная'!$AE$1," ")</f>
        <v xml:space="preserve"> </v>
      </c>
      <c r="B776" s="96" t="str">
        <f t="array" ref="B77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776" s="97" t="str">
        <f t="array" ref="C77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776" s="106" t="str">
        <f t="array" ref="D77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777" spans="1:4" ht="18" x14ac:dyDescent="0.25">
      <c r="A777" s="96" t="str">
        <f>IF(D777&lt;&gt;" ",'База данных_основная'!$AE$1," ")</f>
        <v xml:space="preserve"> </v>
      </c>
      <c r="B777" s="96" t="str">
        <f t="array" ref="B77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777" s="97" t="str">
        <f t="array" ref="C77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777" s="106" t="str">
        <f t="array" ref="D77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778" spans="1:4" ht="18" x14ac:dyDescent="0.25">
      <c r="A778" s="96" t="str">
        <f>IF(D778&lt;&gt;" ",'База данных_основная'!$AE$1," ")</f>
        <v xml:space="preserve"> </v>
      </c>
      <c r="B778" s="96" t="str">
        <f t="array" ref="B77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778" s="97" t="str">
        <f t="array" ref="C77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778" s="106" t="str">
        <f t="array" ref="D77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779" spans="1:4" ht="18" x14ac:dyDescent="0.25">
      <c r="A779" s="96" t="str">
        <f>IF(D779&lt;&gt;" ",'База данных_основная'!$AE$1," ")</f>
        <v xml:space="preserve"> </v>
      </c>
      <c r="B779" s="96" t="str">
        <f t="array" ref="B77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779" s="97" t="str">
        <f t="array" ref="C77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779" s="106" t="str">
        <f t="array" ref="D77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780" spans="1:4" ht="18" x14ac:dyDescent="0.25">
      <c r="A780" s="96" t="str">
        <f>IF(D780&lt;&gt;" ",'База данных_основная'!$AE$1," ")</f>
        <v xml:space="preserve"> </v>
      </c>
      <c r="B780" s="96" t="str">
        <f t="array" ref="B78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780" s="97" t="str">
        <f t="array" ref="C78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780" s="106" t="str">
        <f t="array" ref="D78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781" spans="1:4" ht="18" x14ac:dyDescent="0.25">
      <c r="A781" s="96" t="str">
        <f>IF(D781&lt;&gt;" ",'База данных_основная'!$AE$1," ")</f>
        <v xml:space="preserve"> </v>
      </c>
      <c r="B781" s="96" t="str">
        <f t="array" ref="B78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781" s="97" t="str">
        <f t="array" ref="C78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781" s="106" t="str">
        <f t="array" ref="D78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782" spans="1:4" ht="18" x14ac:dyDescent="0.25">
      <c r="A782" s="96" t="str">
        <f>IF(D782&lt;&gt;" ",'База данных_основная'!$AE$1," ")</f>
        <v xml:space="preserve"> </v>
      </c>
      <c r="B782" s="96" t="str">
        <f t="array" ref="B78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782" s="97" t="str">
        <f t="array" ref="C78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782" s="106" t="str">
        <f t="array" ref="D78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783" spans="1:4" ht="18" x14ac:dyDescent="0.25">
      <c r="A783" s="96" t="str">
        <f>IF(D783&lt;&gt;" ",'База данных_основная'!$AE$1," ")</f>
        <v xml:space="preserve"> </v>
      </c>
      <c r="B783" s="96" t="str">
        <f t="array" ref="B78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783" s="97" t="str">
        <f t="array" ref="C78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783" s="106" t="str">
        <f t="array" ref="D78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784" spans="1:4" ht="18" x14ac:dyDescent="0.25">
      <c r="A784" s="96" t="str">
        <f>IF(D784&lt;&gt;" ",'База данных_основная'!$AE$1," ")</f>
        <v xml:space="preserve"> </v>
      </c>
      <c r="B784" s="96" t="str">
        <f t="array" ref="B78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784" s="97" t="str">
        <f t="array" ref="C78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784" s="106" t="str">
        <f t="array" ref="D78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785" spans="1:4" ht="18" x14ac:dyDescent="0.25">
      <c r="A785" s="96" t="str">
        <f>IF(D785&lt;&gt;" ",'База данных_основная'!$AE$1," ")</f>
        <v xml:space="preserve"> </v>
      </c>
      <c r="B785" s="96" t="str">
        <f t="array" ref="B78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785" s="97" t="str">
        <f t="array" ref="C78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785" s="106" t="str">
        <f t="array" ref="D78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786" spans="1:4" ht="18" x14ac:dyDescent="0.25">
      <c r="A786" s="96" t="str">
        <f>IF(D786&lt;&gt;" ",'База данных_основная'!$AE$1," ")</f>
        <v xml:space="preserve"> </v>
      </c>
      <c r="B786" s="96" t="str">
        <f t="array" ref="B78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786" s="97" t="str">
        <f t="array" ref="C78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786" s="106" t="str">
        <f t="array" ref="D78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787" spans="1:4" ht="18" x14ac:dyDescent="0.25">
      <c r="A787" s="96" t="str">
        <f>IF(D787&lt;&gt;" ",'База данных_основная'!$AE$1," ")</f>
        <v xml:space="preserve"> </v>
      </c>
      <c r="B787" s="96" t="str">
        <f t="array" ref="B78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787" s="97" t="str">
        <f t="array" ref="C78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787" s="106" t="str">
        <f t="array" ref="D78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788" spans="1:4" ht="18" x14ac:dyDescent="0.25">
      <c r="A788" s="96" t="str">
        <f>IF(D788&lt;&gt;" ",'База данных_основная'!$AE$1," ")</f>
        <v xml:space="preserve"> </v>
      </c>
      <c r="B788" s="96" t="str">
        <f t="array" ref="B78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788" s="97" t="str">
        <f t="array" ref="C78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788" s="106" t="str">
        <f t="array" ref="D78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789" spans="1:4" ht="18" x14ac:dyDescent="0.25">
      <c r="A789" s="96" t="str">
        <f>IF(D789&lt;&gt;" ",'База данных_основная'!$AE$1," ")</f>
        <v xml:space="preserve"> </v>
      </c>
      <c r="B789" s="96" t="str">
        <f t="array" ref="B78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789" s="97" t="str">
        <f t="array" ref="C78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789" s="106" t="str">
        <f t="array" ref="D78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790" spans="1:4" ht="18" x14ac:dyDescent="0.25">
      <c r="A790" s="96" t="str">
        <f>IF(D790&lt;&gt;" ",'База данных_основная'!$AE$1," ")</f>
        <v xml:space="preserve"> </v>
      </c>
      <c r="B790" s="96" t="str">
        <f t="array" ref="B79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790" s="97" t="str">
        <f t="array" ref="C79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790" s="106" t="str">
        <f t="array" ref="D79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791" spans="1:4" ht="18" x14ac:dyDescent="0.25">
      <c r="A791" s="96" t="str">
        <f>IF(D791&lt;&gt;" ",'База данных_основная'!$AE$1," ")</f>
        <v xml:space="preserve"> </v>
      </c>
      <c r="B791" s="96" t="str">
        <f t="array" ref="B79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791" s="97" t="str">
        <f t="array" ref="C79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791" s="106" t="str">
        <f t="array" ref="D79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792" spans="1:4" ht="18" x14ac:dyDescent="0.25">
      <c r="A792" s="96" t="str">
        <f>IF(D792&lt;&gt;" ",'База данных_основная'!$AE$1," ")</f>
        <v xml:space="preserve"> </v>
      </c>
      <c r="B792" s="96" t="str">
        <f t="array" ref="B79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792" s="97" t="str">
        <f t="array" ref="C79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792" s="106" t="str">
        <f t="array" ref="D79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793" spans="1:4" ht="18" x14ac:dyDescent="0.25">
      <c r="A793" s="96" t="str">
        <f>IF(D793&lt;&gt;" ",'База данных_основная'!$AE$1," ")</f>
        <v xml:space="preserve"> </v>
      </c>
      <c r="B793" s="96" t="str">
        <f t="array" ref="B79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793" s="97" t="str">
        <f t="array" ref="C79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793" s="106" t="str">
        <f t="array" ref="D79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794" spans="1:4" ht="18" x14ac:dyDescent="0.25">
      <c r="A794" s="96" t="str">
        <f>IF(D794&lt;&gt;" ",'База данных_основная'!$AE$1," ")</f>
        <v xml:space="preserve"> </v>
      </c>
      <c r="B794" s="96" t="str">
        <f t="array" ref="B79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794" s="97" t="str">
        <f t="array" ref="C79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794" s="106" t="str">
        <f t="array" ref="D79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795" spans="1:4" ht="18" x14ac:dyDescent="0.25">
      <c r="A795" s="96" t="str">
        <f>IF(D795&lt;&gt;" ",'База данных_основная'!$AE$1," ")</f>
        <v xml:space="preserve"> </v>
      </c>
      <c r="B795" s="96" t="str">
        <f t="array" ref="B79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795" s="97" t="str">
        <f t="array" ref="C79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795" s="106" t="str">
        <f t="array" ref="D79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796" spans="1:4" ht="18" x14ac:dyDescent="0.25">
      <c r="A796" s="96" t="str">
        <f>IF(D796&lt;&gt;" ",'База данных_основная'!$AE$1," ")</f>
        <v xml:space="preserve"> </v>
      </c>
      <c r="B796" s="96" t="str">
        <f t="array" ref="B79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796" s="97" t="str">
        <f t="array" ref="C79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796" s="106" t="str">
        <f t="array" ref="D79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797" spans="1:4" ht="18" x14ac:dyDescent="0.25">
      <c r="A797" s="96" t="str">
        <f>IF(D797&lt;&gt;" ",'База данных_основная'!$AE$1," ")</f>
        <v xml:space="preserve"> </v>
      </c>
      <c r="B797" s="96" t="str">
        <f t="array" ref="B79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797" s="97" t="str">
        <f t="array" ref="C79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797" s="106" t="str">
        <f t="array" ref="D79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798" spans="1:4" ht="18" x14ac:dyDescent="0.25">
      <c r="A798" s="96" t="str">
        <f>IF(D798&lt;&gt;" ",'База данных_основная'!$AE$1," ")</f>
        <v xml:space="preserve"> </v>
      </c>
      <c r="B798" s="96" t="str">
        <f t="array" ref="B79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798" s="97" t="str">
        <f t="array" ref="C79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798" s="106" t="str">
        <f t="array" ref="D79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799" spans="1:4" ht="18" x14ac:dyDescent="0.25">
      <c r="A799" s="96" t="str">
        <f>IF(D799&lt;&gt;" ",'База данных_основная'!$AE$1," ")</f>
        <v xml:space="preserve"> </v>
      </c>
      <c r="B799" s="96" t="str">
        <f t="array" ref="B79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799" s="97" t="str">
        <f t="array" ref="C79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799" s="106" t="str">
        <f t="array" ref="D79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800" spans="1:4" ht="18" x14ac:dyDescent="0.25">
      <c r="A800" s="96" t="str">
        <f>IF(D800&lt;&gt;" ",'База данных_основная'!$AE$1," ")</f>
        <v xml:space="preserve"> </v>
      </c>
      <c r="B800" s="96" t="str">
        <f t="array" ref="B80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800" s="97" t="str">
        <f t="array" ref="C80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800" s="106" t="str">
        <f t="array" ref="D80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801" spans="1:4" ht="18" x14ac:dyDescent="0.25">
      <c r="A801" s="96" t="str">
        <f>IF(D801&lt;&gt;" ",'База данных_основная'!$AE$1," ")</f>
        <v xml:space="preserve"> </v>
      </c>
      <c r="B801" s="96" t="str">
        <f t="array" ref="B80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801" s="97" t="str">
        <f t="array" ref="C80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801" s="106" t="str">
        <f t="array" ref="D80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802" spans="1:4" ht="18" x14ac:dyDescent="0.25">
      <c r="A802" s="96" t="str">
        <f>IF(D802&lt;&gt;" ",'База данных_основная'!$AE$1," ")</f>
        <v xml:space="preserve"> </v>
      </c>
      <c r="B802" s="96" t="str">
        <f t="array" ref="B80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802" s="97" t="str">
        <f t="array" ref="C80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802" s="106" t="str">
        <f t="array" ref="D80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803" spans="1:4" ht="18" x14ac:dyDescent="0.25">
      <c r="A803" s="96" t="str">
        <f>IF(D803&lt;&gt;" ",'База данных_основная'!$AE$1," ")</f>
        <v xml:space="preserve"> </v>
      </c>
      <c r="B803" s="96" t="str">
        <f t="array" ref="B80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803" s="97" t="str">
        <f t="array" ref="C80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803" s="106" t="str">
        <f t="array" ref="D80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804" spans="1:4" ht="18" x14ac:dyDescent="0.25">
      <c r="A804" s="96" t="str">
        <f>IF(D804&lt;&gt;" ",'База данных_основная'!$AE$1," ")</f>
        <v xml:space="preserve"> </v>
      </c>
      <c r="B804" s="96" t="str">
        <f t="array" ref="B80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804" s="97" t="str">
        <f t="array" ref="C80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804" s="106" t="str">
        <f t="array" ref="D80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805" spans="1:4" ht="18" x14ac:dyDescent="0.25">
      <c r="A805" s="96" t="str">
        <f>IF(D805&lt;&gt;" ",'База данных_основная'!$AE$1," ")</f>
        <v xml:space="preserve"> </v>
      </c>
      <c r="B805" s="96" t="str">
        <f t="array" ref="B80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805" s="97" t="str">
        <f t="array" ref="C80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805" s="106" t="str">
        <f t="array" ref="D80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806" spans="1:4" ht="18" x14ac:dyDescent="0.25">
      <c r="A806" s="96" t="str">
        <f>IF(D806&lt;&gt;" ",'База данных_основная'!$AE$1," ")</f>
        <v xml:space="preserve"> </v>
      </c>
      <c r="B806" s="96" t="str">
        <f t="array" ref="B80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806" s="97" t="str">
        <f t="array" ref="C80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806" s="106" t="str">
        <f t="array" ref="D80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807" spans="1:4" ht="18" x14ac:dyDescent="0.25">
      <c r="A807" s="96" t="str">
        <f>IF(D807&lt;&gt;" ",'База данных_основная'!$AE$1," ")</f>
        <v xml:space="preserve"> </v>
      </c>
      <c r="B807" s="96" t="str">
        <f t="array" ref="B80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807" s="97" t="str">
        <f t="array" ref="C80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807" s="106" t="str">
        <f t="array" ref="D80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808" spans="1:4" ht="18" x14ac:dyDescent="0.25">
      <c r="A808" s="96" t="str">
        <f>IF(D808&lt;&gt;" ",'База данных_основная'!$AE$1," ")</f>
        <v xml:space="preserve"> </v>
      </c>
      <c r="B808" s="96" t="str">
        <f t="array" ref="B80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808" s="97" t="str">
        <f t="array" ref="C80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808" s="106" t="str">
        <f t="array" ref="D80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809" spans="1:4" ht="18" x14ac:dyDescent="0.25">
      <c r="A809" s="96" t="str">
        <f>IF(D809&lt;&gt;" ",'База данных_основная'!$AE$1," ")</f>
        <v xml:space="preserve"> </v>
      </c>
      <c r="B809" s="96" t="str">
        <f t="array" ref="B80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809" s="97" t="str">
        <f t="array" ref="C80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809" s="106" t="str">
        <f t="array" ref="D80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810" spans="1:4" ht="18" x14ac:dyDescent="0.25">
      <c r="A810" s="96" t="str">
        <f>IF(D810&lt;&gt;" ",'База данных_основная'!$AE$1," ")</f>
        <v xml:space="preserve"> </v>
      </c>
      <c r="B810" s="96" t="str">
        <f t="array" ref="B81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810" s="97" t="str">
        <f t="array" ref="C81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810" s="106" t="str">
        <f t="array" ref="D81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811" spans="1:4" ht="18" x14ac:dyDescent="0.25">
      <c r="A811" s="96" t="str">
        <f>IF(D811&lt;&gt;" ",'База данных_основная'!$AE$1," ")</f>
        <v xml:space="preserve"> </v>
      </c>
      <c r="B811" s="96" t="str">
        <f t="array" ref="B81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811" s="97" t="str">
        <f t="array" ref="C81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811" s="106" t="str">
        <f t="array" ref="D81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812" spans="1:4" ht="18" x14ac:dyDescent="0.25">
      <c r="A812" s="96" t="str">
        <f>IF(D812&lt;&gt;" ",'База данных_основная'!$AE$1," ")</f>
        <v xml:space="preserve"> </v>
      </c>
      <c r="B812" s="96" t="str">
        <f t="array" ref="B81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812" s="97" t="str">
        <f t="array" ref="C81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812" s="106" t="str">
        <f t="array" ref="D81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813" spans="1:4" ht="18" x14ac:dyDescent="0.25">
      <c r="A813" s="96" t="str">
        <f>IF(D813&lt;&gt;" ",'База данных_основная'!$AE$1," ")</f>
        <v xml:space="preserve"> </v>
      </c>
      <c r="B813" s="96" t="str">
        <f t="array" ref="B81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813" s="97" t="str">
        <f t="array" ref="C81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813" s="106" t="str">
        <f t="array" ref="D81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814" spans="1:4" ht="18" x14ac:dyDescent="0.25">
      <c r="A814" s="96" t="str">
        <f>IF(D814&lt;&gt;" ",'База данных_основная'!$AE$1," ")</f>
        <v xml:space="preserve"> </v>
      </c>
      <c r="B814" s="96" t="str">
        <f t="array" ref="B81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814" s="97" t="str">
        <f t="array" ref="C81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814" s="106" t="str">
        <f t="array" ref="D81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815" spans="1:4" ht="18" x14ac:dyDescent="0.25">
      <c r="A815" s="96" t="str">
        <f>IF(D815&lt;&gt;" ",'База данных_основная'!$AE$1," ")</f>
        <v xml:space="preserve"> </v>
      </c>
      <c r="B815" s="96" t="str">
        <f t="array" ref="B81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815" s="97" t="str">
        <f t="array" ref="C81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815" s="106" t="str">
        <f t="array" ref="D81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816" spans="1:4" ht="18" x14ac:dyDescent="0.25">
      <c r="A816" s="96" t="str">
        <f>IF(D816&lt;&gt;" ",'База данных_основная'!$AE$1," ")</f>
        <v xml:space="preserve"> </v>
      </c>
      <c r="B816" s="96" t="str">
        <f t="array" ref="B81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816" s="97" t="str">
        <f t="array" ref="C81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816" s="106" t="str">
        <f t="array" ref="D81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817" spans="1:4" ht="18" x14ac:dyDescent="0.25">
      <c r="A817" s="96" t="str">
        <f>IF(D817&lt;&gt;" ",'База данных_основная'!$AE$1," ")</f>
        <v xml:space="preserve"> </v>
      </c>
      <c r="B817" s="96" t="str">
        <f t="array" ref="B81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817" s="97" t="str">
        <f t="array" ref="C81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817" s="106" t="str">
        <f t="array" ref="D81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818" spans="1:4" ht="18" x14ac:dyDescent="0.25">
      <c r="A818" s="96" t="str">
        <f>IF(D818&lt;&gt;" ",'База данных_основная'!$AE$1," ")</f>
        <v xml:space="preserve"> </v>
      </c>
      <c r="B818" s="96" t="str">
        <f t="array" ref="B81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818" s="97" t="str">
        <f t="array" ref="C81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818" s="106" t="str">
        <f t="array" ref="D81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819" spans="1:4" ht="18" x14ac:dyDescent="0.25">
      <c r="A819" s="96" t="str">
        <f>IF(D819&lt;&gt;" ",'База данных_основная'!$AE$1," ")</f>
        <v xml:space="preserve"> </v>
      </c>
      <c r="B819" s="96" t="str">
        <f t="array" ref="B81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819" s="97" t="str">
        <f t="array" ref="C81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819" s="106" t="str">
        <f t="array" ref="D81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820" spans="1:4" ht="18" x14ac:dyDescent="0.25">
      <c r="A820" s="96" t="str">
        <f>IF(D820&lt;&gt;" ",'База данных_основная'!$AE$1," ")</f>
        <v xml:space="preserve"> </v>
      </c>
      <c r="B820" s="96" t="str">
        <f t="array" ref="B82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820" s="97" t="str">
        <f t="array" ref="C82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820" s="106" t="str">
        <f t="array" ref="D82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821" spans="1:4" ht="18" x14ac:dyDescent="0.25">
      <c r="A821" s="96" t="str">
        <f>IF(D821&lt;&gt;" ",'База данных_основная'!$AE$1," ")</f>
        <v xml:space="preserve"> </v>
      </c>
      <c r="B821" s="96" t="str">
        <f t="array" ref="B82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821" s="97" t="str">
        <f t="array" ref="C82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821" s="106" t="str">
        <f t="array" ref="D82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822" spans="1:4" ht="18" x14ac:dyDescent="0.25">
      <c r="A822" s="96" t="str">
        <f>IF(D822&lt;&gt;" ",'База данных_основная'!$AE$1," ")</f>
        <v xml:space="preserve"> </v>
      </c>
      <c r="B822" s="96" t="str">
        <f t="array" ref="B82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822" s="97" t="str">
        <f t="array" ref="C82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822" s="106" t="str">
        <f t="array" ref="D82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823" spans="1:4" ht="18" x14ac:dyDescent="0.25">
      <c r="A823" s="96" t="str">
        <f>IF(D823&lt;&gt;" ",'База данных_основная'!$AE$1," ")</f>
        <v xml:space="preserve"> </v>
      </c>
      <c r="B823" s="96" t="str">
        <f t="array" ref="B82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823" s="97" t="str">
        <f t="array" ref="C82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823" s="106" t="str">
        <f t="array" ref="D82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824" spans="1:4" ht="18" x14ac:dyDescent="0.25">
      <c r="A824" s="96" t="str">
        <f>IF(D824&lt;&gt;" ",'База данных_основная'!$AE$1," ")</f>
        <v xml:space="preserve"> </v>
      </c>
      <c r="B824" s="96" t="str">
        <f t="array" ref="B82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824" s="97" t="str">
        <f t="array" ref="C82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824" s="106" t="str">
        <f t="array" ref="D82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825" spans="1:4" ht="18" x14ac:dyDescent="0.25">
      <c r="A825" s="96" t="str">
        <f>IF(D825&lt;&gt;" ",'База данных_основная'!$AE$1," ")</f>
        <v xml:space="preserve"> </v>
      </c>
      <c r="B825" s="96" t="str">
        <f t="array" ref="B82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825" s="97" t="str">
        <f t="array" ref="C82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825" s="106" t="str">
        <f t="array" ref="D82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826" spans="1:4" ht="18" x14ac:dyDescent="0.25">
      <c r="A826" s="96" t="str">
        <f>IF(D826&lt;&gt;" ",'База данных_основная'!$AE$1," ")</f>
        <v xml:space="preserve"> </v>
      </c>
      <c r="B826" s="96" t="str">
        <f t="array" ref="B82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826" s="97" t="str">
        <f t="array" ref="C82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826" s="106" t="str">
        <f t="array" ref="D82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827" spans="1:4" ht="18" x14ac:dyDescent="0.25">
      <c r="A827" s="96" t="str">
        <f>IF(D827&lt;&gt;" ",'База данных_основная'!$AE$1," ")</f>
        <v xml:space="preserve"> </v>
      </c>
      <c r="B827" s="96" t="str">
        <f t="array" ref="B82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827" s="97" t="str">
        <f t="array" ref="C82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827" s="106" t="str">
        <f t="array" ref="D82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828" spans="1:4" ht="18" x14ac:dyDescent="0.25">
      <c r="A828" s="96" t="str">
        <f>IF(D828&lt;&gt;" ",'База данных_основная'!$AE$1," ")</f>
        <v xml:space="preserve"> </v>
      </c>
      <c r="B828" s="96" t="str">
        <f t="array" ref="B82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828" s="97" t="str">
        <f t="array" ref="C82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828" s="106" t="str">
        <f t="array" ref="D82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829" spans="1:4" ht="18" x14ac:dyDescent="0.25">
      <c r="A829" s="96" t="str">
        <f>IF(D829&lt;&gt;" ",'База данных_основная'!$AE$1," ")</f>
        <v xml:space="preserve"> </v>
      </c>
      <c r="B829" s="96" t="str">
        <f t="array" ref="B82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829" s="97" t="str">
        <f t="array" ref="C82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829" s="106" t="str">
        <f t="array" ref="D82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830" spans="1:4" ht="18" x14ac:dyDescent="0.25">
      <c r="A830" s="96" t="str">
        <f>IF(D830&lt;&gt;" ",'База данных_основная'!$AE$1," ")</f>
        <v xml:space="preserve"> </v>
      </c>
      <c r="B830" s="96" t="str">
        <f t="array" ref="B83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830" s="97" t="str">
        <f t="array" ref="C83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830" s="106" t="str">
        <f t="array" ref="D83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831" spans="1:4" ht="18" x14ac:dyDescent="0.25">
      <c r="A831" s="96" t="str">
        <f>IF(D831&lt;&gt;" ",'База данных_основная'!$AE$1," ")</f>
        <v xml:space="preserve"> </v>
      </c>
      <c r="B831" s="96" t="str">
        <f t="array" ref="B83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831" s="97" t="str">
        <f t="array" ref="C83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831" s="106" t="str">
        <f t="array" ref="D83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832" spans="1:4" ht="18" x14ac:dyDescent="0.25">
      <c r="A832" s="96" t="str">
        <f>IF(D832&lt;&gt;" ",'База данных_основная'!$AE$1," ")</f>
        <v xml:space="preserve"> </v>
      </c>
      <c r="B832" s="96" t="str">
        <f t="array" ref="B83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832" s="97" t="str">
        <f t="array" ref="C83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832" s="106" t="str">
        <f t="array" ref="D83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833" spans="1:4" ht="18" x14ac:dyDescent="0.25">
      <c r="A833" s="96" t="str">
        <f>IF(D833&lt;&gt;" ",'База данных_основная'!$AE$1," ")</f>
        <v xml:space="preserve"> </v>
      </c>
      <c r="B833" s="96" t="str">
        <f t="array" ref="B83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833" s="97" t="str">
        <f t="array" ref="C83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833" s="106" t="str">
        <f t="array" ref="D83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834" spans="1:4" ht="18" x14ac:dyDescent="0.25">
      <c r="A834" s="96" t="str">
        <f>IF(D834&lt;&gt;" ",'База данных_основная'!$AE$1," ")</f>
        <v xml:space="preserve"> </v>
      </c>
      <c r="B834" s="96" t="str">
        <f t="array" ref="B83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834" s="97" t="str">
        <f t="array" ref="C83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834" s="106" t="str">
        <f t="array" ref="D83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835" spans="1:4" ht="18" x14ac:dyDescent="0.25">
      <c r="A835" s="96" t="str">
        <f>IF(D835&lt;&gt;" ",'База данных_основная'!$AE$1," ")</f>
        <v xml:space="preserve"> </v>
      </c>
      <c r="B835" s="96" t="str">
        <f t="array" ref="B83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835" s="97" t="str">
        <f t="array" ref="C83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835" s="106" t="str">
        <f t="array" ref="D83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836" spans="1:4" ht="18" x14ac:dyDescent="0.25">
      <c r="A836" s="96" t="str">
        <f>IF(D836&lt;&gt;" ",'База данных_основная'!$AE$1," ")</f>
        <v xml:space="preserve"> </v>
      </c>
      <c r="B836" s="96" t="str">
        <f t="array" ref="B83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836" s="97" t="str">
        <f t="array" ref="C83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836" s="106" t="str">
        <f t="array" ref="D83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837" spans="1:4" ht="18" x14ac:dyDescent="0.25">
      <c r="A837" s="96" t="str">
        <f>IF(D837&lt;&gt;" ",'База данных_основная'!$AE$1," ")</f>
        <v xml:space="preserve"> </v>
      </c>
      <c r="B837" s="96" t="str">
        <f t="array" ref="B83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837" s="97" t="str">
        <f t="array" ref="C83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837" s="106" t="str">
        <f t="array" ref="D83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838" spans="1:4" ht="18" x14ac:dyDescent="0.25">
      <c r="A838" s="96" t="str">
        <f>IF(D838&lt;&gt;" ",'База данных_основная'!$AE$1," ")</f>
        <v xml:space="preserve"> </v>
      </c>
      <c r="B838" s="96" t="str">
        <f t="array" ref="B83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838" s="97" t="str">
        <f t="array" ref="C83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838" s="106" t="str">
        <f t="array" ref="D83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839" spans="1:4" ht="18" x14ac:dyDescent="0.25">
      <c r="A839" s="96" t="str">
        <f>IF(D839&lt;&gt;" ",'База данных_основная'!$AE$1," ")</f>
        <v xml:space="preserve"> </v>
      </c>
      <c r="B839" s="96" t="str">
        <f t="array" ref="B83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839" s="97" t="str">
        <f t="array" ref="C83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839" s="106" t="str">
        <f t="array" ref="D83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840" spans="1:4" ht="18" x14ac:dyDescent="0.25">
      <c r="A840" s="96" t="str">
        <f>IF(D840&lt;&gt;" ",'База данных_основная'!$AE$1," ")</f>
        <v xml:space="preserve"> </v>
      </c>
      <c r="B840" s="96" t="str">
        <f t="array" ref="B84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840" s="97" t="str">
        <f t="array" ref="C84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840" s="106" t="str">
        <f t="array" ref="D84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841" spans="1:4" ht="18" x14ac:dyDescent="0.25">
      <c r="A841" s="96" t="str">
        <f>IF(D841&lt;&gt;" ",'База данных_основная'!$AE$1," ")</f>
        <v xml:space="preserve"> </v>
      </c>
      <c r="B841" s="96" t="str">
        <f t="array" ref="B84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841" s="97" t="str">
        <f t="array" ref="C84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841" s="106" t="str">
        <f t="array" ref="D84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842" spans="1:4" ht="18" x14ac:dyDescent="0.25">
      <c r="A842" s="96" t="str">
        <f>IF(D842&lt;&gt;" ",'База данных_основная'!$AE$1," ")</f>
        <v xml:space="preserve"> </v>
      </c>
      <c r="B842" s="96" t="str">
        <f t="array" ref="B84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842" s="97" t="str">
        <f t="array" ref="C84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842" s="106" t="str">
        <f t="array" ref="D84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843" spans="1:4" ht="18" x14ac:dyDescent="0.25">
      <c r="A843" s="96" t="str">
        <f>IF(D843&lt;&gt;" ",'База данных_основная'!$AE$1," ")</f>
        <v xml:space="preserve"> </v>
      </c>
      <c r="B843" s="96" t="str">
        <f t="array" ref="B84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843" s="97" t="str">
        <f t="array" ref="C84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843" s="106" t="str">
        <f t="array" ref="D84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844" spans="1:4" ht="18" x14ac:dyDescent="0.25">
      <c r="A844" s="96" t="str">
        <f>IF(D844&lt;&gt;" ",'База данных_основная'!$AE$1," ")</f>
        <v xml:space="preserve"> </v>
      </c>
      <c r="B844" s="96" t="str">
        <f t="array" ref="B84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844" s="97" t="str">
        <f t="array" ref="C84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844" s="106" t="str">
        <f t="array" ref="D84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845" spans="1:4" ht="18" x14ac:dyDescent="0.25">
      <c r="A845" s="96" t="str">
        <f>IF(D845&lt;&gt;" ",'База данных_основная'!$AE$1," ")</f>
        <v xml:space="preserve"> </v>
      </c>
      <c r="B845" s="96" t="str">
        <f t="array" ref="B84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845" s="97" t="str">
        <f t="array" ref="C84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845" s="106" t="str">
        <f t="array" ref="D84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846" spans="1:4" ht="18" x14ac:dyDescent="0.25">
      <c r="A846" s="96" t="str">
        <f>IF(D846&lt;&gt;" ",'База данных_основная'!$AE$1," ")</f>
        <v xml:space="preserve"> </v>
      </c>
      <c r="B846" s="96" t="str">
        <f t="array" ref="B84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846" s="97" t="str">
        <f t="array" ref="C84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846" s="106" t="str">
        <f t="array" ref="D84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847" spans="1:4" ht="18" x14ac:dyDescent="0.25">
      <c r="A847" s="96" t="str">
        <f>IF(D847&lt;&gt;" ",'База данных_основная'!$AE$1," ")</f>
        <v xml:space="preserve"> </v>
      </c>
      <c r="B847" s="96" t="str">
        <f t="array" ref="B84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847" s="97" t="str">
        <f t="array" ref="C84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847" s="106" t="str">
        <f t="array" ref="D84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848" spans="1:4" ht="18" x14ac:dyDescent="0.25">
      <c r="A848" s="96" t="str">
        <f>IF(D848&lt;&gt;" ",'База данных_основная'!$AE$1," ")</f>
        <v xml:space="preserve"> </v>
      </c>
      <c r="B848" s="96" t="str">
        <f t="array" ref="B84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848" s="97" t="str">
        <f t="array" ref="C84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848" s="106" t="str">
        <f t="array" ref="D84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849" spans="1:4" ht="18" x14ac:dyDescent="0.25">
      <c r="A849" s="96" t="str">
        <f>IF(D849&lt;&gt;" ",'База данных_основная'!$AE$1," ")</f>
        <v xml:space="preserve"> </v>
      </c>
      <c r="B849" s="96" t="str">
        <f t="array" ref="B84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849" s="97" t="str">
        <f t="array" ref="C84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849" s="106" t="str">
        <f t="array" ref="D84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850" spans="1:4" ht="18" x14ac:dyDescent="0.25">
      <c r="A850" s="96" t="str">
        <f>IF(D850&lt;&gt;" ",'База данных_основная'!$AE$1," ")</f>
        <v xml:space="preserve"> </v>
      </c>
      <c r="B850" s="96" t="str">
        <f t="array" ref="B85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850" s="97" t="str">
        <f t="array" ref="C85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850" s="106" t="str">
        <f t="array" ref="D85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851" spans="1:4" ht="18" x14ac:dyDescent="0.25">
      <c r="A851" s="96" t="str">
        <f>IF(D851&lt;&gt;" ",'База данных_основная'!$AE$1," ")</f>
        <v xml:space="preserve"> </v>
      </c>
      <c r="B851" s="96" t="str">
        <f t="array" ref="B85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851" s="97" t="str">
        <f t="array" ref="C85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851" s="106" t="str">
        <f t="array" ref="D85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852" spans="1:4" ht="18" x14ac:dyDescent="0.25">
      <c r="A852" s="96" t="str">
        <f>IF(D852&lt;&gt;" ",'База данных_основная'!$AE$1," ")</f>
        <v xml:space="preserve"> </v>
      </c>
      <c r="B852" s="96" t="str">
        <f t="array" ref="B85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852" s="97" t="str">
        <f t="array" ref="C85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852" s="106" t="str">
        <f t="array" ref="D85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853" spans="1:4" ht="18" x14ac:dyDescent="0.25">
      <c r="A853" s="96" t="str">
        <f>IF(D853&lt;&gt;" ",'База данных_основная'!$AE$1," ")</f>
        <v xml:space="preserve"> </v>
      </c>
      <c r="B853" s="96" t="str">
        <f t="array" ref="B85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853" s="97" t="str">
        <f t="array" ref="C85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853" s="106" t="str">
        <f t="array" ref="D85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854" spans="1:4" ht="18" x14ac:dyDescent="0.25">
      <c r="A854" s="96" t="str">
        <f>IF(D854&lt;&gt;" ",'База данных_основная'!$AE$1," ")</f>
        <v xml:space="preserve"> </v>
      </c>
      <c r="B854" s="96" t="str">
        <f t="array" ref="B85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854" s="97" t="str">
        <f t="array" ref="C85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854" s="106" t="str">
        <f t="array" ref="D85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855" spans="1:4" ht="18" x14ac:dyDescent="0.25">
      <c r="A855" s="96" t="str">
        <f>IF(D855&lt;&gt;" ",'База данных_основная'!$AE$1," ")</f>
        <v xml:space="preserve"> </v>
      </c>
      <c r="B855" s="96" t="str">
        <f t="array" ref="B85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855" s="97" t="str">
        <f t="array" ref="C85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855" s="106" t="str">
        <f t="array" ref="D85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856" spans="1:4" ht="18" x14ac:dyDescent="0.25">
      <c r="A856" s="96" t="str">
        <f>IF(D856&lt;&gt;" ",'База данных_основная'!$AE$1," ")</f>
        <v xml:space="preserve"> </v>
      </c>
      <c r="B856" s="96" t="str">
        <f t="array" ref="B85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856" s="97" t="str">
        <f t="array" ref="C85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856" s="106" t="str">
        <f t="array" ref="D85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857" spans="1:4" ht="18" x14ac:dyDescent="0.25">
      <c r="A857" s="96" t="str">
        <f>IF(D857&lt;&gt;" ",'База данных_основная'!$AE$1," ")</f>
        <v xml:space="preserve"> </v>
      </c>
      <c r="B857" s="96" t="str">
        <f t="array" ref="B85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857" s="97" t="str">
        <f t="array" ref="C85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857" s="106" t="str">
        <f t="array" ref="D85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858" spans="1:4" ht="18" x14ac:dyDescent="0.25">
      <c r="A858" s="96" t="str">
        <f>IF(D858&lt;&gt;" ",'База данных_основная'!$AE$1," ")</f>
        <v xml:space="preserve"> </v>
      </c>
      <c r="B858" s="96" t="str">
        <f t="array" ref="B85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858" s="97" t="str">
        <f t="array" ref="C85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858" s="106" t="str">
        <f t="array" ref="D85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859" spans="1:4" ht="18" x14ac:dyDescent="0.25">
      <c r="A859" s="96" t="str">
        <f>IF(D859&lt;&gt;" ",'База данных_основная'!$AE$1," ")</f>
        <v xml:space="preserve"> </v>
      </c>
      <c r="B859" s="96" t="str">
        <f t="array" ref="B85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859" s="97" t="str">
        <f t="array" ref="C85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859" s="106" t="str">
        <f t="array" ref="D85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860" spans="1:4" ht="18" x14ac:dyDescent="0.25">
      <c r="A860" s="96" t="str">
        <f>IF(D860&lt;&gt;" ",'База данных_основная'!$AE$1," ")</f>
        <v xml:space="preserve"> </v>
      </c>
      <c r="B860" s="96" t="str">
        <f t="array" ref="B86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860" s="97" t="str">
        <f t="array" ref="C86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860" s="106" t="str">
        <f t="array" ref="D86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861" spans="1:4" ht="18" x14ac:dyDescent="0.25">
      <c r="A861" s="96" t="str">
        <f>IF(D861&lt;&gt;" ",'База данных_основная'!$AE$1," ")</f>
        <v xml:space="preserve"> </v>
      </c>
      <c r="B861" s="96" t="str">
        <f t="array" ref="B86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861" s="97" t="str">
        <f t="array" ref="C86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861" s="106" t="str">
        <f t="array" ref="D86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862" spans="1:4" ht="18" x14ac:dyDescent="0.25">
      <c r="A862" s="96" t="str">
        <f>IF(D862&lt;&gt;" ",'База данных_основная'!$AE$1," ")</f>
        <v xml:space="preserve"> </v>
      </c>
      <c r="B862" s="96" t="str">
        <f t="array" ref="B86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862" s="97" t="str">
        <f t="array" ref="C86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862" s="106" t="str">
        <f t="array" ref="D86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863" spans="1:4" ht="18" x14ac:dyDescent="0.25">
      <c r="A863" s="96" t="str">
        <f>IF(D863&lt;&gt;" ",'База данных_основная'!$AE$1," ")</f>
        <v xml:space="preserve"> </v>
      </c>
      <c r="B863" s="96" t="str">
        <f t="array" ref="B86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863" s="97" t="str">
        <f t="array" ref="C86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863" s="106" t="str">
        <f t="array" ref="D86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864" spans="1:4" ht="18" x14ac:dyDescent="0.25">
      <c r="A864" s="96" t="str">
        <f>IF(D864&lt;&gt;" ",'База данных_основная'!$AE$1," ")</f>
        <v xml:space="preserve"> </v>
      </c>
      <c r="B864" s="96" t="str">
        <f t="array" ref="B86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864" s="97" t="str">
        <f t="array" ref="C86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864" s="106" t="str">
        <f t="array" ref="D86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865" spans="1:4" ht="18" x14ac:dyDescent="0.25">
      <c r="A865" s="96" t="str">
        <f>IF(D865&lt;&gt;" ",'База данных_основная'!$AE$1," ")</f>
        <v xml:space="preserve"> </v>
      </c>
      <c r="B865" s="96" t="str">
        <f t="array" ref="B86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865" s="97" t="str">
        <f t="array" ref="C86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865" s="106" t="str">
        <f t="array" ref="D86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866" spans="1:4" ht="18" x14ac:dyDescent="0.25">
      <c r="A866" s="96" t="str">
        <f>IF(D866&lt;&gt;" ",'База данных_основная'!$AE$1," ")</f>
        <v xml:space="preserve"> </v>
      </c>
      <c r="B866" s="96" t="str">
        <f t="array" ref="B86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866" s="97" t="str">
        <f t="array" ref="C86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866" s="106" t="str">
        <f t="array" ref="D86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867" spans="1:4" ht="18" x14ac:dyDescent="0.25">
      <c r="A867" s="96" t="str">
        <f>IF(D867&lt;&gt;" ",'База данных_основная'!$AE$1," ")</f>
        <v xml:space="preserve"> </v>
      </c>
      <c r="B867" s="96" t="str">
        <f t="array" ref="B86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867" s="97" t="str">
        <f t="array" ref="C86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867" s="106" t="str">
        <f t="array" ref="D86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868" spans="1:4" ht="18" x14ac:dyDescent="0.25">
      <c r="A868" s="96" t="str">
        <f>IF(D868&lt;&gt;" ",'База данных_основная'!$AE$1," ")</f>
        <v xml:space="preserve"> </v>
      </c>
      <c r="B868" s="96" t="str">
        <f t="array" ref="B86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868" s="97" t="str">
        <f t="array" ref="C86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868" s="106" t="str">
        <f t="array" ref="D86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869" spans="1:4" ht="18" x14ac:dyDescent="0.25">
      <c r="A869" s="96" t="str">
        <f>IF(D869&lt;&gt;" ",'База данных_основная'!$AE$1," ")</f>
        <v xml:space="preserve"> </v>
      </c>
      <c r="B869" s="96" t="str">
        <f t="array" ref="B86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869" s="97" t="str">
        <f t="array" ref="C86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869" s="106" t="str">
        <f t="array" ref="D86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870" spans="1:4" ht="18" x14ac:dyDescent="0.25">
      <c r="A870" s="96" t="str">
        <f>IF(D870&lt;&gt;" ",'База данных_основная'!$AE$1," ")</f>
        <v xml:space="preserve"> </v>
      </c>
      <c r="B870" s="96" t="str">
        <f t="array" ref="B87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870" s="97" t="str">
        <f t="array" ref="C87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870" s="106" t="str">
        <f t="array" ref="D87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871" spans="1:4" ht="18" x14ac:dyDescent="0.25">
      <c r="A871" s="96" t="str">
        <f>IF(D871&lt;&gt;" ",'База данных_основная'!$AE$1," ")</f>
        <v xml:space="preserve"> </v>
      </c>
      <c r="B871" s="96" t="str">
        <f t="array" ref="B87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871" s="97" t="str">
        <f t="array" ref="C87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871" s="106" t="str">
        <f t="array" ref="D87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872" spans="1:4" ht="18" x14ac:dyDescent="0.25">
      <c r="A872" s="96" t="str">
        <f>IF(D872&lt;&gt;" ",'База данных_основная'!$AE$1," ")</f>
        <v xml:space="preserve"> </v>
      </c>
      <c r="B872" s="96" t="str">
        <f t="array" ref="B87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872" s="97" t="str">
        <f t="array" ref="C87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872" s="106" t="str">
        <f t="array" ref="D87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873" spans="1:4" ht="18" x14ac:dyDescent="0.25">
      <c r="A873" s="96" t="str">
        <f>IF(D873&lt;&gt;" ",'База данных_основная'!$AE$1," ")</f>
        <v xml:space="preserve"> </v>
      </c>
      <c r="B873" s="96" t="str">
        <f t="array" ref="B87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873" s="97" t="str">
        <f t="array" ref="C87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873" s="106" t="str">
        <f t="array" ref="D87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874" spans="1:4" ht="18" x14ac:dyDescent="0.25">
      <c r="A874" s="96" t="str">
        <f>IF(D874&lt;&gt;" ",'База данных_основная'!$AE$1," ")</f>
        <v xml:space="preserve"> </v>
      </c>
      <c r="B874" s="96" t="str">
        <f t="array" ref="B87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874" s="97" t="str">
        <f t="array" ref="C87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874" s="106" t="str">
        <f t="array" ref="D87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875" spans="1:4" ht="18" x14ac:dyDescent="0.25">
      <c r="A875" s="96" t="str">
        <f>IF(D875&lt;&gt;" ",'База данных_основная'!$AE$1," ")</f>
        <v xml:space="preserve"> </v>
      </c>
      <c r="B875" s="96" t="str">
        <f t="array" ref="B87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875" s="97" t="str">
        <f t="array" ref="C87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875" s="106" t="str">
        <f t="array" ref="D87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876" spans="1:4" ht="18" x14ac:dyDescent="0.25">
      <c r="A876" s="96" t="str">
        <f>IF(D876&lt;&gt;" ",'База данных_основная'!$AE$1," ")</f>
        <v xml:space="preserve"> </v>
      </c>
      <c r="B876" s="96" t="str">
        <f t="array" ref="B87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876" s="97" t="str">
        <f t="array" ref="C87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876" s="106" t="str">
        <f t="array" ref="D87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877" spans="1:4" ht="18" x14ac:dyDescent="0.25">
      <c r="A877" s="96" t="str">
        <f>IF(D877&lt;&gt;" ",'База данных_основная'!$AE$1," ")</f>
        <v xml:space="preserve"> </v>
      </c>
      <c r="B877" s="96" t="str">
        <f t="array" ref="B87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877" s="97" t="str">
        <f t="array" ref="C87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877" s="106" t="str">
        <f t="array" ref="D87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878" spans="1:4" ht="18" x14ac:dyDescent="0.25">
      <c r="A878" s="96" t="str">
        <f>IF(D878&lt;&gt;" ",'База данных_основная'!$AE$1," ")</f>
        <v xml:space="preserve"> </v>
      </c>
      <c r="B878" s="96" t="str">
        <f t="array" ref="B87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878" s="97" t="str">
        <f t="array" ref="C87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878" s="106" t="str">
        <f t="array" ref="D87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879" spans="1:4" ht="18" x14ac:dyDescent="0.25">
      <c r="A879" s="96" t="str">
        <f>IF(D879&lt;&gt;" ",'База данных_основная'!$AE$1," ")</f>
        <v xml:space="preserve"> </v>
      </c>
      <c r="B879" s="96" t="str">
        <f t="array" ref="B87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879" s="97" t="str">
        <f t="array" ref="C87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879" s="106" t="str">
        <f t="array" ref="D87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880" spans="1:4" ht="18" x14ac:dyDescent="0.25">
      <c r="A880" s="96" t="str">
        <f>IF(D880&lt;&gt;" ",'База данных_основная'!$AE$1," ")</f>
        <v xml:space="preserve"> </v>
      </c>
      <c r="B880" s="96" t="str">
        <f t="array" ref="B88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880" s="97" t="str">
        <f t="array" ref="C88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880" s="106" t="str">
        <f t="array" ref="D88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881" spans="1:4" ht="18" x14ac:dyDescent="0.25">
      <c r="A881" s="96" t="str">
        <f>IF(D881&lt;&gt;" ",'База данных_основная'!$AE$1," ")</f>
        <v xml:space="preserve"> </v>
      </c>
      <c r="B881" s="96" t="str">
        <f t="array" ref="B88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881" s="97" t="str">
        <f t="array" ref="C88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881" s="106" t="str">
        <f t="array" ref="D88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882" spans="1:4" ht="18" x14ac:dyDescent="0.25">
      <c r="A882" s="96" t="str">
        <f>IF(D882&lt;&gt;" ",'База данных_основная'!$AE$1," ")</f>
        <v xml:space="preserve"> </v>
      </c>
      <c r="B882" s="96" t="str">
        <f t="array" ref="B88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882" s="97" t="str">
        <f t="array" ref="C88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882" s="106" t="str">
        <f t="array" ref="D88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883" spans="1:4" ht="18" x14ac:dyDescent="0.25">
      <c r="A883" s="96" t="str">
        <f>IF(D883&lt;&gt;" ",'База данных_основная'!$AE$1," ")</f>
        <v xml:space="preserve"> </v>
      </c>
      <c r="B883" s="96" t="str">
        <f t="array" ref="B88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883" s="97" t="str">
        <f t="array" ref="C88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883" s="106" t="str">
        <f t="array" ref="D88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884" spans="1:4" ht="18" x14ac:dyDescent="0.25">
      <c r="A884" s="96" t="str">
        <f>IF(D884&lt;&gt;" ",'База данных_основная'!$AE$1," ")</f>
        <v xml:space="preserve"> </v>
      </c>
      <c r="B884" s="96" t="str">
        <f t="array" ref="B88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884" s="97" t="str">
        <f t="array" ref="C88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884" s="106" t="str">
        <f t="array" ref="D88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885" spans="1:4" ht="18" x14ac:dyDescent="0.25">
      <c r="A885" s="96" t="str">
        <f>IF(D885&lt;&gt;" ",'База данных_основная'!$AE$1," ")</f>
        <v xml:space="preserve"> </v>
      </c>
      <c r="B885" s="96" t="str">
        <f t="array" ref="B88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885" s="97" t="str">
        <f t="array" ref="C88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885" s="106" t="str">
        <f t="array" ref="D88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886" spans="1:4" ht="18" x14ac:dyDescent="0.25">
      <c r="A886" s="96" t="str">
        <f>IF(D886&lt;&gt;" ",'База данных_основная'!$AE$1," ")</f>
        <v xml:space="preserve"> </v>
      </c>
      <c r="B886" s="96" t="str">
        <f t="array" ref="B88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886" s="97" t="str">
        <f t="array" ref="C88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886" s="106" t="str">
        <f t="array" ref="D88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887" spans="1:4" ht="18" x14ac:dyDescent="0.25">
      <c r="A887" s="96" t="str">
        <f>IF(D887&lt;&gt;" ",'База данных_основная'!$AE$1," ")</f>
        <v xml:space="preserve"> </v>
      </c>
      <c r="B887" s="96" t="str">
        <f t="array" ref="B88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887" s="97" t="str">
        <f t="array" ref="C88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887" s="106" t="str">
        <f t="array" ref="D88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888" spans="1:4" ht="18" x14ac:dyDescent="0.25">
      <c r="A888" s="96" t="str">
        <f>IF(D888&lt;&gt;" ",'База данных_основная'!$AE$1," ")</f>
        <v xml:space="preserve"> </v>
      </c>
      <c r="B888" s="96" t="str">
        <f t="array" ref="B88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888" s="97" t="str">
        <f t="array" ref="C88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888" s="106" t="str">
        <f t="array" ref="D88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889" spans="1:4" ht="18" x14ac:dyDescent="0.25">
      <c r="A889" s="96" t="str">
        <f>IF(D889&lt;&gt;" ",'База данных_основная'!$AE$1," ")</f>
        <v xml:space="preserve"> </v>
      </c>
      <c r="B889" s="96" t="str">
        <f t="array" ref="B88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889" s="97" t="str">
        <f t="array" ref="C88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889" s="106" t="str">
        <f t="array" ref="D88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890" spans="1:4" ht="18" x14ac:dyDescent="0.25">
      <c r="A890" s="96" t="str">
        <f>IF(D890&lt;&gt;" ",'База данных_основная'!$AE$1," ")</f>
        <v xml:space="preserve"> </v>
      </c>
      <c r="B890" s="96" t="str">
        <f t="array" ref="B89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890" s="97" t="str">
        <f t="array" ref="C89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890" s="106" t="str">
        <f t="array" ref="D89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891" spans="1:4" ht="18" x14ac:dyDescent="0.25">
      <c r="A891" s="96" t="str">
        <f>IF(D891&lt;&gt;" ",'База данных_основная'!$AE$1," ")</f>
        <v xml:space="preserve"> </v>
      </c>
      <c r="B891" s="96" t="str">
        <f t="array" ref="B89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891" s="97" t="str">
        <f t="array" ref="C89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891" s="106" t="str">
        <f t="array" ref="D89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892" spans="1:4" ht="18" x14ac:dyDescent="0.25">
      <c r="A892" s="96" t="str">
        <f>IF(D892&lt;&gt;" ",'База данных_основная'!$AE$1," ")</f>
        <v xml:space="preserve"> </v>
      </c>
      <c r="B892" s="96" t="str">
        <f t="array" ref="B89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892" s="97" t="str">
        <f t="array" ref="C89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892" s="106" t="str">
        <f t="array" ref="D89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893" spans="1:4" ht="18" x14ac:dyDescent="0.25">
      <c r="A893" s="96" t="str">
        <f>IF(D893&lt;&gt;" ",'База данных_основная'!$AE$1," ")</f>
        <v xml:space="preserve"> </v>
      </c>
      <c r="B893" s="96" t="str">
        <f t="array" ref="B89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893" s="97" t="str">
        <f t="array" ref="C89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893" s="106" t="str">
        <f t="array" ref="D89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894" spans="1:4" ht="18" x14ac:dyDescent="0.25">
      <c r="A894" s="96" t="str">
        <f>IF(D894&lt;&gt;" ",'База данных_основная'!$AE$1," ")</f>
        <v xml:space="preserve"> </v>
      </c>
      <c r="B894" s="96" t="str">
        <f t="array" ref="B89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894" s="97" t="str">
        <f t="array" ref="C89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894" s="106" t="str">
        <f t="array" ref="D89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895" spans="1:4" ht="18" x14ac:dyDescent="0.25">
      <c r="A895" s="96" t="str">
        <f>IF(D895&lt;&gt;" ",'База данных_основная'!$AE$1," ")</f>
        <v xml:space="preserve"> </v>
      </c>
      <c r="B895" s="96" t="str">
        <f t="array" ref="B89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895" s="97" t="str">
        <f t="array" ref="C89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895" s="106" t="str">
        <f t="array" ref="D89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896" spans="1:4" ht="18" x14ac:dyDescent="0.25">
      <c r="A896" s="96" t="str">
        <f>IF(D896&lt;&gt;" ",'База данных_основная'!$AE$1," ")</f>
        <v xml:space="preserve"> </v>
      </c>
      <c r="B896" s="96" t="str">
        <f t="array" ref="B89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896" s="97" t="str">
        <f t="array" ref="C89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896" s="106" t="str">
        <f t="array" ref="D89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897" spans="1:4" ht="18" x14ac:dyDescent="0.25">
      <c r="A897" s="96" t="str">
        <f>IF(D897&lt;&gt;" ",'База данных_основная'!$AE$1," ")</f>
        <v xml:space="preserve"> </v>
      </c>
      <c r="B897" s="96" t="str">
        <f t="array" ref="B89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897" s="97" t="str">
        <f t="array" ref="C89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897" s="106" t="str">
        <f t="array" ref="D89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898" spans="1:4" ht="18" x14ac:dyDescent="0.25">
      <c r="A898" s="96" t="str">
        <f>IF(D898&lt;&gt;" ",'База данных_основная'!$AE$1," ")</f>
        <v xml:space="preserve"> </v>
      </c>
      <c r="B898" s="96" t="str">
        <f t="array" ref="B89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898" s="97" t="str">
        <f t="array" ref="C89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898" s="106" t="str">
        <f t="array" ref="D89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899" spans="1:4" ht="18" x14ac:dyDescent="0.25">
      <c r="A899" s="96" t="str">
        <f>IF(D899&lt;&gt;" ",'База данных_основная'!$AE$1," ")</f>
        <v xml:space="preserve"> </v>
      </c>
      <c r="B899" s="96" t="str">
        <f t="array" ref="B89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899" s="97" t="str">
        <f t="array" ref="C89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899" s="106" t="str">
        <f t="array" ref="D89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900" spans="1:4" ht="18" x14ac:dyDescent="0.25">
      <c r="A900" s="96" t="str">
        <f>IF(D900&lt;&gt;" ",'База данных_основная'!$AE$1," ")</f>
        <v xml:space="preserve"> </v>
      </c>
      <c r="B900" s="96" t="str">
        <f t="array" ref="B90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900" s="97" t="str">
        <f t="array" ref="C90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900" s="106" t="str">
        <f t="array" ref="D90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901" spans="1:4" ht="18" x14ac:dyDescent="0.25">
      <c r="A901" s="96" t="str">
        <f>IF(D901&lt;&gt;" ",'База данных_основная'!$AE$1," ")</f>
        <v xml:space="preserve"> </v>
      </c>
      <c r="B901" s="96" t="str">
        <f t="array" ref="B90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901" s="97" t="str">
        <f t="array" ref="C90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901" s="106" t="str">
        <f t="array" ref="D90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902" spans="1:4" ht="18" x14ac:dyDescent="0.25">
      <c r="A902" s="96" t="str">
        <f>IF(D902&lt;&gt;" ",'База данных_основная'!$AE$1," ")</f>
        <v xml:space="preserve"> </v>
      </c>
      <c r="B902" s="96" t="str">
        <f t="array" ref="B90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902" s="97" t="str">
        <f t="array" ref="C90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902" s="106" t="str">
        <f t="array" ref="D90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903" spans="1:4" ht="18" x14ac:dyDescent="0.25">
      <c r="A903" s="96" t="str">
        <f>IF(D903&lt;&gt;" ",'База данных_основная'!$AE$1," ")</f>
        <v xml:space="preserve"> </v>
      </c>
      <c r="B903" s="96" t="str">
        <f t="array" ref="B90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903" s="97" t="str">
        <f t="array" ref="C90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903" s="106" t="str">
        <f t="array" ref="D90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904" spans="1:4" ht="18" x14ac:dyDescent="0.25">
      <c r="A904" s="96" t="str">
        <f>IF(D904&lt;&gt;" ",'База данных_основная'!$AE$1," ")</f>
        <v xml:space="preserve"> </v>
      </c>
      <c r="B904" s="96" t="str">
        <f t="array" ref="B90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904" s="97" t="str">
        <f t="array" ref="C90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904" s="106" t="str">
        <f t="array" ref="D90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905" spans="1:4" ht="18" x14ac:dyDescent="0.25">
      <c r="A905" s="96" t="str">
        <f>IF(D905&lt;&gt;" ",'База данных_основная'!$AE$1," ")</f>
        <v xml:space="preserve"> </v>
      </c>
      <c r="B905" s="96" t="str">
        <f t="array" ref="B90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905" s="97" t="str">
        <f t="array" ref="C90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905" s="106" t="str">
        <f t="array" ref="D90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906" spans="1:4" ht="18" x14ac:dyDescent="0.25">
      <c r="A906" s="96" t="str">
        <f>IF(D906&lt;&gt;" ",'База данных_основная'!$AE$1," ")</f>
        <v xml:space="preserve"> </v>
      </c>
      <c r="B906" s="96" t="str">
        <f t="array" ref="B90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906" s="97" t="str">
        <f t="array" ref="C90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906" s="106" t="str">
        <f t="array" ref="D90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907" spans="1:4" ht="18" x14ac:dyDescent="0.25">
      <c r="A907" s="96" t="str">
        <f>IF(D907&lt;&gt;" ",'База данных_основная'!$AE$1," ")</f>
        <v xml:space="preserve"> </v>
      </c>
      <c r="B907" s="96" t="str">
        <f t="array" ref="B90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907" s="97" t="str">
        <f t="array" ref="C90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907" s="106" t="str">
        <f t="array" ref="D90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908" spans="1:4" ht="18" x14ac:dyDescent="0.25">
      <c r="A908" s="96" t="str">
        <f>IF(D908&lt;&gt;" ",'База данных_основная'!$AE$1," ")</f>
        <v xml:space="preserve"> </v>
      </c>
      <c r="B908" s="96" t="str">
        <f t="array" ref="B90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908" s="97" t="str">
        <f t="array" ref="C90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908" s="106" t="str">
        <f t="array" ref="D90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909" spans="1:4" ht="18" x14ac:dyDescent="0.25">
      <c r="A909" s="96" t="str">
        <f>IF(D909&lt;&gt;" ",'База данных_основная'!$AE$1," ")</f>
        <v xml:space="preserve"> </v>
      </c>
      <c r="B909" s="96" t="str">
        <f t="array" ref="B90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909" s="97" t="str">
        <f t="array" ref="C90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909" s="106" t="str">
        <f t="array" ref="D90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910" spans="1:4" ht="18" x14ac:dyDescent="0.25">
      <c r="A910" s="96" t="str">
        <f>IF(D910&lt;&gt;" ",'База данных_основная'!$AE$1," ")</f>
        <v xml:space="preserve"> </v>
      </c>
      <c r="B910" s="96" t="str">
        <f t="array" ref="B91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910" s="97" t="str">
        <f t="array" ref="C91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910" s="106" t="str">
        <f t="array" ref="D91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911" spans="1:4" ht="18" x14ac:dyDescent="0.25">
      <c r="A911" s="96" t="str">
        <f>IF(D911&lt;&gt;" ",'База данных_основная'!$AE$1," ")</f>
        <v xml:space="preserve"> </v>
      </c>
      <c r="B911" s="96" t="str">
        <f t="array" ref="B91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911" s="97" t="str">
        <f t="array" ref="C91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911" s="106" t="str">
        <f t="array" ref="D91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912" spans="1:4" ht="18" x14ac:dyDescent="0.25">
      <c r="A912" s="96" t="str">
        <f>IF(D912&lt;&gt;" ",'База данных_основная'!$AE$1," ")</f>
        <v xml:space="preserve"> </v>
      </c>
      <c r="B912" s="96" t="str">
        <f t="array" ref="B91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912" s="97" t="str">
        <f t="array" ref="C91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912" s="106" t="str">
        <f t="array" ref="D91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913" spans="1:4" ht="18" x14ac:dyDescent="0.25">
      <c r="A913" s="96" t="str">
        <f>IF(D913&lt;&gt;" ",'База данных_основная'!$AE$1," ")</f>
        <v xml:space="preserve"> </v>
      </c>
      <c r="B913" s="96" t="str">
        <f t="array" ref="B91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913" s="97" t="str">
        <f t="array" ref="C91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913" s="106" t="str">
        <f t="array" ref="D91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914" spans="1:4" ht="18" x14ac:dyDescent="0.25">
      <c r="A914" s="96" t="str">
        <f>IF(D914&lt;&gt;" ",'База данных_основная'!$AE$1," ")</f>
        <v xml:space="preserve"> </v>
      </c>
      <c r="B914" s="96" t="str">
        <f t="array" ref="B91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914" s="97" t="str">
        <f t="array" ref="C91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914" s="106" t="str">
        <f t="array" ref="D91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915" spans="1:4" ht="18" x14ac:dyDescent="0.25">
      <c r="A915" s="96" t="str">
        <f>IF(D915&lt;&gt;" ",'База данных_основная'!$AE$1," ")</f>
        <v xml:space="preserve"> </v>
      </c>
      <c r="B915" s="96" t="str">
        <f t="array" ref="B91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915" s="97" t="str">
        <f t="array" ref="C91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915" s="106" t="str">
        <f t="array" ref="D91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916" spans="1:4" ht="18" x14ac:dyDescent="0.25">
      <c r="A916" s="96" t="str">
        <f>IF(D916&lt;&gt;" ",'База данных_основная'!$AE$1," ")</f>
        <v xml:space="preserve"> </v>
      </c>
      <c r="B916" s="96" t="str">
        <f t="array" ref="B91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916" s="97" t="str">
        <f t="array" ref="C91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916" s="106" t="str">
        <f t="array" ref="D91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917" spans="1:4" ht="18" x14ac:dyDescent="0.25">
      <c r="A917" s="96" t="str">
        <f>IF(D917&lt;&gt;" ",'База данных_основная'!$AE$1," ")</f>
        <v xml:space="preserve"> </v>
      </c>
      <c r="B917" s="96" t="str">
        <f t="array" ref="B91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917" s="97" t="str">
        <f t="array" ref="C91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917" s="106" t="str">
        <f t="array" ref="D91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918" spans="1:4" ht="18" x14ac:dyDescent="0.25">
      <c r="A918" s="96" t="str">
        <f>IF(D918&lt;&gt;" ",'База данных_основная'!$AE$1," ")</f>
        <v xml:space="preserve"> </v>
      </c>
      <c r="B918" s="96" t="str">
        <f t="array" ref="B91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918" s="97" t="str">
        <f t="array" ref="C91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918" s="106" t="str">
        <f t="array" ref="D91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919" spans="1:4" ht="18" x14ac:dyDescent="0.25">
      <c r="A919" s="96" t="str">
        <f>IF(D919&lt;&gt;" ",'База данных_основная'!$AE$1," ")</f>
        <v xml:space="preserve"> </v>
      </c>
      <c r="B919" s="96" t="str">
        <f t="array" ref="B91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919" s="97" t="str">
        <f t="array" ref="C91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919" s="106" t="str">
        <f t="array" ref="D91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920" spans="1:4" ht="18" x14ac:dyDescent="0.25">
      <c r="A920" s="96" t="str">
        <f>IF(D920&lt;&gt;" ",'База данных_основная'!$AE$1," ")</f>
        <v xml:space="preserve"> </v>
      </c>
      <c r="B920" s="96" t="str">
        <f t="array" ref="B92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920" s="97" t="str">
        <f t="array" ref="C92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920" s="106" t="str">
        <f t="array" ref="D92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921" spans="1:4" ht="18" x14ac:dyDescent="0.25">
      <c r="A921" s="96" t="str">
        <f>IF(D921&lt;&gt;" ",'База данных_основная'!$AE$1," ")</f>
        <v xml:space="preserve"> </v>
      </c>
      <c r="B921" s="96" t="str">
        <f t="array" ref="B92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921" s="97" t="str">
        <f t="array" ref="C92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921" s="106" t="str">
        <f t="array" ref="D92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922" spans="1:4" ht="18" x14ac:dyDescent="0.25">
      <c r="A922" s="96" t="str">
        <f>IF(D922&lt;&gt;" ",'База данных_основная'!$AE$1," ")</f>
        <v xml:space="preserve"> </v>
      </c>
      <c r="B922" s="96" t="str">
        <f t="array" ref="B92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922" s="97" t="str">
        <f t="array" ref="C92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922" s="106" t="str">
        <f t="array" ref="D92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923" spans="1:4" ht="18" x14ac:dyDescent="0.25">
      <c r="A923" s="96" t="str">
        <f>IF(D923&lt;&gt;" ",'База данных_основная'!$AE$1," ")</f>
        <v xml:space="preserve"> </v>
      </c>
      <c r="B923" s="96" t="str">
        <f t="array" ref="B92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923" s="97" t="str">
        <f t="array" ref="C92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923" s="106" t="str">
        <f t="array" ref="D92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924" spans="1:4" ht="18" x14ac:dyDescent="0.25">
      <c r="A924" s="96" t="str">
        <f>IF(D924&lt;&gt;" ",'База данных_основная'!$AE$1," ")</f>
        <v xml:space="preserve"> </v>
      </c>
      <c r="B924" s="96" t="str">
        <f t="array" ref="B92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924" s="97" t="str">
        <f t="array" ref="C92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924" s="106" t="str">
        <f t="array" ref="D92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925" spans="1:4" ht="18" x14ac:dyDescent="0.25">
      <c r="A925" s="96" t="str">
        <f>IF(D925&lt;&gt;" ",'База данных_основная'!$AE$1," ")</f>
        <v xml:space="preserve"> </v>
      </c>
      <c r="B925" s="96" t="str">
        <f t="array" ref="B92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925" s="97" t="str">
        <f t="array" ref="C92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925" s="106" t="str">
        <f t="array" ref="D92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926" spans="1:4" ht="18" x14ac:dyDescent="0.25">
      <c r="A926" s="96" t="str">
        <f>IF(D926&lt;&gt;" ",'База данных_основная'!$AE$1," ")</f>
        <v xml:space="preserve"> </v>
      </c>
      <c r="B926" s="96" t="str">
        <f t="array" ref="B92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926" s="97" t="str">
        <f t="array" ref="C92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926" s="106" t="str">
        <f t="array" ref="D92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927" spans="1:4" ht="18" x14ac:dyDescent="0.25">
      <c r="A927" s="96" t="str">
        <f>IF(D927&lt;&gt;" ",'База данных_основная'!$AE$1," ")</f>
        <v xml:space="preserve"> </v>
      </c>
      <c r="B927" s="96" t="str">
        <f t="array" ref="B92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927" s="97" t="str">
        <f t="array" ref="C92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927" s="106" t="str">
        <f t="array" ref="D92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928" spans="1:4" ht="18" x14ac:dyDescent="0.25">
      <c r="A928" s="96" t="str">
        <f>IF(D928&lt;&gt;" ",'База данных_основная'!$AE$1," ")</f>
        <v xml:space="preserve"> </v>
      </c>
      <c r="B928" s="96" t="str">
        <f t="array" ref="B92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928" s="97" t="str">
        <f t="array" ref="C92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928" s="106" t="str">
        <f t="array" ref="D92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929" spans="1:4" ht="18" x14ac:dyDescent="0.25">
      <c r="A929" s="96" t="str">
        <f>IF(D929&lt;&gt;" ",'База данных_основная'!$AE$1," ")</f>
        <v xml:space="preserve"> </v>
      </c>
      <c r="B929" s="96" t="str">
        <f t="array" ref="B92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929" s="97" t="str">
        <f t="array" ref="C92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929" s="106" t="str">
        <f t="array" ref="D92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930" spans="1:4" ht="18" x14ac:dyDescent="0.25">
      <c r="A930" s="96" t="str">
        <f>IF(D930&lt;&gt;" ",'База данных_основная'!$AE$1," ")</f>
        <v xml:space="preserve"> </v>
      </c>
      <c r="B930" s="96" t="str">
        <f t="array" ref="B93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930" s="97" t="str">
        <f t="array" ref="C93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930" s="106" t="str">
        <f t="array" ref="D93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931" spans="1:4" ht="18" x14ac:dyDescent="0.25">
      <c r="A931" s="96" t="str">
        <f>IF(D931&lt;&gt;" ",'База данных_основная'!$AE$1," ")</f>
        <v xml:space="preserve"> </v>
      </c>
      <c r="B931" s="96" t="str">
        <f t="array" ref="B93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931" s="97" t="str">
        <f t="array" ref="C93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931" s="106" t="str">
        <f t="array" ref="D93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932" spans="1:4" ht="18" x14ac:dyDescent="0.25">
      <c r="A932" s="96" t="str">
        <f>IF(D932&lt;&gt;" ",'База данных_основная'!$AE$1," ")</f>
        <v xml:space="preserve"> </v>
      </c>
      <c r="B932" s="96" t="str">
        <f t="array" ref="B93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932" s="97" t="str">
        <f t="array" ref="C93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932" s="106" t="str">
        <f t="array" ref="D93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933" spans="1:4" ht="18" x14ac:dyDescent="0.25">
      <c r="A933" s="96" t="str">
        <f>IF(D933&lt;&gt;" ",'База данных_основная'!$AE$1," ")</f>
        <v xml:space="preserve"> </v>
      </c>
      <c r="B933" s="96" t="str">
        <f t="array" ref="B93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933" s="97" t="str">
        <f t="array" ref="C93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933" s="106" t="str">
        <f t="array" ref="D93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934" spans="1:4" ht="18" x14ac:dyDescent="0.25">
      <c r="A934" s="96" t="str">
        <f>IF(D934&lt;&gt;" ",'База данных_основная'!$AE$1," ")</f>
        <v xml:space="preserve"> </v>
      </c>
      <c r="B934" s="96" t="str">
        <f t="array" ref="B93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934" s="97" t="str">
        <f t="array" ref="C93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934" s="106" t="str">
        <f t="array" ref="D93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935" spans="1:4" ht="18" x14ac:dyDescent="0.25">
      <c r="A935" s="96" t="str">
        <f>IF(D935&lt;&gt;" ",'База данных_основная'!$AE$1," ")</f>
        <v xml:space="preserve"> </v>
      </c>
      <c r="B935" s="96" t="str">
        <f t="array" ref="B93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935" s="97" t="str">
        <f t="array" ref="C93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935" s="106" t="str">
        <f t="array" ref="D93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936" spans="1:4" ht="18" x14ac:dyDescent="0.25">
      <c r="A936" s="96" t="str">
        <f>IF(D936&lt;&gt;" ",'База данных_основная'!$AE$1," ")</f>
        <v xml:space="preserve"> </v>
      </c>
      <c r="B936" s="96" t="str">
        <f t="array" ref="B93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936" s="97" t="str">
        <f t="array" ref="C93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936" s="106" t="str">
        <f t="array" ref="D93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937" spans="1:4" ht="18" x14ac:dyDescent="0.25">
      <c r="A937" s="96" t="str">
        <f>IF(D937&lt;&gt;" ",'База данных_основная'!$AE$1," ")</f>
        <v xml:space="preserve"> </v>
      </c>
      <c r="B937" s="96" t="str">
        <f t="array" ref="B93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937" s="97" t="str">
        <f t="array" ref="C93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937" s="106" t="str">
        <f t="array" ref="D93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938" spans="1:4" ht="18" x14ac:dyDescent="0.25">
      <c r="A938" s="96" t="str">
        <f>IF(D938&lt;&gt;" ",'База данных_основная'!$AE$1," ")</f>
        <v xml:space="preserve"> </v>
      </c>
      <c r="B938" s="96" t="str">
        <f t="array" ref="B93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938" s="97" t="str">
        <f t="array" ref="C93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938" s="106" t="str">
        <f t="array" ref="D93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939" spans="1:4" ht="18" x14ac:dyDescent="0.25">
      <c r="A939" s="96" t="str">
        <f>IF(D939&lt;&gt;" ",'База данных_основная'!$AE$1," ")</f>
        <v xml:space="preserve"> </v>
      </c>
      <c r="B939" s="96" t="str">
        <f t="array" ref="B93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939" s="97" t="str">
        <f t="array" ref="C93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939" s="106" t="str">
        <f t="array" ref="D93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940" spans="1:4" ht="18" x14ac:dyDescent="0.25">
      <c r="A940" s="96" t="str">
        <f>IF(D940&lt;&gt;" ",'База данных_основная'!$AE$1," ")</f>
        <v xml:space="preserve"> </v>
      </c>
      <c r="B940" s="96" t="str">
        <f t="array" ref="B94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940" s="97" t="str">
        <f t="array" ref="C94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940" s="106" t="str">
        <f t="array" ref="D94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941" spans="1:4" ht="18" x14ac:dyDescent="0.25">
      <c r="A941" s="96" t="str">
        <f>IF(D941&lt;&gt;" ",'База данных_основная'!$AE$1," ")</f>
        <v xml:space="preserve"> </v>
      </c>
      <c r="B941" s="96" t="str">
        <f t="array" ref="B94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941" s="97" t="str">
        <f t="array" ref="C94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941" s="106" t="str">
        <f t="array" ref="D94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942" spans="1:4" ht="18" x14ac:dyDescent="0.25">
      <c r="A942" s="96" t="str">
        <f>IF(D942&lt;&gt;" ",'База данных_основная'!$AE$1," ")</f>
        <v xml:space="preserve"> </v>
      </c>
      <c r="B942" s="96" t="str">
        <f t="array" ref="B94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942" s="97" t="str">
        <f t="array" ref="C94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942" s="106" t="str">
        <f t="array" ref="D94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943" spans="1:4" ht="18" x14ac:dyDescent="0.25">
      <c r="A943" s="96" t="str">
        <f>IF(D943&lt;&gt;" ",'База данных_основная'!$AE$1," ")</f>
        <v xml:space="preserve"> </v>
      </c>
      <c r="B943" s="96" t="str">
        <f t="array" ref="B94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943" s="97" t="str">
        <f t="array" ref="C94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943" s="106" t="str">
        <f t="array" ref="D94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944" spans="1:4" ht="18" x14ac:dyDescent="0.25">
      <c r="A944" s="96" t="str">
        <f>IF(D944&lt;&gt;" ",'База данных_основная'!$AE$1," ")</f>
        <v xml:space="preserve"> </v>
      </c>
      <c r="B944" s="96" t="str">
        <f t="array" ref="B94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944" s="97" t="str">
        <f t="array" ref="C94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944" s="106" t="str">
        <f t="array" ref="D94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945" spans="1:4" ht="18" x14ac:dyDescent="0.25">
      <c r="A945" s="96" t="str">
        <f>IF(D945&lt;&gt;" ",'База данных_основная'!$AE$1," ")</f>
        <v xml:space="preserve"> </v>
      </c>
      <c r="B945" s="96" t="str">
        <f t="array" ref="B94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945" s="97" t="str">
        <f t="array" ref="C94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945" s="106" t="str">
        <f t="array" ref="D94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946" spans="1:4" ht="18" x14ac:dyDescent="0.25">
      <c r="A946" s="96" t="str">
        <f>IF(D946&lt;&gt;" ",'База данных_основная'!$AE$1," ")</f>
        <v xml:space="preserve"> </v>
      </c>
      <c r="B946" s="96" t="str">
        <f t="array" ref="B94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946" s="97" t="str">
        <f t="array" ref="C94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946" s="106" t="str">
        <f t="array" ref="D94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947" spans="1:4" ht="18" x14ac:dyDescent="0.25">
      <c r="A947" s="96" t="str">
        <f>IF(D947&lt;&gt;" ",'База данных_основная'!$AE$1," ")</f>
        <v xml:space="preserve"> </v>
      </c>
      <c r="B947" s="96" t="str">
        <f t="array" ref="B94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947" s="97" t="str">
        <f t="array" ref="C94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947" s="106" t="str">
        <f t="array" ref="D94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948" spans="1:4" ht="18" x14ac:dyDescent="0.25">
      <c r="A948" s="96" t="str">
        <f>IF(D948&lt;&gt;" ",'База данных_основная'!$AE$1," ")</f>
        <v xml:space="preserve"> </v>
      </c>
      <c r="B948" s="96" t="str">
        <f t="array" ref="B94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948" s="97" t="str">
        <f t="array" ref="C94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948" s="106" t="str">
        <f t="array" ref="D94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949" spans="1:4" ht="18" x14ac:dyDescent="0.25">
      <c r="A949" s="96" t="str">
        <f>IF(D949&lt;&gt;" ",'База данных_основная'!$AE$1," ")</f>
        <v xml:space="preserve"> </v>
      </c>
      <c r="B949" s="96" t="str">
        <f t="array" ref="B94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949" s="97" t="str">
        <f t="array" ref="C94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949" s="106" t="str">
        <f t="array" ref="D94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950" spans="1:4" ht="18" x14ac:dyDescent="0.25">
      <c r="A950" s="96" t="str">
        <f>IF(D950&lt;&gt;" ",'База данных_основная'!$AE$1," ")</f>
        <v xml:space="preserve"> </v>
      </c>
      <c r="B950" s="96" t="str">
        <f t="array" ref="B95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950" s="97" t="str">
        <f t="array" ref="C95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950" s="106" t="str">
        <f t="array" ref="D95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951" spans="1:4" ht="18" x14ac:dyDescent="0.25">
      <c r="A951" s="96" t="str">
        <f>IF(D951&lt;&gt;" ",'База данных_основная'!$AE$1," ")</f>
        <v xml:space="preserve"> </v>
      </c>
      <c r="B951" s="96" t="str">
        <f t="array" ref="B95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951" s="97" t="str">
        <f t="array" ref="C95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951" s="106" t="str">
        <f t="array" ref="D95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952" spans="1:4" ht="18" x14ac:dyDescent="0.25">
      <c r="A952" s="96" t="str">
        <f>IF(D952&lt;&gt;" ",'База данных_основная'!$AE$1," ")</f>
        <v xml:space="preserve"> </v>
      </c>
      <c r="B952" s="96" t="str">
        <f t="array" ref="B95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952" s="97" t="str">
        <f t="array" ref="C95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952" s="106" t="str">
        <f t="array" ref="D95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953" spans="1:4" ht="18" x14ac:dyDescent="0.25">
      <c r="A953" s="96" t="str">
        <f>IF(D953&lt;&gt;" ",'База данных_основная'!$AE$1," ")</f>
        <v xml:space="preserve"> </v>
      </c>
      <c r="B953" s="96" t="str">
        <f t="array" ref="B95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953" s="97" t="str">
        <f t="array" ref="C95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953" s="106" t="str">
        <f t="array" ref="D95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954" spans="1:4" ht="18" x14ac:dyDescent="0.25">
      <c r="A954" s="96" t="str">
        <f>IF(D954&lt;&gt;" ",'База данных_основная'!$AE$1," ")</f>
        <v xml:space="preserve"> </v>
      </c>
      <c r="B954" s="96" t="str">
        <f t="array" ref="B95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954" s="97" t="str">
        <f t="array" ref="C95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954" s="106" t="str">
        <f t="array" ref="D95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955" spans="1:4" ht="18" x14ac:dyDescent="0.25">
      <c r="A955" s="96" t="str">
        <f>IF(D955&lt;&gt;" ",'База данных_основная'!$AE$1," ")</f>
        <v xml:space="preserve"> </v>
      </c>
      <c r="B955" s="96" t="str">
        <f t="array" ref="B95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955" s="97" t="str">
        <f t="array" ref="C95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955" s="106" t="str">
        <f t="array" ref="D95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956" spans="1:4" ht="18" x14ac:dyDescent="0.25">
      <c r="A956" s="96" t="str">
        <f>IF(D956&lt;&gt;" ",'База данных_основная'!$AE$1," ")</f>
        <v xml:space="preserve"> </v>
      </c>
      <c r="B956" s="96" t="str">
        <f t="array" ref="B95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956" s="97" t="str">
        <f t="array" ref="C95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956" s="106" t="str">
        <f t="array" ref="D95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957" spans="1:4" ht="18" x14ac:dyDescent="0.25">
      <c r="A957" s="96" t="str">
        <f>IF(D957&lt;&gt;" ",'База данных_основная'!$AE$1," ")</f>
        <v xml:space="preserve"> </v>
      </c>
      <c r="B957" s="96" t="str">
        <f t="array" ref="B95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957" s="97" t="str">
        <f t="array" ref="C95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957" s="106" t="str">
        <f t="array" ref="D95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958" spans="1:4" ht="18" x14ac:dyDescent="0.25">
      <c r="A958" s="96" t="str">
        <f>IF(D958&lt;&gt;" ",'База данных_основная'!$AE$1," ")</f>
        <v xml:space="preserve"> </v>
      </c>
      <c r="B958" s="96" t="str">
        <f t="array" ref="B95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958" s="97" t="str">
        <f t="array" ref="C95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958" s="106" t="str">
        <f t="array" ref="D95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959" spans="1:4" ht="18" x14ac:dyDescent="0.25">
      <c r="A959" s="96" t="str">
        <f>IF(D959&lt;&gt;" ",'База данных_основная'!$AE$1," ")</f>
        <v xml:space="preserve"> </v>
      </c>
      <c r="B959" s="96" t="str">
        <f t="array" ref="B95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959" s="97" t="str">
        <f t="array" ref="C95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959" s="106" t="str">
        <f t="array" ref="D95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960" spans="1:4" ht="18" x14ac:dyDescent="0.25">
      <c r="A960" s="96" t="str">
        <f>IF(D960&lt;&gt;" ",'База данных_основная'!$AE$1," ")</f>
        <v xml:space="preserve"> </v>
      </c>
      <c r="B960" s="96" t="str">
        <f t="array" ref="B96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960" s="97" t="str">
        <f t="array" ref="C96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960" s="106" t="str">
        <f t="array" ref="D96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961" spans="1:4" ht="18" x14ac:dyDescent="0.25">
      <c r="A961" s="96" t="str">
        <f>IF(D961&lt;&gt;" ",'База данных_основная'!$AE$1," ")</f>
        <v xml:space="preserve"> </v>
      </c>
      <c r="B961" s="96" t="str">
        <f t="array" ref="B96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961" s="97" t="str">
        <f t="array" ref="C96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961" s="106" t="str">
        <f t="array" ref="D96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962" spans="1:4" ht="18" x14ac:dyDescent="0.25">
      <c r="A962" s="96" t="str">
        <f>IF(D962&lt;&gt;" ",'База данных_основная'!$AE$1," ")</f>
        <v xml:space="preserve"> </v>
      </c>
      <c r="B962" s="96" t="str">
        <f t="array" ref="B96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962" s="97" t="str">
        <f t="array" ref="C96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962" s="106" t="str">
        <f t="array" ref="D96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963" spans="1:4" ht="18" x14ac:dyDescent="0.25">
      <c r="A963" s="96" t="str">
        <f>IF(D963&lt;&gt;" ",'База данных_основная'!$AE$1," ")</f>
        <v xml:space="preserve"> </v>
      </c>
      <c r="B963" s="96" t="str">
        <f t="array" ref="B96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963" s="97" t="str">
        <f t="array" ref="C96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963" s="106" t="str">
        <f t="array" ref="D96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964" spans="1:4" ht="18" x14ac:dyDescent="0.25">
      <c r="A964" s="96" t="str">
        <f>IF(D964&lt;&gt;" ",'База данных_основная'!$AE$1," ")</f>
        <v xml:space="preserve"> </v>
      </c>
      <c r="B964" s="96" t="str">
        <f t="array" ref="B96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964" s="97" t="str">
        <f t="array" ref="C96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964" s="106" t="str">
        <f t="array" ref="D96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965" spans="1:4" ht="18" x14ac:dyDescent="0.25">
      <c r="A965" s="96" t="str">
        <f>IF(D965&lt;&gt;" ",'База данных_основная'!$AE$1," ")</f>
        <v xml:space="preserve"> </v>
      </c>
      <c r="B965" s="96" t="str">
        <f t="array" ref="B96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965" s="97" t="str">
        <f t="array" ref="C96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965" s="106" t="str">
        <f t="array" ref="D96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966" spans="1:4" ht="18" x14ac:dyDescent="0.25">
      <c r="A966" s="96" t="str">
        <f>IF(D966&lt;&gt;" ",'База данных_основная'!$AE$1," ")</f>
        <v xml:space="preserve"> </v>
      </c>
      <c r="B966" s="96" t="str">
        <f t="array" ref="B96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966" s="97" t="str">
        <f t="array" ref="C96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966" s="106" t="str">
        <f t="array" ref="D96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967" spans="1:4" ht="18" x14ac:dyDescent="0.25">
      <c r="A967" s="96" t="str">
        <f>IF(D967&lt;&gt;" ",'База данных_основная'!$AE$1," ")</f>
        <v xml:space="preserve"> </v>
      </c>
      <c r="B967" s="96" t="str">
        <f t="array" ref="B96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967" s="97" t="str">
        <f t="array" ref="C96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967" s="106" t="str">
        <f t="array" ref="D96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968" spans="1:4" ht="18" x14ac:dyDescent="0.25">
      <c r="A968" s="96" t="str">
        <f>IF(D968&lt;&gt;" ",'База данных_основная'!$AE$1," ")</f>
        <v xml:space="preserve"> </v>
      </c>
      <c r="B968" s="96" t="str">
        <f t="array" ref="B96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968" s="97" t="str">
        <f t="array" ref="C96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968" s="106" t="str">
        <f t="array" ref="D96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969" spans="1:4" ht="18" x14ac:dyDescent="0.25">
      <c r="A969" s="96" t="str">
        <f>IF(D969&lt;&gt;" ",'База данных_основная'!$AE$1," ")</f>
        <v xml:space="preserve"> </v>
      </c>
      <c r="B969" s="96" t="str">
        <f t="array" ref="B96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969" s="97" t="str">
        <f t="array" ref="C96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969" s="106" t="str">
        <f t="array" ref="D96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970" spans="1:4" ht="18" x14ac:dyDescent="0.25">
      <c r="A970" s="96" t="str">
        <f>IF(D970&lt;&gt;" ",'База данных_основная'!$AE$1," ")</f>
        <v xml:space="preserve"> </v>
      </c>
      <c r="B970" s="96" t="str">
        <f t="array" ref="B97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970" s="97" t="str">
        <f t="array" ref="C97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970" s="106" t="str">
        <f t="array" ref="D97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971" spans="1:4" ht="18" x14ac:dyDescent="0.25">
      <c r="A971" s="96" t="str">
        <f>IF(D971&lt;&gt;" ",'База данных_основная'!$AE$1," ")</f>
        <v xml:space="preserve"> </v>
      </c>
      <c r="B971" s="96" t="str">
        <f t="array" ref="B97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971" s="97" t="str">
        <f t="array" ref="C97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971" s="106" t="str">
        <f t="array" ref="D97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972" spans="1:4" ht="18" x14ac:dyDescent="0.25">
      <c r="A972" s="96" t="str">
        <f>IF(D972&lt;&gt;" ",'База данных_основная'!$AE$1," ")</f>
        <v xml:space="preserve"> </v>
      </c>
      <c r="B972" s="96" t="str">
        <f t="array" ref="B97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972" s="97" t="str">
        <f t="array" ref="C97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972" s="106" t="str">
        <f t="array" ref="D97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973" spans="1:4" ht="18" x14ac:dyDescent="0.25">
      <c r="A973" s="96" t="str">
        <f>IF(D973&lt;&gt;" ",'База данных_основная'!$AE$1," ")</f>
        <v xml:space="preserve"> </v>
      </c>
      <c r="B973" s="96" t="str">
        <f t="array" ref="B97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973" s="97" t="str">
        <f t="array" ref="C97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973" s="106" t="str">
        <f t="array" ref="D97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974" spans="1:4" ht="18" x14ac:dyDescent="0.25">
      <c r="A974" s="96" t="str">
        <f>IF(D974&lt;&gt;" ",'База данных_основная'!$AE$1," ")</f>
        <v xml:space="preserve"> </v>
      </c>
      <c r="B974" s="96" t="str">
        <f t="array" ref="B97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974" s="97" t="str">
        <f t="array" ref="C97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974" s="106" t="str">
        <f t="array" ref="D97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975" spans="1:4" ht="18" x14ac:dyDescent="0.25">
      <c r="A975" s="96" t="str">
        <f>IF(D975&lt;&gt;" ",'База данных_основная'!$AE$1," ")</f>
        <v xml:space="preserve"> </v>
      </c>
      <c r="B975" s="96" t="str">
        <f t="array" ref="B97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975" s="97" t="str">
        <f t="array" ref="C97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975" s="106" t="str">
        <f t="array" ref="D97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976" spans="1:4" ht="18" x14ac:dyDescent="0.25">
      <c r="A976" s="96" t="str">
        <f>IF(D976&lt;&gt;" ",'База данных_основная'!$AE$1," ")</f>
        <v xml:space="preserve"> </v>
      </c>
      <c r="B976" s="96" t="str">
        <f t="array" ref="B97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976" s="97" t="str">
        <f t="array" ref="C97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976" s="106" t="str">
        <f t="array" ref="D97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977" spans="1:4" ht="18" x14ac:dyDescent="0.25">
      <c r="A977" s="96" t="str">
        <f>IF(D977&lt;&gt;" ",'База данных_основная'!$AE$1," ")</f>
        <v xml:space="preserve"> </v>
      </c>
      <c r="B977" s="96" t="str">
        <f t="array" ref="B97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977" s="97" t="str">
        <f t="array" ref="C97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977" s="106" t="str">
        <f t="array" ref="D97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978" spans="1:4" ht="18" x14ac:dyDescent="0.25">
      <c r="A978" s="96" t="str">
        <f>IF(D978&lt;&gt;" ",'База данных_основная'!$AE$1," ")</f>
        <v xml:space="preserve"> </v>
      </c>
      <c r="B978" s="96" t="str">
        <f t="array" ref="B97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978" s="97" t="str">
        <f t="array" ref="C97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978" s="106" t="str">
        <f t="array" ref="D97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979" spans="1:4" ht="18" x14ac:dyDescent="0.25">
      <c r="A979" s="96" t="str">
        <f>IF(D979&lt;&gt;" ",'База данных_основная'!$AE$1," ")</f>
        <v xml:space="preserve"> </v>
      </c>
      <c r="B979" s="96" t="str">
        <f t="array" ref="B97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979" s="97" t="str">
        <f t="array" ref="C97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979" s="106" t="str">
        <f t="array" ref="D97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980" spans="1:4" ht="18" x14ac:dyDescent="0.25">
      <c r="A980" s="96" t="str">
        <f>IF(D980&lt;&gt;" ",'База данных_основная'!$AE$1," ")</f>
        <v xml:space="preserve"> </v>
      </c>
      <c r="B980" s="96" t="str">
        <f t="array" ref="B98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980" s="97" t="str">
        <f t="array" ref="C98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980" s="106" t="str">
        <f t="array" ref="D98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981" spans="1:4" ht="18" x14ac:dyDescent="0.25">
      <c r="A981" s="96" t="str">
        <f>IF(D981&lt;&gt;" ",'База данных_основная'!$AE$1," ")</f>
        <v xml:space="preserve"> </v>
      </c>
      <c r="B981" s="96" t="str">
        <f t="array" ref="B98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981" s="97" t="str">
        <f t="array" ref="C98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981" s="106" t="str">
        <f t="array" ref="D98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982" spans="1:4" ht="18" x14ac:dyDescent="0.25">
      <c r="A982" s="96" t="str">
        <f>IF(D982&lt;&gt;" ",'База данных_основная'!$AE$1," ")</f>
        <v xml:space="preserve"> </v>
      </c>
      <c r="B982" s="96" t="str">
        <f t="array" ref="B98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982" s="97" t="str">
        <f t="array" ref="C98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982" s="106" t="str">
        <f t="array" ref="D98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983" spans="1:4" ht="18" x14ac:dyDescent="0.25">
      <c r="A983" s="96" t="str">
        <f>IF(D983&lt;&gt;" ",'База данных_основная'!$AE$1," ")</f>
        <v xml:space="preserve"> </v>
      </c>
      <c r="B983" s="96" t="str">
        <f t="array" ref="B98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983" s="97" t="str">
        <f t="array" ref="C98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983" s="106" t="str">
        <f t="array" ref="D98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984" spans="1:4" ht="18" x14ac:dyDescent="0.25">
      <c r="A984" s="96" t="str">
        <f>IF(D984&lt;&gt;" ",'База данных_основная'!$AE$1," ")</f>
        <v xml:space="preserve"> </v>
      </c>
      <c r="B984" s="96" t="str">
        <f t="array" ref="B98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984" s="97" t="str">
        <f t="array" ref="C98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984" s="106" t="str">
        <f t="array" ref="D98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985" spans="1:4" ht="18" x14ac:dyDescent="0.25">
      <c r="A985" s="96" t="str">
        <f>IF(D985&lt;&gt;" ",'База данных_основная'!$AE$1," ")</f>
        <v xml:space="preserve"> </v>
      </c>
      <c r="B985" s="96" t="str">
        <f t="array" ref="B98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985" s="97" t="str">
        <f t="array" ref="C98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985" s="106" t="str">
        <f t="array" ref="D98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986" spans="1:4" ht="18" x14ac:dyDescent="0.25">
      <c r="A986" s="96" t="str">
        <f>IF(D986&lt;&gt;" ",'База данных_основная'!$AE$1," ")</f>
        <v xml:space="preserve"> </v>
      </c>
      <c r="B986" s="96" t="str">
        <f t="array" ref="B98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986" s="97" t="str">
        <f t="array" ref="C98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986" s="106" t="str">
        <f t="array" ref="D98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987" spans="1:4" ht="18" x14ac:dyDescent="0.25">
      <c r="A987" s="96" t="str">
        <f>IF(D987&lt;&gt;" ",'База данных_основная'!$AE$1," ")</f>
        <v xml:space="preserve"> </v>
      </c>
      <c r="B987" s="96" t="str">
        <f t="array" ref="B98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987" s="97" t="str">
        <f t="array" ref="C98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987" s="106" t="str">
        <f t="array" ref="D98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988" spans="1:4" ht="18" x14ac:dyDescent="0.25">
      <c r="A988" s="96" t="str">
        <f>IF(D988&lt;&gt;" ",'База данных_основная'!$AE$1," ")</f>
        <v xml:space="preserve"> </v>
      </c>
      <c r="B988" s="96" t="str">
        <f t="array" ref="B98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988" s="97" t="str">
        <f t="array" ref="C98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988" s="106" t="str">
        <f t="array" ref="D98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989" spans="1:4" ht="18" x14ac:dyDescent="0.25">
      <c r="A989" s="96" t="str">
        <f>IF(D989&lt;&gt;" ",'База данных_основная'!$AE$1," ")</f>
        <v xml:space="preserve"> </v>
      </c>
      <c r="B989" s="96" t="str">
        <f t="array" ref="B98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989" s="97" t="str">
        <f t="array" ref="C98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989" s="106" t="str">
        <f t="array" ref="D98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990" spans="1:4" ht="18" x14ac:dyDescent="0.25">
      <c r="A990" s="96" t="str">
        <f>IF(D990&lt;&gt;" ",'База данных_основная'!$AE$1," ")</f>
        <v xml:space="preserve"> </v>
      </c>
      <c r="B990" s="96" t="str">
        <f t="array" ref="B99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990" s="97" t="str">
        <f t="array" ref="C99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990" s="106" t="str">
        <f t="array" ref="D99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991" spans="1:4" ht="18" x14ac:dyDescent="0.25">
      <c r="A991" s="96" t="str">
        <f>IF(D991&lt;&gt;" ",'База данных_основная'!$AE$1," ")</f>
        <v xml:space="preserve"> </v>
      </c>
      <c r="B991" s="96" t="str">
        <f t="array" ref="B99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991" s="97" t="str">
        <f t="array" ref="C99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991" s="106" t="str">
        <f t="array" ref="D99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992" spans="1:4" ht="18" x14ac:dyDescent="0.25">
      <c r="A992" s="96" t="str">
        <f>IF(D992&lt;&gt;" ",'База данных_основная'!$AE$1," ")</f>
        <v xml:space="preserve"> </v>
      </c>
      <c r="B992" s="96" t="str">
        <f t="array" ref="B99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992" s="97" t="str">
        <f t="array" ref="C99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992" s="106" t="str">
        <f t="array" ref="D99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993" spans="1:4" ht="18" x14ac:dyDescent="0.25">
      <c r="A993" s="96" t="str">
        <f>IF(D993&lt;&gt;" ",'База данных_основная'!$AE$1," ")</f>
        <v xml:space="preserve"> </v>
      </c>
      <c r="B993" s="96" t="str">
        <f t="array" ref="B99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993" s="97" t="str">
        <f t="array" ref="C99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993" s="106" t="str">
        <f t="array" ref="D99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994" spans="1:4" ht="18" x14ac:dyDescent="0.25">
      <c r="A994" s="96" t="str">
        <f>IF(D994&lt;&gt;" ",'База данных_основная'!$AE$1," ")</f>
        <v xml:space="preserve"> </v>
      </c>
      <c r="B994" s="96" t="str">
        <f t="array" ref="B99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994" s="97" t="str">
        <f t="array" ref="C99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994" s="106" t="str">
        <f t="array" ref="D99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995" spans="1:4" ht="18" x14ac:dyDescent="0.25">
      <c r="A995" s="96" t="str">
        <f>IF(D995&lt;&gt;" ",'База данных_основная'!$AE$1," ")</f>
        <v xml:space="preserve"> </v>
      </c>
      <c r="B995" s="96" t="str">
        <f t="array" ref="B99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995" s="97" t="str">
        <f t="array" ref="C99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995" s="106" t="str">
        <f t="array" ref="D99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996" spans="1:4" ht="18" x14ac:dyDescent="0.25">
      <c r="A996" s="96" t="str">
        <f>IF(D996&lt;&gt;" ",'База данных_основная'!$AE$1," ")</f>
        <v xml:space="preserve"> </v>
      </c>
      <c r="B996" s="96" t="str">
        <f t="array" ref="B99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996" s="97" t="str">
        <f t="array" ref="C99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996" s="106" t="str">
        <f t="array" ref="D99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997" spans="1:4" ht="18" x14ac:dyDescent="0.25">
      <c r="A997" s="96" t="str">
        <f>IF(D997&lt;&gt;" ",'База данных_основная'!$AE$1," ")</f>
        <v xml:space="preserve"> </v>
      </c>
      <c r="B997" s="96" t="str">
        <f t="array" ref="B99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997" s="97" t="str">
        <f t="array" ref="C99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997" s="106" t="str">
        <f t="array" ref="D99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998" spans="1:4" ht="18" x14ac:dyDescent="0.25">
      <c r="A998" s="96" t="str">
        <f>IF(D998&lt;&gt;" ",'База данных_основная'!$AE$1," ")</f>
        <v xml:space="preserve"> </v>
      </c>
      <c r="B998" s="96" t="str">
        <f t="array" ref="B99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998" s="97" t="str">
        <f t="array" ref="C99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998" s="106" t="str">
        <f t="array" ref="D99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999" spans="1:4" ht="18" x14ac:dyDescent="0.25">
      <c r="A999" s="96" t="str">
        <f>IF(D999&lt;&gt;" ",'База данных_основная'!$AE$1," ")</f>
        <v xml:space="preserve"> </v>
      </c>
      <c r="B999" s="96" t="str">
        <f t="array" ref="B99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999" s="97" t="str">
        <f t="array" ref="C99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999" s="106" t="str">
        <f t="array" ref="D99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000" spans="1:4" ht="18" x14ac:dyDescent="0.25">
      <c r="A1000" s="96" t="str">
        <f>IF(D1000&lt;&gt;" ",'База данных_основная'!$AE$1," ")</f>
        <v xml:space="preserve"> </v>
      </c>
      <c r="B1000" s="96" t="str">
        <f t="array" ref="B100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000" s="97" t="str">
        <f t="array" ref="C100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000" s="106" t="str">
        <f t="array" ref="D100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001" spans="1:4" ht="18" x14ac:dyDescent="0.25">
      <c r="A1001" s="96" t="str">
        <f>IF(D1001&lt;&gt;" ",'База данных_основная'!$AE$1," ")</f>
        <v xml:space="preserve"> </v>
      </c>
      <c r="B1001" s="96" t="str">
        <f t="array" ref="B100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001" s="97" t="str">
        <f t="array" ref="C100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001" s="106" t="str">
        <f t="array" ref="D100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002" spans="1:4" ht="18" x14ac:dyDescent="0.25">
      <c r="A1002" s="96" t="str">
        <f>IF(D1002&lt;&gt;" ",'База данных_основная'!$AE$1," ")</f>
        <v xml:space="preserve"> </v>
      </c>
      <c r="B1002" s="96" t="str">
        <f t="array" ref="B100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002" s="97" t="str">
        <f t="array" ref="C100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002" s="106" t="str">
        <f t="array" ref="D100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003" spans="1:4" ht="18" x14ac:dyDescent="0.25">
      <c r="A1003" s="96" t="str">
        <f>IF(D1003&lt;&gt;" ",'База данных_основная'!$AE$1," ")</f>
        <v xml:space="preserve"> </v>
      </c>
      <c r="B1003" s="96" t="str">
        <f t="array" ref="B100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003" s="97" t="str">
        <f t="array" ref="C100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003" s="106" t="str">
        <f t="array" ref="D100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004" spans="1:4" ht="18" x14ac:dyDescent="0.25">
      <c r="A1004" s="96" t="str">
        <f>IF(D1004&lt;&gt;" ",'База данных_основная'!$AE$1," ")</f>
        <v xml:space="preserve"> </v>
      </c>
      <c r="B1004" s="96" t="str">
        <f t="array" ref="B100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004" s="97" t="str">
        <f t="array" ref="C100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004" s="106" t="str">
        <f t="array" ref="D100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005" spans="1:4" ht="18" x14ac:dyDescent="0.25">
      <c r="A1005" s="96" t="str">
        <f>IF(D1005&lt;&gt;" ",'База данных_основная'!$AE$1," ")</f>
        <v xml:space="preserve"> </v>
      </c>
      <c r="B1005" s="96" t="str">
        <f t="array" ref="B100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005" s="97" t="str">
        <f t="array" ref="C100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005" s="106" t="str">
        <f t="array" ref="D100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006" spans="1:4" ht="18" x14ac:dyDescent="0.25">
      <c r="A1006" s="96" t="str">
        <f>IF(D1006&lt;&gt;" ",'База данных_основная'!$AE$1," ")</f>
        <v xml:space="preserve"> </v>
      </c>
      <c r="B1006" s="96" t="str">
        <f t="array" ref="B100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006" s="97" t="str">
        <f t="array" ref="C100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006" s="106" t="str">
        <f t="array" ref="D100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007" spans="1:4" ht="18" x14ac:dyDescent="0.25">
      <c r="A1007" s="96" t="str">
        <f>IF(D1007&lt;&gt;" ",'База данных_основная'!$AE$1," ")</f>
        <v xml:space="preserve"> </v>
      </c>
      <c r="B1007" s="96" t="str">
        <f t="array" ref="B100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007" s="97" t="str">
        <f t="array" ref="C100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007" s="106" t="str">
        <f t="array" ref="D100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008" spans="1:4" ht="18" x14ac:dyDescent="0.25">
      <c r="A1008" s="96" t="str">
        <f>IF(D1008&lt;&gt;" ",'База данных_основная'!$AE$1," ")</f>
        <v xml:space="preserve"> </v>
      </c>
      <c r="B1008" s="96" t="str">
        <f t="array" ref="B100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008" s="97" t="str">
        <f t="array" ref="C100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008" s="106" t="str">
        <f t="array" ref="D100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009" spans="1:4" ht="18" x14ac:dyDescent="0.25">
      <c r="A1009" s="96" t="str">
        <f>IF(D1009&lt;&gt;" ",'База данных_основная'!$AE$1," ")</f>
        <v xml:space="preserve"> </v>
      </c>
      <c r="B1009" s="96" t="str">
        <f t="array" ref="B100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009" s="97" t="str">
        <f t="array" ref="C100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009" s="106" t="str">
        <f t="array" ref="D100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010" spans="1:4" ht="18" x14ac:dyDescent="0.25">
      <c r="A1010" s="96" t="str">
        <f>IF(D1010&lt;&gt;" ",'База данных_основная'!$AE$1," ")</f>
        <v xml:space="preserve"> </v>
      </c>
      <c r="B1010" s="96" t="str">
        <f t="array" ref="B101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010" s="97" t="str">
        <f t="array" ref="C101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010" s="106" t="str">
        <f t="array" ref="D101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011" spans="1:4" ht="18" x14ac:dyDescent="0.25">
      <c r="A1011" s="96" t="str">
        <f>IF(D1011&lt;&gt;" ",'База данных_основная'!$AE$1," ")</f>
        <v xml:space="preserve"> </v>
      </c>
      <c r="B1011" s="96" t="str">
        <f t="array" ref="B101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011" s="97" t="str">
        <f t="array" ref="C101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011" s="106" t="str">
        <f t="array" ref="D101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012" spans="1:4" ht="18" x14ac:dyDescent="0.25">
      <c r="A1012" s="96" t="str">
        <f>IF(D1012&lt;&gt;" ",'База данных_основная'!$AE$1," ")</f>
        <v xml:space="preserve"> </v>
      </c>
      <c r="B1012" s="96" t="str">
        <f t="array" ref="B101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012" s="97" t="str">
        <f t="array" ref="C101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012" s="106" t="str">
        <f t="array" ref="D101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013" spans="1:4" ht="18" x14ac:dyDescent="0.25">
      <c r="A1013" s="96" t="str">
        <f>IF(D1013&lt;&gt;" ",'База данных_основная'!$AE$1," ")</f>
        <v xml:space="preserve"> </v>
      </c>
      <c r="B1013" s="96" t="str">
        <f t="array" ref="B101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013" s="97" t="str">
        <f t="array" ref="C101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013" s="106" t="str">
        <f t="array" ref="D101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014" spans="1:4" ht="18" x14ac:dyDescent="0.25">
      <c r="A1014" s="96" t="str">
        <f>IF(D1014&lt;&gt;" ",'База данных_основная'!$AE$1," ")</f>
        <v xml:space="preserve"> </v>
      </c>
      <c r="B1014" s="96" t="str">
        <f t="array" ref="B101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014" s="97" t="str">
        <f t="array" ref="C101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014" s="106" t="str">
        <f t="array" ref="D101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015" spans="1:4" ht="18" x14ac:dyDescent="0.25">
      <c r="A1015" s="96" t="str">
        <f>IF(D1015&lt;&gt;" ",'База данных_основная'!$AE$1," ")</f>
        <v xml:space="preserve"> </v>
      </c>
      <c r="B1015" s="96" t="str">
        <f t="array" ref="B101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015" s="97" t="str">
        <f t="array" ref="C101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015" s="106" t="str">
        <f t="array" ref="D101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016" spans="1:4" ht="18" x14ac:dyDescent="0.25">
      <c r="A1016" s="96" t="str">
        <f>IF(D1016&lt;&gt;" ",'База данных_основная'!$AE$1," ")</f>
        <v xml:space="preserve"> </v>
      </c>
      <c r="B1016" s="96" t="str">
        <f t="array" ref="B101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016" s="97" t="str">
        <f t="array" ref="C101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016" s="106" t="str">
        <f t="array" ref="D101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017" spans="1:4" ht="18" x14ac:dyDescent="0.25">
      <c r="A1017" s="96" t="str">
        <f>IF(D1017&lt;&gt;" ",'База данных_основная'!$AE$1," ")</f>
        <v xml:space="preserve"> </v>
      </c>
      <c r="B1017" s="96" t="str">
        <f t="array" ref="B101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017" s="97" t="str">
        <f t="array" ref="C101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017" s="106" t="str">
        <f t="array" ref="D101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018" spans="1:4" ht="18" x14ac:dyDescent="0.25">
      <c r="A1018" s="96" t="str">
        <f>IF(D1018&lt;&gt;" ",'База данных_основная'!$AE$1," ")</f>
        <v xml:space="preserve"> </v>
      </c>
      <c r="B1018" s="96" t="str">
        <f t="array" ref="B101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018" s="97" t="str">
        <f t="array" ref="C101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018" s="106" t="str">
        <f t="array" ref="D101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019" spans="1:4" ht="18" x14ac:dyDescent="0.25">
      <c r="A1019" s="96" t="str">
        <f>IF(D1019&lt;&gt;" ",'База данных_основная'!$AE$1," ")</f>
        <v xml:space="preserve"> </v>
      </c>
      <c r="B1019" s="96" t="str">
        <f t="array" ref="B101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019" s="97" t="str">
        <f t="array" ref="C101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019" s="106" t="str">
        <f t="array" ref="D101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020" spans="1:4" ht="18" x14ac:dyDescent="0.25">
      <c r="A1020" s="96" t="str">
        <f>IF(D1020&lt;&gt;" ",'База данных_основная'!$AE$1," ")</f>
        <v xml:space="preserve"> </v>
      </c>
      <c r="B1020" s="96" t="str">
        <f t="array" ref="B102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020" s="97" t="str">
        <f t="array" ref="C102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020" s="106" t="str">
        <f t="array" ref="D102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021" spans="1:4" ht="18" x14ac:dyDescent="0.25">
      <c r="A1021" s="96" t="str">
        <f>IF(D1021&lt;&gt;" ",'База данных_основная'!$AE$1," ")</f>
        <v xml:space="preserve"> </v>
      </c>
      <c r="B1021" s="96" t="str">
        <f t="array" ref="B102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021" s="97" t="str">
        <f t="array" ref="C102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021" s="106" t="str">
        <f t="array" ref="D102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022" spans="1:4" ht="18" x14ac:dyDescent="0.25">
      <c r="A1022" s="96" t="str">
        <f>IF(D1022&lt;&gt;" ",'База данных_основная'!$AE$1," ")</f>
        <v xml:space="preserve"> </v>
      </c>
      <c r="B1022" s="96" t="str">
        <f t="array" ref="B102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022" s="97" t="str">
        <f t="array" ref="C102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022" s="106" t="str">
        <f t="array" ref="D102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023" spans="1:4" ht="18" x14ac:dyDescent="0.25">
      <c r="A1023" s="96" t="str">
        <f>IF(D1023&lt;&gt;" ",'База данных_основная'!$AE$1," ")</f>
        <v xml:space="preserve"> </v>
      </c>
      <c r="B1023" s="96" t="str">
        <f t="array" ref="B102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023" s="97" t="str">
        <f t="array" ref="C102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023" s="106" t="str">
        <f t="array" ref="D102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024" spans="1:4" ht="18" x14ac:dyDescent="0.25">
      <c r="A1024" s="96" t="str">
        <f>IF(D1024&lt;&gt;" ",'База данных_основная'!$AE$1," ")</f>
        <v xml:space="preserve"> </v>
      </c>
      <c r="B1024" s="96" t="str">
        <f t="array" ref="B102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024" s="97" t="str">
        <f t="array" ref="C102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024" s="106" t="str">
        <f t="array" ref="D102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025" spans="1:4" ht="18" x14ac:dyDescent="0.25">
      <c r="A1025" s="96" t="str">
        <f>IF(D1025&lt;&gt;" ",'База данных_основная'!$AE$1," ")</f>
        <v xml:space="preserve"> </v>
      </c>
      <c r="B1025" s="96" t="str">
        <f t="array" ref="B102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025" s="97" t="str">
        <f t="array" ref="C102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025" s="106" t="str">
        <f t="array" ref="D102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026" spans="1:4" ht="18" x14ac:dyDescent="0.25">
      <c r="A1026" s="96" t="str">
        <f>IF(D1026&lt;&gt;" ",'База данных_основная'!$AE$1," ")</f>
        <v xml:space="preserve"> </v>
      </c>
      <c r="B1026" s="96" t="str">
        <f t="array" ref="B102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026" s="97" t="str">
        <f t="array" ref="C102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026" s="106" t="str">
        <f t="array" ref="D102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027" spans="1:4" ht="18" x14ac:dyDescent="0.25">
      <c r="A1027" s="96" t="str">
        <f>IF(D1027&lt;&gt;" ",'База данных_основная'!$AE$1," ")</f>
        <v xml:space="preserve"> </v>
      </c>
      <c r="B1027" s="96" t="str">
        <f t="array" ref="B102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027" s="97" t="str">
        <f t="array" ref="C102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027" s="106" t="str">
        <f t="array" ref="D102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028" spans="1:4" ht="18" x14ac:dyDescent="0.25">
      <c r="A1028" s="96" t="str">
        <f>IF(D1028&lt;&gt;" ",'База данных_основная'!$AE$1," ")</f>
        <v xml:space="preserve"> </v>
      </c>
      <c r="B1028" s="96" t="str">
        <f t="array" ref="B102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028" s="97" t="str">
        <f t="array" ref="C102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028" s="106" t="str">
        <f t="array" ref="D102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029" spans="1:4" ht="18" x14ac:dyDescent="0.25">
      <c r="A1029" s="96" t="str">
        <f>IF(D1029&lt;&gt;" ",'База данных_основная'!$AE$1," ")</f>
        <v xml:space="preserve"> </v>
      </c>
      <c r="B1029" s="96" t="str">
        <f t="array" ref="B102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029" s="97" t="str">
        <f t="array" ref="C102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029" s="106" t="str">
        <f t="array" ref="D102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030" spans="1:4" ht="18" x14ac:dyDescent="0.25">
      <c r="A1030" s="96" t="str">
        <f>IF(D1030&lt;&gt;" ",'База данных_основная'!$AE$1," ")</f>
        <v xml:space="preserve"> </v>
      </c>
      <c r="B1030" s="96" t="str">
        <f t="array" ref="B103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030" s="97" t="str">
        <f t="array" ref="C103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030" s="106" t="str">
        <f t="array" ref="D103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031" spans="1:4" ht="18" x14ac:dyDescent="0.25">
      <c r="A1031" s="96" t="str">
        <f>IF(D1031&lt;&gt;" ",'База данных_основная'!$AE$1," ")</f>
        <v xml:space="preserve"> </v>
      </c>
      <c r="B1031" s="96" t="str">
        <f t="array" ref="B103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031" s="97" t="str">
        <f t="array" ref="C103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031" s="106" t="str">
        <f t="array" ref="D103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032" spans="1:4" ht="18" x14ac:dyDescent="0.25">
      <c r="A1032" s="96" t="str">
        <f>IF(D1032&lt;&gt;" ",'База данных_основная'!$AE$1," ")</f>
        <v xml:space="preserve"> </v>
      </c>
      <c r="B1032" s="96" t="str">
        <f t="array" ref="B103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032" s="97" t="str">
        <f t="array" ref="C103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032" s="106" t="str">
        <f t="array" ref="D103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033" spans="1:4" ht="18" x14ac:dyDescent="0.25">
      <c r="A1033" s="96" t="str">
        <f>IF(D1033&lt;&gt;" ",'База данных_основная'!$AE$1," ")</f>
        <v xml:space="preserve"> </v>
      </c>
      <c r="B1033" s="96" t="str">
        <f t="array" ref="B103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033" s="97" t="str">
        <f t="array" ref="C103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033" s="106" t="str">
        <f t="array" ref="D103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034" spans="1:4" ht="18" x14ac:dyDescent="0.25">
      <c r="A1034" s="96" t="str">
        <f>IF(D1034&lt;&gt;" ",'База данных_основная'!$AE$1," ")</f>
        <v xml:space="preserve"> </v>
      </c>
      <c r="B1034" s="96" t="str">
        <f t="array" ref="B103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034" s="97" t="str">
        <f t="array" ref="C103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034" s="106" t="str">
        <f t="array" ref="D103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035" spans="1:4" ht="18" x14ac:dyDescent="0.25">
      <c r="A1035" s="96" t="str">
        <f>IF(D1035&lt;&gt;" ",'База данных_основная'!$AE$1," ")</f>
        <v xml:space="preserve"> </v>
      </c>
      <c r="B1035" s="96" t="str">
        <f t="array" ref="B103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035" s="97" t="str">
        <f t="array" ref="C103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035" s="106" t="str">
        <f t="array" ref="D103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036" spans="1:4" ht="18" x14ac:dyDescent="0.25">
      <c r="A1036" s="96" t="str">
        <f>IF(D1036&lt;&gt;" ",'База данных_основная'!$AE$1," ")</f>
        <v xml:space="preserve"> </v>
      </c>
      <c r="B1036" s="96" t="str">
        <f t="array" ref="B103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036" s="97" t="str">
        <f t="array" ref="C103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036" s="106" t="str">
        <f t="array" ref="D103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037" spans="1:4" ht="18" x14ac:dyDescent="0.25">
      <c r="A1037" s="96" t="str">
        <f>IF(D1037&lt;&gt;" ",'База данных_основная'!$AE$1," ")</f>
        <v xml:space="preserve"> </v>
      </c>
      <c r="B1037" s="96" t="str">
        <f t="array" ref="B103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037" s="97" t="str">
        <f t="array" ref="C103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037" s="106" t="str">
        <f t="array" ref="D103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038" spans="1:4" ht="18" x14ac:dyDescent="0.25">
      <c r="A1038" s="96" t="str">
        <f>IF(D1038&lt;&gt;" ",'База данных_основная'!$AE$1," ")</f>
        <v xml:space="preserve"> </v>
      </c>
      <c r="B1038" s="96" t="str">
        <f t="array" ref="B103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038" s="97" t="str">
        <f t="array" ref="C103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038" s="106" t="str">
        <f t="array" ref="D103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039" spans="1:4" ht="18" x14ac:dyDescent="0.25">
      <c r="A1039" s="96" t="str">
        <f>IF(D1039&lt;&gt;" ",'База данных_основная'!$AE$1," ")</f>
        <v xml:space="preserve"> </v>
      </c>
      <c r="B1039" s="96" t="str">
        <f t="array" ref="B103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039" s="97" t="str">
        <f t="array" ref="C103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039" s="106" t="str">
        <f t="array" ref="D103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040" spans="1:4" ht="18" x14ac:dyDescent="0.25">
      <c r="A1040" s="96" t="str">
        <f>IF(D1040&lt;&gt;" ",'База данных_основная'!$AE$1," ")</f>
        <v xml:space="preserve"> </v>
      </c>
      <c r="B1040" s="96" t="str">
        <f t="array" ref="B104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040" s="97" t="str">
        <f t="array" ref="C104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040" s="106" t="str">
        <f t="array" ref="D104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041" spans="1:4" ht="18" x14ac:dyDescent="0.25">
      <c r="A1041" s="96" t="str">
        <f>IF(D1041&lt;&gt;" ",'База данных_основная'!$AE$1," ")</f>
        <v xml:space="preserve"> </v>
      </c>
      <c r="B1041" s="96" t="str">
        <f t="array" ref="B104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041" s="97" t="str">
        <f t="array" ref="C104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041" s="106" t="str">
        <f t="array" ref="D104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042" spans="1:4" ht="18" x14ac:dyDescent="0.25">
      <c r="A1042" s="96" t="str">
        <f>IF(D1042&lt;&gt;" ",'База данных_основная'!$AE$1," ")</f>
        <v xml:space="preserve"> </v>
      </c>
      <c r="B1042" s="96" t="str">
        <f t="array" ref="B104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042" s="97" t="str">
        <f t="array" ref="C104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042" s="106" t="str">
        <f t="array" ref="D104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043" spans="1:4" ht="18" x14ac:dyDescent="0.25">
      <c r="A1043" s="96" t="str">
        <f>IF(D1043&lt;&gt;" ",'База данных_основная'!$AE$1," ")</f>
        <v xml:space="preserve"> </v>
      </c>
      <c r="B1043" s="96" t="str">
        <f t="array" ref="B104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043" s="97" t="str">
        <f t="array" ref="C104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043" s="106" t="str">
        <f t="array" ref="D104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044" spans="1:4" ht="18" x14ac:dyDescent="0.25">
      <c r="A1044" s="96" t="str">
        <f>IF(D1044&lt;&gt;" ",'База данных_основная'!$AE$1," ")</f>
        <v xml:space="preserve"> </v>
      </c>
      <c r="B1044" s="96" t="str">
        <f t="array" ref="B104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044" s="97" t="str">
        <f t="array" ref="C104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044" s="106" t="str">
        <f t="array" ref="D104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045" spans="1:4" ht="18" x14ac:dyDescent="0.25">
      <c r="A1045" s="96" t="str">
        <f>IF(D1045&lt;&gt;" ",'База данных_основная'!$AE$1," ")</f>
        <v xml:space="preserve"> </v>
      </c>
      <c r="B1045" s="96" t="str">
        <f t="array" ref="B104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045" s="97" t="str">
        <f t="array" ref="C104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045" s="106" t="str">
        <f t="array" ref="D104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046" spans="1:4" ht="18" x14ac:dyDescent="0.25">
      <c r="A1046" s="96" t="str">
        <f>IF(D1046&lt;&gt;" ",'База данных_основная'!$AE$1," ")</f>
        <v xml:space="preserve"> </v>
      </c>
      <c r="B1046" s="96" t="str">
        <f t="array" ref="B104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046" s="97" t="str">
        <f t="array" ref="C104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046" s="106" t="str">
        <f t="array" ref="D104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047" spans="1:4" ht="18" x14ac:dyDescent="0.25">
      <c r="A1047" s="96" t="str">
        <f>IF(D1047&lt;&gt;" ",'База данных_основная'!$AE$1," ")</f>
        <v xml:space="preserve"> </v>
      </c>
      <c r="B1047" s="96" t="str">
        <f t="array" ref="B104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047" s="97" t="str">
        <f t="array" ref="C104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047" s="106" t="str">
        <f t="array" ref="D104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048" spans="1:4" ht="18" x14ac:dyDescent="0.25">
      <c r="A1048" s="96" t="str">
        <f>IF(D1048&lt;&gt;" ",'База данных_основная'!$AE$1," ")</f>
        <v xml:space="preserve"> </v>
      </c>
      <c r="B1048" s="96" t="str">
        <f t="array" ref="B104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048" s="97" t="str">
        <f t="array" ref="C104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048" s="106" t="str">
        <f t="array" ref="D104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049" spans="1:4" ht="18" x14ac:dyDescent="0.25">
      <c r="A1049" s="96" t="str">
        <f>IF(D1049&lt;&gt;" ",'База данных_основная'!$AE$1," ")</f>
        <v xml:space="preserve"> </v>
      </c>
      <c r="B1049" s="96" t="str">
        <f t="array" ref="B104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049" s="97" t="str">
        <f t="array" ref="C104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049" s="106" t="str">
        <f t="array" ref="D104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050" spans="1:4" ht="18" x14ac:dyDescent="0.25">
      <c r="A1050" s="96" t="str">
        <f>IF(D1050&lt;&gt;" ",'База данных_основная'!$AE$1," ")</f>
        <v xml:space="preserve"> </v>
      </c>
      <c r="B1050" s="96" t="str">
        <f t="array" ref="B105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050" s="97" t="str">
        <f t="array" ref="C105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050" s="106" t="str">
        <f t="array" ref="D105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051" spans="1:4" ht="18" x14ac:dyDescent="0.25">
      <c r="A1051" s="96" t="str">
        <f>IF(D1051&lt;&gt;" ",'База данных_основная'!$AE$1," ")</f>
        <v xml:space="preserve"> </v>
      </c>
      <c r="B1051" s="96" t="str">
        <f t="array" ref="B105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051" s="97" t="str">
        <f t="array" ref="C105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051" s="106" t="str">
        <f t="array" ref="D105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052" spans="1:4" ht="18" x14ac:dyDescent="0.25">
      <c r="A1052" s="96" t="str">
        <f>IF(D1052&lt;&gt;" ",'База данных_основная'!$AE$1," ")</f>
        <v xml:space="preserve"> </v>
      </c>
      <c r="B1052" s="96" t="str">
        <f t="array" ref="B105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052" s="97" t="str">
        <f t="array" ref="C105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052" s="106" t="str">
        <f t="array" ref="D105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053" spans="1:4" ht="18" x14ac:dyDescent="0.25">
      <c r="A1053" s="96" t="str">
        <f>IF(D1053&lt;&gt;" ",'База данных_основная'!$AE$1," ")</f>
        <v xml:space="preserve"> </v>
      </c>
      <c r="B1053" s="96" t="str">
        <f t="array" ref="B105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053" s="97" t="str">
        <f t="array" ref="C105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053" s="106" t="str">
        <f t="array" ref="D105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054" spans="1:4" ht="18" x14ac:dyDescent="0.25">
      <c r="A1054" s="96" t="str">
        <f>IF(D1054&lt;&gt;" ",'База данных_основная'!$AE$1," ")</f>
        <v xml:space="preserve"> </v>
      </c>
      <c r="B1054" s="96" t="str">
        <f t="array" ref="B105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054" s="97" t="str">
        <f t="array" ref="C105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054" s="106" t="str">
        <f t="array" ref="D105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055" spans="1:4" ht="18" x14ac:dyDescent="0.25">
      <c r="A1055" s="96" t="str">
        <f>IF(D1055&lt;&gt;" ",'База данных_основная'!$AE$1," ")</f>
        <v xml:space="preserve"> </v>
      </c>
      <c r="B1055" s="96" t="str">
        <f t="array" ref="B105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055" s="97" t="str">
        <f t="array" ref="C105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055" s="106" t="str">
        <f t="array" ref="D105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056" spans="1:4" ht="18" x14ac:dyDescent="0.25">
      <c r="A1056" s="96" t="str">
        <f>IF(D1056&lt;&gt;" ",'База данных_основная'!$AE$1," ")</f>
        <v xml:space="preserve"> </v>
      </c>
      <c r="B1056" s="96" t="str">
        <f t="array" ref="B105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056" s="97" t="str">
        <f t="array" ref="C105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056" s="106" t="str">
        <f t="array" ref="D105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057" spans="1:4" ht="18" x14ac:dyDescent="0.25">
      <c r="A1057" s="96" t="str">
        <f>IF(D1057&lt;&gt;" ",'База данных_основная'!$AE$1," ")</f>
        <v xml:space="preserve"> </v>
      </c>
      <c r="B1057" s="96" t="str">
        <f t="array" ref="B105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057" s="97" t="str">
        <f t="array" ref="C105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057" s="106" t="str">
        <f t="array" ref="D105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058" spans="1:4" ht="18" x14ac:dyDescent="0.25">
      <c r="A1058" s="96" t="str">
        <f>IF(D1058&lt;&gt;" ",'База данных_основная'!$AE$1," ")</f>
        <v xml:space="preserve"> </v>
      </c>
      <c r="B1058" s="96" t="str">
        <f t="array" ref="B105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058" s="97" t="str">
        <f t="array" ref="C105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058" s="106" t="str">
        <f t="array" ref="D105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059" spans="1:4" ht="18" x14ac:dyDescent="0.25">
      <c r="A1059" s="96" t="str">
        <f>IF(D1059&lt;&gt;" ",'База данных_основная'!$AE$1," ")</f>
        <v xml:space="preserve"> </v>
      </c>
      <c r="B1059" s="96" t="str">
        <f t="array" ref="B105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059" s="97" t="str">
        <f t="array" ref="C105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059" s="106" t="str">
        <f t="array" ref="D105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060" spans="1:4" ht="18" x14ac:dyDescent="0.25">
      <c r="A1060" s="96" t="str">
        <f>IF(D1060&lt;&gt;" ",'База данных_основная'!$AE$1," ")</f>
        <v xml:space="preserve"> </v>
      </c>
      <c r="B1060" s="96" t="str">
        <f t="array" ref="B106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060" s="97" t="str">
        <f t="array" ref="C106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060" s="106" t="str">
        <f t="array" ref="D106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061" spans="1:4" ht="18" x14ac:dyDescent="0.25">
      <c r="A1061" s="96" t="str">
        <f>IF(D1061&lt;&gt;" ",'База данных_основная'!$AE$1," ")</f>
        <v xml:space="preserve"> </v>
      </c>
      <c r="B1061" s="96" t="str">
        <f t="array" ref="B106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061" s="97" t="str">
        <f t="array" ref="C106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061" s="106" t="str">
        <f t="array" ref="D106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062" spans="1:4" ht="18" x14ac:dyDescent="0.25">
      <c r="A1062" s="96" t="str">
        <f>IF(D1062&lt;&gt;" ",'База данных_основная'!$AE$1," ")</f>
        <v xml:space="preserve"> </v>
      </c>
      <c r="B1062" s="96" t="str">
        <f t="array" ref="B106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062" s="97" t="str">
        <f t="array" ref="C106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062" s="106" t="str">
        <f t="array" ref="D106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063" spans="1:4" ht="18" x14ac:dyDescent="0.25">
      <c r="A1063" s="96" t="str">
        <f>IF(D1063&lt;&gt;" ",'База данных_основная'!$AE$1," ")</f>
        <v xml:space="preserve"> </v>
      </c>
      <c r="B1063" s="96" t="str">
        <f t="array" ref="B106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063" s="97" t="str">
        <f t="array" ref="C106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063" s="106" t="str">
        <f t="array" ref="D106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064" spans="1:4" ht="18" x14ac:dyDescent="0.25">
      <c r="A1064" s="96" t="str">
        <f>IF(D1064&lt;&gt;" ",'База данных_основная'!$AE$1," ")</f>
        <v xml:space="preserve"> </v>
      </c>
      <c r="B1064" s="96" t="str">
        <f t="array" ref="B106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064" s="97" t="str">
        <f t="array" ref="C106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064" s="106" t="str">
        <f t="array" ref="D106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065" spans="1:4" ht="18" x14ac:dyDescent="0.25">
      <c r="A1065" s="96" t="str">
        <f>IF(D1065&lt;&gt;" ",'База данных_основная'!$AE$1," ")</f>
        <v xml:space="preserve"> </v>
      </c>
      <c r="B1065" s="96" t="str">
        <f t="array" ref="B106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065" s="97" t="str">
        <f t="array" ref="C106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065" s="106" t="str">
        <f t="array" ref="D106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066" spans="1:4" ht="18" x14ac:dyDescent="0.25">
      <c r="A1066" s="96" t="str">
        <f>IF(D1066&lt;&gt;" ",'База данных_основная'!$AE$1," ")</f>
        <v xml:space="preserve"> </v>
      </c>
      <c r="B1066" s="96" t="str">
        <f t="array" ref="B106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066" s="97" t="str">
        <f t="array" ref="C106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066" s="106" t="str">
        <f t="array" ref="D106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067" spans="1:4" ht="18" x14ac:dyDescent="0.25">
      <c r="A1067" s="96" t="str">
        <f>IF(D1067&lt;&gt;" ",'База данных_основная'!$AE$1," ")</f>
        <v xml:space="preserve"> </v>
      </c>
      <c r="B1067" s="96" t="str">
        <f t="array" ref="B106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067" s="97" t="str">
        <f t="array" ref="C106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067" s="106" t="str">
        <f t="array" ref="D106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068" spans="1:4" ht="18" x14ac:dyDescent="0.25">
      <c r="A1068" s="96" t="str">
        <f>IF(D1068&lt;&gt;" ",'База данных_основная'!$AE$1," ")</f>
        <v xml:space="preserve"> </v>
      </c>
      <c r="B1068" s="96" t="str">
        <f t="array" ref="B106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068" s="97" t="str">
        <f t="array" ref="C106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068" s="106" t="str">
        <f t="array" ref="D106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069" spans="1:4" ht="18" x14ac:dyDescent="0.25">
      <c r="A1069" s="96" t="str">
        <f>IF(D1069&lt;&gt;" ",'База данных_основная'!$AE$1," ")</f>
        <v xml:space="preserve"> </v>
      </c>
      <c r="B1069" s="96" t="str">
        <f t="array" ref="B106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069" s="97" t="str">
        <f t="array" ref="C106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069" s="106" t="str">
        <f t="array" ref="D106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070" spans="1:4" ht="18" x14ac:dyDescent="0.25">
      <c r="A1070" s="96" t="str">
        <f>IF(D1070&lt;&gt;" ",'База данных_основная'!$AE$1," ")</f>
        <v xml:space="preserve"> </v>
      </c>
      <c r="B1070" s="96" t="str">
        <f t="array" ref="B107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070" s="97" t="str">
        <f t="array" ref="C107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070" s="106" t="str">
        <f t="array" ref="D107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071" spans="1:4" ht="18" x14ac:dyDescent="0.25">
      <c r="A1071" s="96" t="str">
        <f>IF(D1071&lt;&gt;" ",'База данных_основная'!$AE$1," ")</f>
        <v xml:space="preserve"> </v>
      </c>
      <c r="B1071" s="96" t="str">
        <f t="array" ref="B107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071" s="97" t="str">
        <f t="array" ref="C107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071" s="106" t="str">
        <f t="array" ref="D107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072" spans="1:4" ht="18" x14ac:dyDescent="0.25">
      <c r="A1072" s="96" t="str">
        <f>IF(D1072&lt;&gt;" ",'База данных_основная'!$AE$1," ")</f>
        <v xml:space="preserve"> </v>
      </c>
      <c r="B1072" s="96" t="str">
        <f t="array" ref="B107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072" s="97" t="str">
        <f t="array" ref="C107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072" s="106" t="str">
        <f t="array" ref="D107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073" spans="1:4" ht="18" x14ac:dyDescent="0.25">
      <c r="A1073" s="96" t="str">
        <f>IF(D1073&lt;&gt;" ",'База данных_основная'!$AE$1," ")</f>
        <v xml:space="preserve"> </v>
      </c>
      <c r="B1073" s="96" t="str">
        <f t="array" ref="B107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073" s="97" t="str">
        <f t="array" ref="C107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073" s="106" t="str">
        <f t="array" ref="D107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074" spans="1:4" ht="18" x14ac:dyDescent="0.25">
      <c r="A1074" s="96" t="str">
        <f>IF(D1074&lt;&gt;" ",'База данных_основная'!$AE$1," ")</f>
        <v xml:space="preserve"> </v>
      </c>
      <c r="B1074" s="96" t="str">
        <f t="array" ref="B107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074" s="97" t="str">
        <f t="array" ref="C107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074" s="106" t="str">
        <f t="array" ref="D107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075" spans="1:4" ht="18" x14ac:dyDescent="0.25">
      <c r="A1075" s="96" t="str">
        <f>IF(D1075&lt;&gt;" ",'База данных_основная'!$AE$1," ")</f>
        <v xml:space="preserve"> </v>
      </c>
      <c r="B1075" s="96" t="str">
        <f t="array" ref="B107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075" s="97" t="str">
        <f t="array" ref="C107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075" s="106" t="str">
        <f t="array" ref="D107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076" spans="1:4" ht="18" x14ac:dyDescent="0.25">
      <c r="A1076" s="96" t="str">
        <f>IF(D1076&lt;&gt;" ",'База данных_основная'!$AE$1," ")</f>
        <v xml:space="preserve"> </v>
      </c>
      <c r="B1076" s="96" t="str">
        <f t="array" ref="B107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076" s="97" t="str">
        <f t="array" ref="C107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076" s="106" t="str">
        <f t="array" ref="D107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077" spans="1:4" ht="18" x14ac:dyDescent="0.25">
      <c r="A1077" s="96" t="str">
        <f>IF(D1077&lt;&gt;" ",'База данных_основная'!$AE$1," ")</f>
        <v xml:space="preserve"> </v>
      </c>
      <c r="B1077" s="96" t="str">
        <f t="array" ref="B107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077" s="97" t="str">
        <f t="array" ref="C107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077" s="106" t="str">
        <f t="array" ref="D107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078" spans="1:4" ht="18" x14ac:dyDescent="0.25">
      <c r="A1078" s="96" t="str">
        <f>IF(D1078&lt;&gt;" ",'База данных_основная'!$AE$1," ")</f>
        <v xml:space="preserve"> </v>
      </c>
      <c r="B1078" s="96" t="str">
        <f t="array" ref="B107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078" s="97" t="str">
        <f t="array" ref="C107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078" s="106" t="str">
        <f t="array" ref="D107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079" spans="1:4" ht="18" x14ac:dyDescent="0.25">
      <c r="A1079" s="96" t="str">
        <f>IF(D1079&lt;&gt;" ",'База данных_основная'!$AE$1," ")</f>
        <v xml:space="preserve"> </v>
      </c>
      <c r="B1079" s="96" t="str">
        <f t="array" ref="B107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079" s="97" t="str">
        <f t="array" ref="C107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079" s="106" t="str">
        <f t="array" ref="D107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080" spans="1:4" ht="18" x14ac:dyDescent="0.25">
      <c r="A1080" s="96" t="str">
        <f>IF(D1080&lt;&gt;" ",'База данных_основная'!$AE$1," ")</f>
        <v xml:space="preserve"> </v>
      </c>
      <c r="B1080" s="96" t="str">
        <f t="array" ref="B108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080" s="97" t="str">
        <f t="array" ref="C108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080" s="106" t="str">
        <f t="array" ref="D108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081" spans="1:4" ht="18" x14ac:dyDescent="0.25">
      <c r="A1081" s="96" t="str">
        <f>IF(D1081&lt;&gt;" ",'База данных_основная'!$AE$1," ")</f>
        <v xml:space="preserve"> </v>
      </c>
      <c r="B1081" s="96" t="str">
        <f t="array" ref="B108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081" s="97" t="str">
        <f t="array" ref="C108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081" s="106" t="str">
        <f t="array" ref="D108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082" spans="1:4" ht="18" x14ac:dyDescent="0.25">
      <c r="A1082" s="96" t="str">
        <f>IF(D1082&lt;&gt;" ",'База данных_основная'!$AE$1," ")</f>
        <v xml:space="preserve"> </v>
      </c>
      <c r="B1082" s="96" t="str">
        <f t="array" ref="B108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082" s="97" t="str">
        <f t="array" ref="C108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082" s="106" t="str">
        <f t="array" ref="D108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083" spans="1:4" ht="18" x14ac:dyDescent="0.25">
      <c r="A1083" s="96" t="str">
        <f>IF(D1083&lt;&gt;" ",'База данных_основная'!$AE$1," ")</f>
        <v xml:space="preserve"> </v>
      </c>
      <c r="B1083" s="96" t="str">
        <f t="array" ref="B108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083" s="97" t="str">
        <f t="array" ref="C108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083" s="106" t="str">
        <f t="array" ref="D108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084" spans="1:4" ht="18" x14ac:dyDescent="0.25">
      <c r="A1084" s="96" t="str">
        <f>IF(D1084&lt;&gt;" ",'База данных_основная'!$AE$1," ")</f>
        <v xml:space="preserve"> </v>
      </c>
      <c r="B1084" s="96" t="str">
        <f t="array" ref="B108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084" s="97" t="str">
        <f t="array" ref="C108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084" s="106" t="str">
        <f t="array" ref="D108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085" spans="1:4" ht="18" x14ac:dyDescent="0.25">
      <c r="A1085" s="96" t="str">
        <f>IF(D1085&lt;&gt;" ",'База данных_основная'!$AE$1," ")</f>
        <v xml:space="preserve"> </v>
      </c>
      <c r="B1085" s="96" t="str">
        <f t="array" ref="B108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085" s="97" t="str">
        <f t="array" ref="C108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085" s="106" t="str">
        <f t="array" ref="D108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086" spans="1:4" ht="18" x14ac:dyDescent="0.25">
      <c r="A1086" s="96" t="str">
        <f>IF(D1086&lt;&gt;" ",'База данных_основная'!$AE$1," ")</f>
        <v xml:space="preserve"> </v>
      </c>
      <c r="B1086" s="96" t="str">
        <f t="array" ref="B108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086" s="97" t="str">
        <f t="array" ref="C108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086" s="106" t="str">
        <f t="array" ref="D108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087" spans="1:4" ht="18" x14ac:dyDescent="0.25">
      <c r="A1087" s="96" t="str">
        <f>IF(D1087&lt;&gt;" ",'База данных_основная'!$AE$1," ")</f>
        <v xml:space="preserve"> </v>
      </c>
      <c r="B1087" s="96" t="str">
        <f t="array" ref="B108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087" s="97" t="str">
        <f t="array" ref="C108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087" s="106" t="str">
        <f t="array" ref="D108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088" spans="1:4" ht="18" x14ac:dyDescent="0.25">
      <c r="A1088" s="96" t="str">
        <f>IF(D1088&lt;&gt;" ",'База данных_основная'!$AE$1," ")</f>
        <v xml:space="preserve"> </v>
      </c>
      <c r="B1088" s="96" t="str">
        <f t="array" ref="B108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088" s="97" t="str">
        <f t="array" ref="C108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088" s="106" t="str">
        <f t="array" ref="D108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089" spans="1:4" ht="18" x14ac:dyDescent="0.25">
      <c r="A1089" s="96" t="str">
        <f>IF(D1089&lt;&gt;" ",'База данных_основная'!$AE$1," ")</f>
        <v xml:space="preserve"> </v>
      </c>
      <c r="B1089" s="96" t="str">
        <f t="array" ref="B108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089" s="97" t="str">
        <f t="array" ref="C108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089" s="106" t="str">
        <f t="array" ref="D108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090" spans="1:4" ht="18" x14ac:dyDescent="0.25">
      <c r="A1090" s="96" t="str">
        <f>IF(D1090&lt;&gt;" ",'База данных_основная'!$AE$1," ")</f>
        <v xml:space="preserve"> </v>
      </c>
      <c r="B1090" s="96" t="str">
        <f t="array" ref="B109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090" s="97" t="str">
        <f t="array" ref="C109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090" s="106" t="str">
        <f t="array" ref="D109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091" spans="1:4" ht="18" x14ac:dyDescent="0.25">
      <c r="A1091" s="96" t="str">
        <f>IF(D1091&lt;&gt;" ",'База данных_основная'!$AE$1," ")</f>
        <v xml:space="preserve"> </v>
      </c>
      <c r="B1091" s="96" t="str">
        <f t="array" ref="B109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091" s="97" t="str">
        <f t="array" ref="C109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091" s="106" t="str">
        <f t="array" ref="D109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092" spans="1:4" ht="18" x14ac:dyDescent="0.25">
      <c r="A1092" s="96" t="str">
        <f>IF(D1092&lt;&gt;" ",'База данных_основная'!$AE$1," ")</f>
        <v xml:space="preserve"> </v>
      </c>
      <c r="B1092" s="96" t="str">
        <f t="array" ref="B109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092" s="97" t="str">
        <f t="array" ref="C109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092" s="106" t="str">
        <f t="array" ref="D109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093" spans="1:4" ht="18" x14ac:dyDescent="0.25">
      <c r="A1093" s="96" t="str">
        <f>IF(D1093&lt;&gt;" ",'База данных_основная'!$AE$1," ")</f>
        <v xml:space="preserve"> </v>
      </c>
      <c r="B1093" s="96" t="str">
        <f t="array" ref="B109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093" s="97" t="str">
        <f t="array" ref="C109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093" s="106" t="str">
        <f t="array" ref="D109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094" spans="1:4" ht="18" x14ac:dyDescent="0.25">
      <c r="A1094" s="96" t="str">
        <f>IF(D1094&lt;&gt;" ",'База данных_основная'!$AE$1," ")</f>
        <v xml:space="preserve"> </v>
      </c>
      <c r="B1094" s="96" t="str">
        <f t="array" ref="B109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094" s="97" t="str">
        <f t="array" ref="C109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094" s="106" t="str">
        <f t="array" ref="D109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095" spans="1:4" ht="18" x14ac:dyDescent="0.25">
      <c r="A1095" s="96" t="str">
        <f>IF(D1095&lt;&gt;" ",'База данных_основная'!$AE$1," ")</f>
        <v xml:space="preserve"> </v>
      </c>
      <c r="B1095" s="96" t="str">
        <f t="array" ref="B109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095" s="97" t="str">
        <f t="array" ref="C109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095" s="106" t="str">
        <f t="array" ref="D109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096" spans="1:4" ht="18" x14ac:dyDescent="0.25">
      <c r="A1096" s="96" t="str">
        <f>IF(D1096&lt;&gt;" ",'База данных_основная'!$AE$1," ")</f>
        <v xml:space="preserve"> </v>
      </c>
      <c r="B1096" s="96" t="str">
        <f t="array" ref="B109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096" s="97" t="str">
        <f t="array" ref="C109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096" s="106" t="str">
        <f t="array" ref="D109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097" spans="1:4" ht="18" x14ac:dyDescent="0.25">
      <c r="A1097" s="96" t="str">
        <f>IF(D1097&lt;&gt;" ",'База данных_основная'!$AE$1," ")</f>
        <v xml:space="preserve"> </v>
      </c>
      <c r="B1097" s="96" t="str">
        <f t="array" ref="B109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097" s="97" t="str">
        <f t="array" ref="C109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097" s="106" t="str">
        <f t="array" ref="D109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098" spans="1:4" ht="18" x14ac:dyDescent="0.25">
      <c r="A1098" s="96" t="str">
        <f>IF(D1098&lt;&gt;" ",'База данных_основная'!$AE$1," ")</f>
        <v xml:space="preserve"> </v>
      </c>
      <c r="B1098" s="96" t="str">
        <f t="array" ref="B109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098" s="97" t="str">
        <f t="array" ref="C109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098" s="106" t="str">
        <f t="array" ref="D109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099" spans="1:4" ht="18" x14ac:dyDescent="0.25">
      <c r="A1099" s="96" t="str">
        <f>IF(D1099&lt;&gt;" ",'База данных_основная'!$AE$1," ")</f>
        <v xml:space="preserve"> </v>
      </c>
      <c r="B1099" s="96" t="str">
        <f t="array" ref="B109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099" s="97" t="str">
        <f t="array" ref="C109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099" s="106" t="str">
        <f t="array" ref="D109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100" spans="1:4" ht="18" x14ac:dyDescent="0.25">
      <c r="A1100" s="96" t="str">
        <f>IF(D1100&lt;&gt;" ",'База данных_основная'!$AE$1," ")</f>
        <v xml:space="preserve"> </v>
      </c>
      <c r="B1100" s="96" t="str">
        <f t="array" ref="B110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100" s="97" t="str">
        <f t="array" ref="C110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100" s="106" t="str">
        <f t="array" ref="D110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101" spans="1:4" ht="18" x14ac:dyDescent="0.25">
      <c r="A1101" s="96" t="str">
        <f>IF(D1101&lt;&gt;" ",'База данных_основная'!$AE$1," ")</f>
        <v xml:space="preserve"> </v>
      </c>
      <c r="B1101" s="96" t="str">
        <f t="array" ref="B110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101" s="97" t="str">
        <f t="array" ref="C110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101" s="106" t="str">
        <f t="array" ref="D110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102" spans="1:4" ht="18" x14ac:dyDescent="0.25">
      <c r="A1102" s="96" t="str">
        <f>IF(D1102&lt;&gt;" ",'База данных_основная'!$AE$1," ")</f>
        <v xml:space="preserve"> </v>
      </c>
      <c r="B1102" s="96" t="str">
        <f t="array" ref="B110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102" s="97" t="str">
        <f t="array" ref="C110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102" s="106" t="str">
        <f t="array" ref="D110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103" spans="1:4" ht="18" x14ac:dyDescent="0.25">
      <c r="A1103" s="96" t="str">
        <f>IF(D1103&lt;&gt;" ",'База данных_основная'!$AE$1," ")</f>
        <v xml:space="preserve"> </v>
      </c>
      <c r="B1103" s="96" t="str">
        <f t="array" ref="B110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103" s="97" t="str">
        <f t="array" ref="C110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103" s="106" t="str">
        <f t="array" ref="D110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104" spans="1:4" ht="18" x14ac:dyDescent="0.25">
      <c r="A1104" s="96" t="str">
        <f>IF(D1104&lt;&gt;" ",'База данных_основная'!$AE$1," ")</f>
        <v xml:space="preserve"> </v>
      </c>
      <c r="B1104" s="96" t="str">
        <f t="array" ref="B110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104" s="97" t="str">
        <f t="array" ref="C110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104" s="106" t="str">
        <f t="array" ref="D110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105" spans="1:4" ht="18" x14ac:dyDescent="0.25">
      <c r="A1105" s="96" t="str">
        <f>IF(D1105&lt;&gt;" ",'База данных_основная'!$AE$1," ")</f>
        <v xml:space="preserve"> </v>
      </c>
      <c r="B1105" s="96" t="str">
        <f t="array" ref="B110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105" s="97" t="str">
        <f t="array" ref="C110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105" s="106" t="str">
        <f t="array" ref="D110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106" spans="1:4" ht="18" x14ac:dyDescent="0.25">
      <c r="A1106" s="96" t="str">
        <f>IF(D1106&lt;&gt;" ",'База данных_основная'!$AE$1," ")</f>
        <v xml:space="preserve"> </v>
      </c>
      <c r="B1106" s="96" t="str">
        <f t="array" ref="B110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106" s="97" t="str">
        <f t="array" ref="C110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106" s="106" t="str">
        <f t="array" ref="D110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107" spans="1:4" ht="18" x14ac:dyDescent="0.25">
      <c r="A1107" s="96" t="str">
        <f>IF(D1107&lt;&gt;" ",'База данных_основная'!$AE$1," ")</f>
        <v xml:space="preserve"> </v>
      </c>
      <c r="B1107" s="96" t="str">
        <f t="array" ref="B110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107" s="97" t="str">
        <f t="array" ref="C110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107" s="106" t="str">
        <f t="array" ref="D110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108" spans="1:4" ht="18" x14ac:dyDescent="0.25">
      <c r="A1108" s="96" t="str">
        <f>IF(D1108&lt;&gt;" ",'База данных_основная'!$AE$1," ")</f>
        <v xml:space="preserve"> </v>
      </c>
      <c r="B1108" s="96" t="str">
        <f t="array" ref="B110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108" s="97" t="str">
        <f t="array" ref="C110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108" s="106" t="str">
        <f t="array" ref="D110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109" spans="1:4" ht="18" x14ac:dyDescent="0.25">
      <c r="A1109" s="96" t="str">
        <f>IF(D1109&lt;&gt;" ",'База данных_основная'!$AE$1," ")</f>
        <v xml:space="preserve"> </v>
      </c>
      <c r="B1109" s="96" t="str">
        <f t="array" ref="B110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109" s="97" t="str">
        <f t="array" ref="C110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109" s="106" t="str">
        <f t="array" ref="D110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110" spans="1:4" ht="18" x14ac:dyDescent="0.25">
      <c r="A1110" s="96" t="str">
        <f>IF(D1110&lt;&gt;" ",'База данных_основная'!$AE$1," ")</f>
        <v xml:space="preserve"> </v>
      </c>
      <c r="B1110" s="96" t="str">
        <f t="array" ref="B111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110" s="97" t="str">
        <f t="array" ref="C111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110" s="106" t="str">
        <f t="array" ref="D111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111" spans="1:4" ht="18" x14ac:dyDescent="0.25">
      <c r="A1111" s="96" t="str">
        <f>IF(D1111&lt;&gt;" ",'База данных_основная'!$AE$1," ")</f>
        <v xml:space="preserve"> </v>
      </c>
      <c r="B1111" s="96" t="str">
        <f t="array" ref="B111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111" s="97" t="str">
        <f t="array" ref="C111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111" s="106" t="str">
        <f t="array" ref="D111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112" spans="1:4" ht="18" x14ac:dyDescent="0.25">
      <c r="A1112" s="96" t="str">
        <f>IF(D1112&lt;&gt;" ",'База данных_основная'!$AE$1," ")</f>
        <v xml:space="preserve"> </v>
      </c>
      <c r="B1112" s="96" t="str">
        <f t="array" ref="B111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112" s="97" t="str">
        <f t="array" ref="C111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112" s="106" t="str">
        <f t="array" ref="D111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113" spans="1:4" ht="18" x14ac:dyDescent="0.25">
      <c r="A1113" s="96" t="str">
        <f>IF(D1113&lt;&gt;" ",'База данных_основная'!$AE$1," ")</f>
        <v xml:space="preserve"> </v>
      </c>
      <c r="B1113" s="96" t="str">
        <f t="array" ref="B111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113" s="97" t="str">
        <f t="array" ref="C111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113" s="106" t="str">
        <f t="array" ref="D111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114" spans="1:4" ht="18" x14ac:dyDescent="0.25">
      <c r="A1114" s="96" t="str">
        <f>IF(D1114&lt;&gt;" ",'База данных_основная'!$AE$1," ")</f>
        <v xml:space="preserve"> </v>
      </c>
      <c r="B1114" s="96" t="str">
        <f t="array" ref="B111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114" s="97" t="str">
        <f t="array" ref="C111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114" s="106" t="str">
        <f t="array" ref="D111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115" spans="1:4" ht="18" x14ac:dyDescent="0.25">
      <c r="A1115" s="96" t="str">
        <f>IF(D1115&lt;&gt;" ",'База данных_основная'!$AE$1," ")</f>
        <v xml:space="preserve"> </v>
      </c>
      <c r="B1115" s="96" t="str">
        <f t="array" ref="B111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115" s="97" t="str">
        <f t="array" ref="C111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115" s="106" t="str">
        <f t="array" ref="D111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116" spans="1:4" ht="18" x14ac:dyDescent="0.25">
      <c r="A1116" s="96" t="str">
        <f>IF(D1116&lt;&gt;" ",'База данных_основная'!$AE$1," ")</f>
        <v xml:space="preserve"> </v>
      </c>
      <c r="B1116" s="96" t="str">
        <f t="array" ref="B111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116" s="97" t="str">
        <f t="array" ref="C111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116" s="106" t="str">
        <f t="array" ref="D111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117" spans="1:4" ht="18" x14ac:dyDescent="0.25">
      <c r="A1117" s="96" t="str">
        <f>IF(D1117&lt;&gt;" ",'База данных_основная'!$AE$1," ")</f>
        <v xml:space="preserve"> </v>
      </c>
      <c r="B1117" s="96" t="str">
        <f t="array" ref="B111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117" s="97" t="str">
        <f t="array" ref="C111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117" s="106" t="str">
        <f t="array" ref="D111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118" spans="1:4" ht="18" x14ac:dyDescent="0.25">
      <c r="A1118" s="96" t="str">
        <f>IF(D1118&lt;&gt;" ",'База данных_основная'!$AE$1," ")</f>
        <v xml:space="preserve"> </v>
      </c>
      <c r="B1118" s="96" t="str">
        <f t="array" ref="B111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118" s="97" t="str">
        <f t="array" ref="C111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118" s="106" t="str">
        <f t="array" ref="D111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119" spans="1:4" ht="18" x14ac:dyDescent="0.25">
      <c r="A1119" s="96" t="str">
        <f>IF(D1119&lt;&gt;" ",'База данных_основная'!$AE$1," ")</f>
        <v xml:space="preserve"> </v>
      </c>
      <c r="B1119" s="96" t="str">
        <f t="array" ref="B111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119" s="97" t="str">
        <f t="array" ref="C111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119" s="106" t="str">
        <f t="array" ref="D111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120" spans="1:4" ht="18" x14ac:dyDescent="0.25">
      <c r="A1120" s="96" t="str">
        <f>IF(D1120&lt;&gt;" ",'База данных_основная'!$AE$1," ")</f>
        <v xml:space="preserve"> </v>
      </c>
      <c r="B1120" s="96" t="str">
        <f t="array" ref="B112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120" s="97" t="str">
        <f t="array" ref="C112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120" s="106" t="str">
        <f t="array" ref="D112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121" spans="1:4" ht="18" x14ac:dyDescent="0.25">
      <c r="A1121" s="96" t="str">
        <f>IF(D1121&lt;&gt;" ",'База данных_основная'!$AE$1," ")</f>
        <v xml:space="preserve"> </v>
      </c>
      <c r="B1121" s="96" t="str">
        <f t="array" ref="B112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121" s="97" t="str">
        <f t="array" ref="C112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121" s="106" t="str">
        <f t="array" ref="D112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122" spans="1:4" ht="18" x14ac:dyDescent="0.25">
      <c r="A1122" s="96" t="str">
        <f>IF(D1122&lt;&gt;" ",'База данных_основная'!$AE$1," ")</f>
        <v xml:space="preserve"> </v>
      </c>
      <c r="B1122" s="96" t="str">
        <f t="array" ref="B112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122" s="97" t="str">
        <f t="array" ref="C112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122" s="106" t="str">
        <f t="array" ref="D112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123" spans="1:4" ht="18" x14ac:dyDescent="0.25">
      <c r="A1123" s="96" t="str">
        <f>IF(D1123&lt;&gt;" ",'База данных_основная'!$AE$1," ")</f>
        <v xml:space="preserve"> </v>
      </c>
      <c r="B1123" s="96" t="str">
        <f t="array" ref="B112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123" s="97" t="str">
        <f t="array" ref="C112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123" s="106" t="str">
        <f t="array" ref="D112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124" spans="1:4" ht="18" x14ac:dyDescent="0.25">
      <c r="A1124" s="96" t="str">
        <f>IF(D1124&lt;&gt;" ",'База данных_основная'!$AE$1," ")</f>
        <v xml:space="preserve"> </v>
      </c>
      <c r="B1124" s="96" t="str">
        <f t="array" ref="B112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124" s="97" t="str">
        <f t="array" ref="C112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124" s="106" t="str">
        <f t="array" ref="D112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125" spans="1:4" ht="18" x14ac:dyDescent="0.25">
      <c r="A1125" s="96" t="str">
        <f>IF(D1125&lt;&gt;" ",'База данных_основная'!$AE$1," ")</f>
        <v xml:space="preserve"> </v>
      </c>
      <c r="B1125" s="96" t="str">
        <f t="array" ref="B112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125" s="97" t="str">
        <f t="array" ref="C112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125" s="106" t="str">
        <f t="array" ref="D112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126" spans="1:4" ht="18" x14ac:dyDescent="0.25">
      <c r="A1126" s="96" t="str">
        <f>IF(D1126&lt;&gt;" ",'База данных_основная'!$AE$1," ")</f>
        <v xml:space="preserve"> </v>
      </c>
      <c r="B1126" s="96" t="str">
        <f t="array" ref="B112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126" s="97" t="str">
        <f t="array" ref="C112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126" s="106" t="str">
        <f t="array" ref="D112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127" spans="1:4" ht="18" x14ac:dyDescent="0.25">
      <c r="A1127" s="96" t="str">
        <f>IF(D1127&lt;&gt;" ",'База данных_основная'!$AE$1," ")</f>
        <v xml:space="preserve"> </v>
      </c>
      <c r="B1127" s="96" t="str">
        <f t="array" ref="B112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127" s="97" t="str">
        <f t="array" ref="C112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127" s="106" t="str">
        <f t="array" ref="D112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128" spans="1:4" ht="18" x14ac:dyDescent="0.25">
      <c r="A1128" s="96" t="str">
        <f>IF(D1128&lt;&gt;" ",'База данных_основная'!$AE$1," ")</f>
        <v xml:space="preserve"> </v>
      </c>
      <c r="B1128" s="96" t="str">
        <f t="array" ref="B112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128" s="97" t="str">
        <f t="array" ref="C112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128" s="106" t="str">
        <f t="array" ref="D112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129" spans="1:4" ht="18" x14ac:dyDescent="0.25">
      <c r="A1129" s="96" t="str">
        <f>IF(D1129&lt;&gt;" ",'База данных_основная'!$AE$1," ")</f>
        <v xml:space="preserve"> </v>
      </c>
      <c r="B1129" s="96" t="str">
        <f t="array" ref="B112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129" s="97" t="str">
        <f t="array" ref="C112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129" s="106" t="str">
        <f t="array" ref="D112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130" spans="1:4" ht="18" x14ac:dyDescent="0.25">
      <c r="A1130" s="96" t="str">
        <f>IF(D1130&lt;&gt;" ",'База данных_основная'!$AE$1," ")</f>
        <v xml:space="preserve"> </v>
      </c>
      <c r="B1130" s="96" t="str">
        <f t="array" ref="B113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130" s="97" t="str">
        <f t="array" ref="C113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130" s="106" t="str">
        <f t="array" ref="D113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131" spans="1:4" ht="18" x14ac:dyDescent="0.25">
      <c r="A1131" s="96" t="str">
        <f>IF(D1131&lt;&gt;" ",'База данных_основная'!$AE$1," ")</f>
        <v xml:space="preserve"> </v>
      </c>
      <c r="B1131" s="96" t="str">
        <f t="array" ref="B113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131" s="97" t="str">
        <f t="array" ref="C113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131" s="106" t="str">
        <f t="array" ref="D113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132" spans="1:4" ht="18" x14ac:dyDescent="0.25">
      <c r="A1132" s="96" t="str">
        <f>IF(D1132&lt;&gt;" ",'База данных_основная'!$AE$1," ")</f>
        <v xml:space="preserve"> </v>
      </c>
      <c r="B1132" s="96" t="str">
        <f t="array" ref="B113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132" s="97" t="str">
        <f t="array" ref="C113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132" s="106" t="str">
        <f t="array" ref="D113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133" spans="1:4" ht="18" x14ac:dyDescent="0.25">
      <c r="A1133" s="96" t="str">
        <f>IF(D1133&lt;&gt;" ",'База данных_основная'!$AE$1," ")</f>
        <v xml:space="preserve"> </v>
      </c>
      <c r="B1133" s="96" t="str">
        <f t="array" ref="B113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133" s="97" t="str">
        <f t="array" ref="C113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133" s="106" t="str">
        <f t="array" ref="D113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134" spans="1:4" ht="18" x14ac:dyDescent="0.25">
      <c r="A1134" s="96" t="str">
        <f>IF(D1134&lt;&gt;" ",'База данных_основная'!$AE$1," ")</f>
        <v xml:space="preserve"> </v>
      </c>
      <c r="B1134" s="96" t="str">
        <f t="array" ref="B113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134" s="97" t="str">
        <f t="array" ref="C113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134" s="106" t="str">
        <f t="array" ref="D113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135" spans="1:4" ht="18" x14ac:dyDescent="0.25">
      <c r="A1135" s="96" t="str">
        <f>IF(D1135&lt;&gt;" ",'База данных_основная'!$AE$1," ")</f>
        <v xml:space="preserve"> </v>
      </c>
      <c r="B1135" s="96" t="str">
        <f t="array" ref="B113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135" s="97" t="str">
        <f t="array" ref="C113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135" s="106" t="str">
        <f t="array" ref="D113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136" spans="1:4" ht="18" x14ac:dyDescent="0.25">
      <c r="A1136" s="96" t="str">
        <f>IF(D1136&lt;&gt;" ",'База данных_основная'!$AE$1," ")</f>
        <v xml:space="preserve"> </v>
      </c>
      <c r="B1136" s="96" t="str">
        <f t="array" ref="B113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136" s="97" t="str">
        <f t="array" ref="C113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136" s="106" t="str">
        <f t="array" ref="D113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137" spans="1:4" ht="18" x14ac:dyDescent="0.25">
      <c r="A1137" s="96" t="str">
        <f>IF(D1137&lt;&gt;" ",'База данных_основная'!$AE$1," ")</f>
        <v xml:space="preserve"> </v>
      </c>
      <c r="B1137" s="96" t="str">
        <f t="array" ref="B113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137" s="97" t="str">
        <f t="array" ref="C113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137" s="106" t="str">
        <f t="array" ref="D113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138" spans="1:4" ht="18" x14ac:dyDescent="0.25">
      <c r="A1138" s="96" t="str">
        <f>IF(D1138&lt;&gt;" ",'База данных_основная'!$AE$1," ")</f>
        <v xml:space="preserve"> </v>
      </c>
      <c r="B1138" s="96" t="str">
        <f t="array" ref="B113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138" s="97" t="str">
        <f t="array" ref="C113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138" s="106" t="str">
        <f t="array" ref="D113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139" spans="1:4" ht="18" x14ac:dyDescent="0.25">
      <c r="A1139" s="96" t="str">
        <f>IF(D1139&lt;&gt;" ",'База данных_основная'!$AE$1," ")</f>
        <v xml:space="preserve"> </v>
      </c>
      <c r="B1139" s="96" t="str">
        <f t="array" ref="B113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139" s="97" t="str">
        <f t="array" ref="C113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139" s="106" t="str">
        <f t="array" ref="D113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140" spans="1:4" ht="18" x14ac:dyDescent="0.25">
      <c r="A1140" s="96" t="str">
        <f>IF(D1140&lt;&gt;" ",'База данных_основная'!$AE$1," ")</f>
        <v xml:space="preserve"> </v>
      </c>
      <c r="B1140" s="96" t="str">
        <f t="array" ref="B114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140" s="97" t="str">
        <f t="array" ref="C114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140" s="106" t="str">
        <f t="array" ref="D114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141" spans="1:4" ht="18" x14ac:dyDescent="0.25">
      <c r="A1141" s="96" t="str">
        <f>IF(D1141&lt;&gt;" ",'База данных_основная'!$AE$1," ")</f>
        <v xml:space="preserve"> </v>
      </c>
      <c r="B1141" s="96" t="str">
        <f t="array" ref="B114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141" s="97" t="str">
        <f t="array" ref="C114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141" s="106" t="str">
        <f t="array" ref="D114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142" spans="1:4" ht="18" x14ac:dyDescent="0.25">
      <c r="A1142" s="96" t="str">
        <f>IF(D1142&lt;&gt;" ",'База данных_основная'!$AE$1," ")</f>
        <v xml:space="preserve"> </v>
      </c>
      <c r="B1142" s="96" t="str">
        <f t="array" ref="B114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142" s="97" t="str">
        <f t="array" ref="C114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142" s="106" t="str">
        <f t="array" ref="D114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143" spans="1:4" ht="18" x14ac:dyDescent="0.25">
      <c r="A1143" s="96" t="str">
        <f>IF(D1143&lt;&gt;" ",'База данных_основная'!$AE$1," ")</f>
        <v xml:space="preserve"> </v>
      </c>
      <c r="B1143" s="96" t="str">
        <f t="array" ref="B114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143" s="97" t="str">
        <f t="array" ref="C114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143" s="106" t="str">
        <f t="array" ref="D114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144" spans="1:4" ht="18" x14ac:dyDescent="0.25">
      <c r="A1144" s="96" t="str">
        <f>IF(D1144&lt;&gt;" ",'База данных_основная'!$AE$1," ")</f>
        <v xml:space="preserve"> </v>
      </c>
      <c r="B1144" s="96" t="str">
        <f t="array" ref="B114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144" s="97" t="str">
        <f t="array" ref="C114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144" s="106" t="str">
        <f t="array" ref="D114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145" spans="1:4" ht="18" x14ac:dyDescent="0.25">
      <c r="A1145" s="96" t="str">
        <f>IF(D1145&lt;&gt;" ",'База данных_основная'!$AE$1," ")</f>
        <v xml:space="preserve"> </v>
      </c>
      <c r="B1145" s="96" t="str">
        <f t="array" ref="B114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145" s="97" t="str">
        <f t="array" ref="C114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145" s="106" t="str">
        <f t="array" ref="D114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146" spans="1:4" ht="18" x14ac:dyDescent="0.25">
      <c r="A1146" s="96" t="str">
        <f>IF(D1146&lt;&gt;" ",'База данных_основная'!$AE$1," ")</f>
        <v xml:space="preserve"> </v>
      </c>
      <c r="B1146" s="96" t="str">
        <f t="array" ref="B114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146" s="97" t="str">
        <f t="array" ref="C114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146" s="106" t="str">
        <f t="array" ref="D114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147" spans="1:4" ht="18" x14ac:dyDescent="0.25">
      <c r="A1147" s="96" t="str">
        <f>IF(D1147&lt;&gt;" ",'База данных_основная'!$AE$1," ")</f>
        <v xml:space="preserve"> </v>
      </c>
      <c r="B1147" s="96" t="str">
        <f t="array" ref="B114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147" s="97" t="str">
        <f t="array" ref="C114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147" s="106" t="str">
        <f t="array" ref="D114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148" spans="1:4" ht="18" x14ac:dyDescent="0.25">
      <c r="A1148" s="96" t="str">
        <f>IF(D1148&lt;&gt;" ",'База данных_основная'!$AE$1," ")</f>
        <v xml:space="preserve"> </v>
      </c>
      <c r="B1148" s="96" t="str">
        <f t="array" ref="B114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148" s="97" t="str">
        <f t="array" ref="C114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148" s="106" t="str">
        <f t="array" ref="D114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149" spans="1:4" ht="18" x14ac:dyDescent="0.25">
      <c r="A1149" s="96" t="str">
        <f>IF(D1149&lt;&gt;" ",'База данных_основная'!$AE$1," ")</f>
        <v xml:space="preserve"> </v>
      </c>
      <c r="B1149" s="96" t="str">
        <f t="array" ref="B114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149" s="97" t="str">
        <f t="array" ref="C114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149" s="106" t="str">
        <f t="array" ref="D114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150" spans="1:4" ht="18" x14ac:dyDescent="0.25">
      <c r="A1150" s="96" t="str">
        <f>IF(D1150&lt;&gt;" ",'База данных_основная'!$AE$1," ")</f>
        <v xml:space="preserve"> </v>
      </c>
      <c r="B1150" s="96" t="str">
        <f t="array" ref="B115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150" s="97" t="str">
        <f t="array" ref="C115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150" s="106" t="str">
        <f t="array" ref="D115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151" spans="1:4" ht="18" x14ac:dyDescent="0.25">
      <c r="A1151" s="96" t="str">
        <f>IF(D1151&lt;&gt;" ",'База данных_основная'!$AE$1," ")</f>
        <v xml:space="preserve"> </v>
      </c>
      <c r="B1151" s="96" t="str">
        <f t="array" ref="B115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151" s="97" t="str">
        <f t="array" ref="C115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151" s="106" t="str">
        <f t="array" ref="D115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152" spans="1:4" ht="18" x14ac:dyDescent="0.25">
      <c r="A1152" s="96" t="str">
        <f>IF(D1152&lt;&gt;" ",'База данных_основная'!$AE$1," ")</f>
        <v xml:space="preserve"> </v>
      </c>
      <c r="B1152" s="96" t="str">
        <f t="array" ref="B115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152" s="97" t="str">
        <f t="array" ref="C115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152" s="106" t="str">
        <f t="array" ref="D115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153" spans="1:4" ht="18" x14ac:dyDescent="0.25">
      <c r="A1153" s="96" t="str">
        <f>IF(D1153&lt;&gt;" ",'База данных_основная'!$AE$1," ")</f>
        <v xml:space="preserve"> </v>
      </c>
      <c r="B1153" s="96" t="str">
        <f t="array" ref="B115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153" s="97" t="str">
        <f t="array" ref="C115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153" s="106" t="str">
        <f t="array" ref="D115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154" spans="1:4" ht="18" x14ac:dyDescent="0.25">
      <c r="A1154" s="96" t="str">
        <f>IF(D1154&lt;&gt;" ",'База данных_основная'!$AE$1," ")</f>
        <v xml:space="preserve"> </v>
      </c>
      <c r="B1154" s="96" t="str">
        <f t="array" ref="B115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154" s="97" t="str">
        <f t="array" ref="C115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154" s="106" t="str">
        <f t="array" ref="D115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155" spans="1:4" ht="18" x14ac:dyDescent="0.25">
      <c r="A1155" s="96" t="str">
        <f>IF(D1155&lt;&gt;" ",'База данных_основная'!$AE$1," ")</f>
        <v xml:space="preserve"> </v>
      </c>
      <c r="B1155" s="96" t="str">
        <f t="array" ref="B115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155" s="97" t="str">
        <f t="array" ref="C115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155" s="106" t="str">
        <f t="array" ref="D115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156" spans="1:4" ht="18" x14ac:dyDescent="0.25">
      <c r="A1156" s="96" t="str">
        <f>IF(D1156&lt;&gt;" ",'База данных_основная'!$AE$1," ")</f>
        <v xml:space="preserve"> </v>
      </c>
      <c r="B1156" s="96" t="str">
        <f t="array" ref="B115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156" s="97" t="str">
        <f t="array" ref="C115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156" s="106" t="str">
        <f t="array" ref="D115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157" spans="1:4" ht="18" x14ac:dyDescent="0.25">
      <c r="A1157" s="96" t="str">
        <f>IF(D1157&lt;&gt;" ",'База данных_основная'!$AE$1," ")</f>
        <v xml:space="preserve"> </v>
      </c>
      <c r="B1157" s="96" t="str">
        <f t="array" ref="B115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157" s="97" t="str">
        <f t="array" ref="C115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157" s="106" t="str">
        <f t="array" ref="D115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158" spans="1:4" ht="18" x14ac:dyDescent="0.25">
      <c r="A1158" s="96" t="str">
        <f>IF(D1158&lt;&gt;" ",'База данных_основная'!$AE$1," ")</f>
        <v xml:space="preserve"> </v>
      </c>
      <c r="B1158" s="96" t="str">
        <f t="array" ref="B115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158" s="97" t="str">
        <f t="array" ref="C115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158" s="106" t="str">
        <f t="array" ref="D115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159" spans="1:4" ht="18" x14ac:dyDescent="0.25">
      <c r="A1159" s="96" t="str">
        <f>IF(D1159&lt;&gt;" ",'База данных_основная'!$AE$1," ")</f>
        <v xml:space="preserve"> </v>
      </c>
      <c r="B1159" s="96" t="str">
        <f t="array" ref="B115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159" s="97" t="str">
        <f t="array" ref="C115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159" s="106" t="str">
        <f t="array" ref="D115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160" spans="1:4" ht="18" x14ac:dyDescent="0.25">
      <c r="A1160" s="96" t="str">
        <f>IF(D1160&lt;&gt;" ",'База данных_основная'!$AE$1," ")</f>
        <v xml:space="preserve"> </v>
      </c>
      <c r="B1160" s="96" t="str">
        <f t="array" ref="B116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160" s="97" t="str">
        <f t="array" ref="C116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160" s="106" t="str">
        <f t="array" ref="D116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161" spans="1:4" ht="18" x14ac:dyDescent="0.25">
      <c r="A1161" s="96" t="str">
        <f>IF(D1161&lt;&gt;" ",'База данных_основная'!$AE$1," ")</f>
        <v xml:space="preserve"> </v>
      </c>
      <c r="B1161" s="96" t="str">
        <f t="array" ref="B116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161" s="97" t="str">
        <f t="array" ref="C116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161" s="106" t="str">
        <f t="array" ref="D116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162" spans="1:4" ht="18" x14ac:dyDescent="0.25">
      <c r="A1162" s="96" t="str">
        <f>IF(D1162&lt;&gt;" ",'База данных_основная'!$AE$1," ")</f>
        <v xml:space="preserve"> </v>
      </c>
      <c r="B1162" s="96" t="str">
        <f t="array" ref="B116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162" s="97" t="str">
        <f t="array" ref="C116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162" s="106" t="str">
        <f t="array" ref="D116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163" spans="1:4" ht="18" x14ac:dyDescent="0.25">
      <c r="A1163" s="96" t="str">
        <f>IF(D1163&lt;&gt;" ",'База данных_основная'!$AE$1," ")</f>
        <v xml:space="preserve"> </v>
      </c>
      <c r="B1163" s="96" t="str">
        <f t="array" ref="B116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163" s="97" t="str">
        <f t="array" ref="C116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163" s="106" t="str">
        <f t="array" ref="D116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164" spans="1:4" ht="18" x14ac:dyDescent="0.25">
      <c r="A1164" s="96" t="str">
        <f>IF(D1164&lt;&gt;" ",'База данных_основная'!$AE$1," ")</f>
        <v xml:space="preserve"> </v>
      </c>
      <c r="B1164" s="96" t="str">
        <f t="array" ref="B116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164" s="97" t="str">
        <f t="array" ref="C116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164" s="106" t="str">
        <f t="array" ref="D116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165" spans="1:4" ht="18" x14ac:dyDescent="0.25">
      <c r="A1165" s="96" t="str">
        <f>IF(D1165&lt;&gt;" ",'База данных_основная'!$AE$1," ")</f>
        <v xml:space="preserve"> </v>
      </c>
      <c r="B1165" s="96" t="str">
        <f t="array" ref="B116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165" s="97" t="str">
        <f t="array" ref="C116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165" s="106" t="str">
        <f t="array" ref="D116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166" spans="1:4" ht="18" x14ac:dyDescent="0.25">
      <c r="A1166" s="96" t="str">
        <f>IF(D1166&lt;&gt;" ",'База данных_основная'!$AE$1," ")</f>
        <v xml:space="preserve"> </v>
      </c>
      <c r="B1166" s="96" t="str">
        <f t="array" ref="B116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166" s="97" t="str">
        <f t="array" ref="C116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166" s="106" t="str">
        <f t="array" ref="D116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167" spans="1:4" ht="18" x14ac:dyDescent="0.25">
      <c r="A1167" s="96" t="str">
        <f>IF(D1167&lt;&gt;" ",'База данных_основная'!$AE$1," ")</f>
        <v xml:space="preserve"> </v>
      </c>
      <c r="B1167" s="96" t="str">
        <f t="array" ref="B116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167" s="97" t="str">
        <f t="array" ref="C116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167" s="106" t="str">
        <f t="array" ref="D116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168" spans="1:4" ht="18" x14ac:dyDescent="0.25">
      <c r="A1168" s="96" t="str">
        <f>IF(D1168&lt;&gt;" ",'База данных_основная'!$AE$1," ")</f>
        <v xml:space="preserve"> </v>
      </c>
      <c r="B1168" s="96" t="str">
        <f t="array" ref="B116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168" s="97" t="str">
        <f t="array" ref="C116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168" s="106" t="str">
        <f t="array" ref="D116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169" spans="1:4" ht="18" x14ac:dyDescent="0.25">
      <c r="A1169" s="96" t="str">
        <f>IF(D1169&lt;&gt;" ",'База данных_основная'!$AE$1," ")</f>
        <v xml:space="preserve"> </v>
      </c>
      <c r="B1169" s="96" t="str">
        <f t="array" ref="B116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169" s="97" t="str">
        <f t="array" ref="C116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169" s="106" t="str">
        <f t="array" ref="D116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170" spans="1:4" ht="18" x14ac:dyDescent="0.25">
      <c r="A1170" s="96" t="str">
        <f>IF(D1170&lt;&gt;" ",'База данных_основная'!$AE$1," ")</f>
        <v xml:space="preserve"> </v>
      </c>
      <c r="B1170" s="96" t="str">
        <f t="array" ref="B117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170" s="97" t="str">
        <f t="array" ref="C117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170" s="106" t="str">
        <f t="array" ref="D117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171" spans="1:4" ht="18" x14ac:dyDescent="0.25">
      <c r="A1171" s="96" t="str">
        <f>IF(D1171&lt;&gt;" ",'База данных_основная'!$AE$1," ")</f>
        <v xml:space="preserve"> </v>
      </c>
      <c r="B1171" s="96" t="str">
        <f t="array" ref="B117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171" s="97" t="str">
        <f t="array" ref="C117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171" s="106" t="str">
        <f t="array" ref="D117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172" spans="1:4" ht="18" x14ac:dyDescent="0.25">
      <c r="A1172" s="96" t="str">
        <f>IF(D1172&lt;&gt;" ",'База данных_основная'!$AE$1," ")</f>
        <v xml:space="preserve"> </v>
      </c>
      <c r="B1172" s="96" t="str">
        <f t="array" ref="B117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172" s="97" t="str">
        <f t="array" ref="C117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172" s="106" t="str">
        <f t="array" ref="D117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173" spans="1:4" ht="18" x14ac:dyDescent="0.25">
      <c r="A1173" s="96" t="str">
        <f>IF(D1173&lt;&gt;" ",'База данных_основная'!$AE$1," ")</f>
        <v xml:space="preserve"> </v>
      </c>
      <c r="B1173" s="96" t="str">
        <f t="array" ref="B117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173" s="97" t="str">
        <f t="array" ref="C117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173" s="106" t="str">
        <f t="array" ref="D117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174" spans="1:4" ht="18" x14ac:dyDescent="0.25">
      <c r="A1174" s="96" t="str">
        <f>IF(D1174&lt;&gt;" ",'База данных_основная'!$AE$1," ")</f>
        <v xml:space="preserve"> </v>
      </c>
      <c r="B1174" s="96" t="str">
        <f t="array" ref="B117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174" s="97" t="str">
        <f t="array" ref="C117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174" s="106" t="str">
        <f t="array" ref="D117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175" spans="1:4" ht="18" x14ac:dyDescent="0.25">
      <c r="A1175" s="96" t="str">
        <f>IF(D1175&lt;&gt;" ",'База данных_основная'!$AE$1," ")</f>
        <v xml:space="preserve"> </v>
      </c>
      <c r="B1175" s="96" t="str">
        <f t="array" ref="B117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175" s="97" t="str">
        <f t="array" ref="C117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175" s="106" t="str">
        <f t="array" ref="D117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176" spans="1:4" ht="18" x14ac:dyDescent="0.25">
      <c r="A1176" s="96" t="str">
        <f>IF(D1176&lt;&gt;" ",'База данных_основная'!$AE$1," ")</f>
        <v xml:space="preserve"> </v>
      </c>
      <c r="B1176" s="96" t="str">
        <f t="array" ref="B117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176" s="97" t="str">
        <f t="array" ref="C117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176" s="106" t="str">
        <f t="array" ref="D117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177" spans="1:4" ht="18" x14ac:dyDescent="0.25">
      <c r="A1177" s="96" t="str">
        <f>IF(D1177&lt;&gt;" ",'База данных_основная'!$AE$1," ")</f>
        <v xml:space="preserve"> </v>
      </c>
      <c r="B1177" s="96" t="str">
        <f t="array" ref="B117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177" s="97" t="str">
        <f t="array" ref="C117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177" s="106" t="str">
        <f t="array" ref="D117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178" spans="1:4" ht="18" x14ac:dyDescent="0.25">
      <c r="A1178" s="96" t="str">
        <f>IF(D1178&lt;&gt;" ",'База данных_основная'!$AE$1," ")</f>
        <v xml:space="preserve"> </v>
      </c>
      <c r="B1178" s="96" t="str">
        <f t="array" ref="B117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178" s="97" t="str">
        <f t="array" ref="C117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178" s="106" t="str">
        <f t="array" ref="D117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179" spans="1:4" ht="18" x14ac:dyDescent="0.25">
      <c r="A1179" s="96" t="str">
        <f>IF(D1179&lt;&gt;" ",'База данных_основная'!$AE$1," ")</f>
        <v xml:space="preserve"> </v>
      </c>
      <c r="B1179" s="96" t="str">
        <f t="array" ref="B117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179" s="97" t="str">
        <f t="array" ref="C117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179" s="106" t="str">
        <f t="array" ref="D117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180" spans="1:4" ht="18" x14ac:dyDescent="0.25">
      <c r="A1180" s="96" t="str">
        <f>IF(D1180&lt;&gt;" ",'База данных_основная'!$AE$1," ")</f>
        <v xml:space="preserve"> </v>
      </c>
      <c r="B1180" s="96" t="str">
        <f t="array" ref="B118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180" s="97" t="str">
        <f t="array" ref="C118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180" s="106" t="str">
        <f t="array" ref="D118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181" spans="1:4" ht="18" x14ac:dyDescent="0.25">
      <c r="A1181" s="96" t="str">
        <f>IF(D1181&lt;&gt;" ",'База данных_основная'!$AE$1," ")</f>
        <v xml:space="preserve"> </v>
      </c>
      <c r="B1181" s="96" t="str">
        <f t="array" ref="B118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181" s="97" t="str">
        <f t="array" ref="C118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181" s="106" t="str">
        <f t="array" ref="D118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182" spans="1:4" ht="18" x14ac:dyDescent="0.25">
      <c r="A1182" s="96" t="str">
        <f>IF(D1182&lt;&gt;" ",'База данных_основная'!$AE$1," ")</f>
        <v xml:space="preserve"> </v>
      </c>
      <c r="B1182" s="96" t="str">
        <f t="array" ref="B118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182" s="97" t="str">
        <f t="array" ref="C118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182" s="106" t="str">
        <f t="array" ref="D118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183" spans="1:4" ht="18" x14ac:dyDescent="0.25">
      <c r="A1183" s="96" t="str">
        <f>IF(D1183&lt;&gt;" ",'База данных_основная'!$AE$1," ")</f>
        <v xml:space="preserve"> </v>
      </c>
      <c r="B1183" s="96" t="str">
        <f t="array" ref="B118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183" s="97" t="str">
        <f t="array" ref="C118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183" s="106" t="str">
        <f t="array" ref="D118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184" spans="1:4" ht="18" x14ac:dyDescent="0.25">
      <c r="A1184" s="96" t="str">
        <f>IF(D1184&lt;&gt;" ",'База данных_основная'!$AE$1," ")</f>
        <v xml:space="preserve"> </v>
      </c>
      <c r="B1184" s="96" t="str">
        <f t="array" ref="B118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184" s="97" t="str">
        <f t="array" ref="C118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184" s="106" t="str">
        <f t="array" ref="D118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185" spans="1:4" ht="18" x14ac:dyDescent="0.25">
      <c r="A1185" s="96" t="str">
        <f>IF(D1185&lt;&gt;" ",'База данных_основная'!$AE$1," ")</f>
        <v xml:space="preserve"> </v>
      </c>
      <c r="B1185" s="96" t="str">
        <f t="array" ref="B118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185" s="97" t="str">
        <f t="array" ref="C118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185" s="106" t="str">
        <f t="array" ref="D118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186" spans="1:4" ht="18" x14ac:dyDescent="0.25">
      <c r="A1186" s="96" t="str">
        <f>IF(D1186&lt;&gt;" ",'База данных_основная'!$AE$1," ")</f>
        <v xml:space="preserve"> </v>
      </c>
      <c r="B1186" s="96" t="str">
        <f t="array" ref="B118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186" s="97" t="str">
        <f t="array" ref="C118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186" s="106" t="str">
        <f t="array" ref="D118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187" spans="1:4" ht="18" x14ac:dyDescent="0.25">
      <c r="A1187" s="96" t="str">
        <f>IF(D1187&lt;&gt;" ",'База данных_основная'!$AE$1," ")</f>
        <v xml:space="preserve"> </v>
      </c>
      <c r="B1187" s="96" t="str">
        <f t="array" ref="B118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187" s="97" t="str">
        <f t="array" ref="C118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187" s="106" t="str">
        <f t="array" ref="D118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188" spans="1:4" ht="18" x14ac:dyDescent="0.25">
      <c r="A1188" s="96" t="str">
        <f>IF(D1188&lt;&gt;" ",'База данных_основная'!$AE$1," ")</f>
        <v xml:space="preserve"> </v>
      </c>
      <c r="B1188" s="96" t="str">
        <f t="array" ref="B118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188" s="97" t="str">
        <f t="array" ref="C118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188" s="106" t="str">
        <f t="array" ref="D118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189" spans="1:4" ht="18" x14ac:dyDescent="0.25">
      <c r="A1189" s="96" t="str">
        <f>IF(D1189&lt;&gt;" ",'База данных_основная'!$AE$1," ")</f>
        <v xml:space="preserve"> </v>
      </c>
      <c r="B1189" s="96" t="str">
        <f t="array" ref="B118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189" s="97" t="str">
        <f t="array" ref="C118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189" s="106" t="str">
        <f t="array" ref="D118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190" spans="1:4" ht="18" x14ac:dyDescent="0.25">
      <c r="A1190" s="96" t="str">
        <f>IF(D1190&lt;&gt;" ",'База данных_основная'!$AE$1," ")</f>
        <v xml:space="preserve"> </v>
      </c>
      <c r="B1190" s="96" t="str">
        <f t="array" ref="B119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190" s="97" t="str">
        <f t="array" ref="C119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190" s="106" t="str">
        <f t="array" ref="D119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191" spans="1:4" ht="18" x14ac:dyDescent="0.25">
      <c r="A1191" s="96" t="str">
        <f>IF(D1191&lt;&gt;" ",'База данных_основная'!$AE$1," ")</f>
        <v xml:space="preserve"> </v>
      </c>
      <c r="B1191" s="96" t="str">
        <f t="array" ref="B119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191" s="97" t="str">
        <f t="array" ref="C119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191" s="106" t="str">
        <f t="array" ref="D119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192" spans="1:4" ht="18" x14ac:dyDescent="0.25">
      <c r="A1192" s="96" t="str">
        <f>IF(D1192&lt;&gt;" ",'База данных_основная'!$AE$1," ")</f>
        <v xml:space="preserve"> </v>
      </c>
      <c r="B1192" s="96" t="str">
        <f t="array" ref="B119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192" s="97" t="str">
        <f t="array" ref="C119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192" s="106" t="str">
        <f t="array" ref="D119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193" spans="1:4" ht="18" x14ac:dyDescent="0.25">
      <c r="A1193" s="96" t="str">
        <f>IF(D1193&lt;&gt;" ",'База данных_основная'!$AE$1," ")</f>
        <v xml:space="preserve"> </v>
      </c>
      <c r="B1193" s="96" t="str">
        <f t="array" ref="B119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193" s="97" t="str">
        <f t="array" ref="C119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193" s="106" t="str">
        <f t="array" ref="D119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194" spans="1:4" ht="18" x14ac:dyDescent="0.25">
      <c r="A1194" s="96" t="str">
        <f>IF(D1194&lt;&gt;" ",'База данных_основная'!$AE$1," ")</f>
        <v xml:space="preserve"> </v>
      </c>
      <c r="B1194" s="96" t="str">
        <f t="array" ref="B119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194" s="97" t="str">
        <f t="array" ref="C119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194" s="106" t="str">
        <f t="array" ref="D119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195" spans="1:4" ht="18" x14ac:dyDescent="0.25">
      <c r="A1195" s="96" t="str">
        <f>IF(D1195&lt;&gt;" ",'База данных_основная'!$AE$1," ")</f>
        <v xml:space="preserve"> </v>
      </c>
      <c r="B1195" s="96" t="str">
        <f t="array" ref="B119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195" s="97" t="str">
        <f t="array" ref="C119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195" s="106" t="str">
        <f t="array" ref="D119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196" spans="1:4" ht="18" x14ac:dyDescent="0.25">
      <c r="A1196" s="96" t="str">
        <f>IF(D1196&lt;&gt;" ",'База данных_основная'!$AE$1," ")</f>
        <v xml:space="preserve"> </v>
      </c>
      <c r="B1196" s="96" t="str">
        <f t="array" ref="B119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196" s="97" t="str">
        <f t="array" ref="C119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196" s="106" t="str">
        <f t="array" ref="D119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197" spans="1:4" ht="18" x14ac:dyDescent="0.25">
      <c r="A1197" s="96" t="str">
        <f>IF(D1197&lt;&gt;" ",'База данных_основная'!$AE$1," ")</f>
        <v xml:space="preserve"> </v>
      </c>
      <c r="B1197" s="96" t="str">
        <f t="array" ref="B119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197" s="97" t="str">
        <f t="array" ref="C119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197" s="106" t="str">
        <f t="array" ref="D119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198" spans="1:4" ht="18" x14ac:dyDescent="0.25">
      <c r="A1198" s="96" t="str">
        <f>IF(D1198&lt;&gt;" ",'База данных_основная'!$AE$1," ")</f>
        <v xml:space="preserve"> </v>
      </c>
      <c r="B1198" s="96" t="str">
        <f t="array" ref="B119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198" s="97" t="str">
        <f t="array" ref="C119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198" s="106" t="str">
        <f t="array" ref="D119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199" spans="1:4" ht="18" x14ac:dyDescent="0.25">
      <c r="A1199" s="96" t="str">
        <f>IF(D1199&lt;&gt;" ",'База данных_основная'!$AE$1," ")</f>
        <v xml:space="preserve"> </v>
      </c>
      <c r="B1199" s="96" t="str">
        <f t="array" ref="B119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199" s="97" t="str">
        <f t="array" ref="C119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199" s="106" t="str">
        <f t="array" ref="D119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200" spans="1:4" ht="18" x14ac:dyDescent="0.25">
      <c r="A1200" s="96" t="str">
        <f>IF(D1200&lt;&gt;" ",'База данных_основная'!$AE$1," ")</f>
        <v xml:space="preserve"> </v>
      </c>
      <c r="B1200" s="96" t="str">
        <f t="array" ref="B120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200" s="97" t="str">
        <f t="array" ref="C120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200" s="106" t="str">
        <f t="array" ref="D120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201" spans="1:4" ht="18" x14ac:dyDescent="0.25">
      <c r="A1201" s="96" t="str">
        <f>IF(D1201&lt;&gt;" ",'База данных_основная'!$AE$1," ")</f>
        <v xml:space="preserve"> </v>
      </c>
      <c r="B1201" s="96" t="str">
        <f t="array" ref="B120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201" s="97" t="str">
        <f t="array" ref="C120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201" s="106" t="str">
        <f t="array" ref="D120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202" spans="1:4" ht="18" x14ac:dyDescent="0.25">
      <c r="A1202" s="96" t="str">
        <f>IF(D1202&lt;&gt;" ",'База данных_основная'!$AE$1," ")</f>
        <v xml:space="preserve"> </v>
      </c>
      <c r="B1202" s="96" t="str">
        <f t="array" ref="B120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202" s="97" t="str">
        <f t="array" ref="C120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202" s="106" t="str">
        <f t="array" ref="D120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203" spans="1:4" ht="18" x14ac:dyDescent="0.25">
      <c r="A1203" s="96" t="str">
        <f>IF(D1203&lt;&gt;" ",'База данных_основная'!$AE$1," ")</f>
        <v xml:space="preserve"> </v>
      </c>
      <c r="B1203" s="96" t="str">
        <f t="array" ref="B120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203" s="97" t="str">
        <f t="array" ref="C120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203" s="106" t="str">
        <f t="array" ref="D120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204" spans="1:4" ht="18" x14ac:dyDescent="0.25">
      <c r="A1204" s="96" t="str">
        <f>IF(D1204&lt;&gt;" ",'База данных_основная'!$AE$1," ")</f>
        <v xml:space="preserve"> </v>
      </c>
      <c r="B1204" s="96" t="str">
        <f t="array" ref="B120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204" s="97" t="str">
        <f t="array" ref="C120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204" s="106" t="str">
        <f t="array" ref="D120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205" spans="1:4" ht="18" x14ac:dyDescent="0.25">
      <c r="A1205" s="96" t="str">
        <f>IF(D1205&lt;&gt;" ",'База данных_основная'!$AE$1," ")</f>
        <v xml:space="preserve"> </v>
      </c>
      <c r="B1205" s="96" t="str">
        <f t="array" ref="B120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205" s="97" t="str">
        <f t="array" ref="C120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205" s="106" t="str">
        <f t="array" ref="D120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206" spans="1:4" ht="18" x14ac:dyDescent="0.25">
      <c r="A1206" s="96" t="str">
        <f>IF(D1206&lt;&gt;" ",'База данных_основная'!$AE$1," ")</f>
        <v xml:space="preserve"> </v>
      </c>
      <c r="B1206" s="96" t="str">
        <f t="array" ref="B120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206" s="97" t="str">
        <f t="array" ref="C120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206" s="106" t="str">
        <f t="array" ref="D120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207" spans="1:4" ht="18" x14ac:dyDescent="0.25">
      <c r="A1207" s="96" t="str">
        <f>IF(D1207&lt;&gt;" ",'База данных_основная'!$AE$1," ")</f>
        <v xml:space="preserve"> </v>
      </c>
      <c r="B1207" s="96" t="str">
        <f t="array" ref="B120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207" s="97" t="str">
        <f t="array" ref="C120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207" s="106" t="str">
        <f t="array" ref="D120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208" spans="1:4" ht="18" x14ac:dyDescent="0.25">
      <c r="A1208" s="96" t="str">
        <f>IF(D1208&lt;&gt;" ",'База данных_основная'!$AE$1," ")</f>
        <v xml:space="preserve"> </v>
      </c>
      <c r="B1208" s="96" t="str">
        <f t="array" ref="B120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208" s="97" t="str">
        <f t="array" ref="C120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208" s="106" t="str">
        <f t="array" ref="D120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209" spans="1:4" ht="18" x14ac:dyDescent="0.25">
      <c r="A1209" s="96" t="str">
        <f>IF(D1209&lt;&gt;" ",'База данных_основная'!$AE$1," ")</f>
        <v xml:space="preserve"> </v>
      </c>
      <c r="B1209" s="96" t="str">
        <f t="array" ref="B120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209" s="97" t="str">
        <f t="array" ref="C120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209" s="106" t="str">
        <f t="array" ref="D120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210" spans="1:4" ht="18" x14ac:dyDescent="0.25">
      <c r="A1210" s="96" t="str">
        <f>IF(D1210&lt;&gt;" ",'База данных_основная'!$AE$1," ")</f>
        <v xml:space="preserve"> </v>
      </c>
      <c r="B1210" s="96" t="str">
        <f t="array" ref="B121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210" s="97" t="str">
        <f t="array" ref="C121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210" s="106" t="str">
        <f t="array" ref="D121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211" spans="1:4" ht="18" x14ac:dyDescent="0.25">
      <c r="A1211" s="96" t="str">
        <f>IF(D1211&lt;&gt;" ",'База данных_основная'!$AE$1," ")</f>
        <v xml:space="preserve"> </v>
      </c>
      <c r="B1211" s="96" t="str">
        <f t="array" ref="B121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211" s="97" t="str">
        <f t="array" ref="C121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211" s="106" t="str">
        <f t="array" ref="D121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212" spans="1:4" ht="18" x14ac:dyDescent="0.25">
      <c r="A1212" s="96" t="str">
        <f>IF(D1212&lt;&gt;" ",'База данных_основная'!$AE$1," ")</f>
        <v xml:space="preserve"> </v>
      </c>
      <c r="B1212" s="96" t="str">
        <f t="array" ref="B121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212" s="97" t="str">
        <f t="array" ref="C121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212" s="106" t="str">
        <f t="array" ref="D121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213" spans="1:4" ht="18" x14ac:dyDescent="0.25">
      <c r="A1213" s="96" t="str">
        <f>IF(D1213&lt;&gt;" ",'База данных_основная'!$AE$1," ")</f>
        <v xml:space="preserve"> </v>
      </c>
      <c r="B1213" s="96" t="str">
        <f t="array" ref="B121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213" s="97" t="str">
        <f t="array" ref="C121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213" s="106" t="str">
        <f t="array" ref="D121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214" spans="1:4" ht="18" x14ac:dyDescent="0.25">
      <c r="A1214" s="96" t="str">
        <f>IF(D1214&lt;&gt;" ",'База данных_основная'!$AE$1," ")</f>
        <v xml:space="preserve"> </v>
      </c>
      <c r="B1214" s="96" t="str">
        <f t="array" ref="B121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214" s="97" t="str">
        <f t="array" ref="C121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214" s="106" t="str">
        <f t="array" ref="D121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215" spans="1:4" ht="18" x14ac:dyDescent="0.25">
      <c r="A1215" s="96" t="str">
        <f>IF(D1215&lt;&gt;" ",'База данных_основная'!$AE$1," ")</f>
        <v xml:space="preserve"> </v>
      </c>
      <c r="B1215" s="96" t="str">
        <f t="array" ref="B121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215" s="97" t="str">
        <f t="array" ref="C121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215" s="106" t="str">
        <f t="array" ref="D121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216" spans="1:4" ht="18" x14ac:dyDescent="0.25">
      <c r="A1216" s="96" t="str">
        <f>IF(D1216&lt;&gt;" ",'База данных_основная'!$AE$1," ")</f>
        <v xml:space="preserve"> </v>
      </c>
      <c r="B1216" s="96" t="str">
        <f t="array" ref="B121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216" s="97" t="str">
        <f t="array" ref="C121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216" s="106" t="str">
        <f t="array" ref="D121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217" spans="1:4" ht="18" x14ac:dyDescent="0.25">
      <c r="A1217" s="96" t="str">
        <f>IF(D1217&lt;&gt;" ",'База данных_основная'!$AE$1," ")</f>
        <v xml:space="preserve"> </v>
      </c>
      <c r="B1217" s="96" t="str">
        <f t="array" ref="B121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217" s="97" t="str">
        <f t="array" ref="C121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217" s="106" t="str">
        <f t="array" ref="D121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218" spans="1:4" ht="18" x14ac:dyDescent="0.25">
      <c r="A1218" s="96" t="str">
        <f>IF(D1218&lt;&gt;" ",'База данных_основная'!$AE$1," ")</f>
        <v xml:space="preserve"> </v>
      </c>
      <c r="B1218" s="96" t="str">
        <f t="array" ref="B121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218" s="97" t="str">
        <f t="array" ref="C121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218" s="106" t="str">
        <f t="array" ref="D121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219" spans="1:4" ht="18" x14ac:dyDescent="0.25">
      <c r="A1219" s="96" t="str">
        <f>IF(D1219&lt;&gt;" ",'База данных_основная'!$AE$1," ")</f>
        <v xml:space="preserve"> </v>
      </c>
      <c r="B1219" s="96" t="str">
        <f t="array" ref="B121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219" s="97" t="str">
        <f t="array" ref="C121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219" s="106" t="str">
        <f t="array" ref="D121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220" spans="1:4" ht="18" x14ac:dyDescent="0.25">
      <c r="A1220" s="96" t="str">
        <f>IF(D1220&lt;&gt;" ",'База данных_основная'!$AE$1," ")</f>
        <v xml:space="preserve"> </v>
      </c>
      <c r="B1220" s="96" t="str">
        <f t="array" ref="B122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220" s="97" t="str">
        <f t="array" ref="C122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220" s="106" t="str">
        <f t="array" ref="D122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221" spans="1:4" ht="18" x14ac:dyDescent="0.25">
      <c r="A1221" s="96" t="str">
        <f>IF(D1221&lt;&gt;" ",'База данных_основная'!$AE$1," ")</f>
        <v xml:space="preserve"> </v>
      </c>
      <c r="B1221" s="96" t="str">
        <f t="array" ref="B122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221" s="97" t="str">
        <f t="array" ref="C122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221" s="106" t="str">
        <f t="array" ref="D122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222" spans="1:4" ht="18" x14ac:dyDescent="0.25">
      <c r="A1222" s="96" t="str">
        <f>IF(D1222&lt;&gt;" ",'База данных_основная'!$AE$1," ")</f>
        <v xml:space="preserve"> </v>
      </c>
      <c r="B1222" s="96" t="str">
        <f t="array" ref="B122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222" s="97" t="str">
        <f t="array" ref="C122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222" s="106" t="str">
        <f t="array" ref="D122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223" spans="1:4" ht="18" x14ac:dyDescent="0.25">
      <c r="A1223" s="96" t="str">
        <f>IF(D1223&lt;&gt;" ",'База данных_основная'!$AE$1," ")</f>
        <v xml:space="preserve"> </v>
      </c>
      <c r="B1223" s="96" t="str">
        <f t="array" ref="B122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223" s="97" t="str">
        <f t="array" ref="C122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223" s="106" t="str">
        <f t="array" ref="D122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224" spans="1:4" ht="18" x14ac:dyDescent="0.25">
      <c r="A1224" s="96" t="str">
        <f>IF(D1224&lt;&gt;" ",'База данных_основная'!$AE$1," ")</f>
        <v xml:space="preserve"> </v>
      </c>
      <c r="B1224" s="96" t="str">
        <f t="array" ref="B122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224" s="97" t="str">
        <f t="array" ref="C122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224" s="106" t="str">
        <f t="array" ref="D122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225" spans="1:4" ht="18" x14ac:dyDescent="0.25">
      <c r="A1225" s="96" t="str">
        <f>IF(D1225&lt;&gt;" ",'База данных_основная'!$AE$1," ")</f>
        <v xml:space="preserve"> </v>
      </c>
      <c r="B1225" s="96" t="str">
        <f t="array" ref="B122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225" s="97" t="str">
        <f t="array" ref="C122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225" s="106" t="str">
        <f t="array" ref="D122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226" spans="1:4" ht="18" x14ac:dyDescent="0.25">
      <c r="A1226" s="96" t="str">
        <f>IF(D1226&lt;&gt;" ",'База данных_основная'!$AE$1," ")</f>
        <v xml:space="preserve"> </v>
      </c>
      <c r="B1226" s="96" t="str">
        <f t="array" ref="B122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226" s="97" t="str">
        <f t="array" ref="C122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226" s="106" t="str">
        <f t="array" ref="D122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227" spans="1:4" ht="18" x14ac:dyDescent="0.25">
      <c r="A1227" s="96" t="str">
        <f>IF(D1227&lt;&gt;" ",'База данных_основная'!$AE$1," ")</f>
        <v xml:space="preserve"> </v>
      </c>
      <c r="B1227" s="96" t="str">
        <f t="array" ref="B122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227" s="97" t="str">
        <f t="array" ref="C122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227" s="106" t="str">
        <f t="array" ref="D122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228" spans="1:4" ht="18" x14ac:dyDescent="0.25">
      <c r="A1228" s="96" t="str">
        <f>IF(D1228&lt;&gt;" ",'База данных_основная'!$AE$1," ")</f>
        <v xml:space="preserve"> </v>
      </c>
      <c r="B1228" s="96" t="str">
        <f t="array" ref="B122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228" s="97" t="str">
        <f t="array" ref="C122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228" s="106" t="str">
        <f t="array" ref="D122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229" spans="1:4" ht="18" x14ac:dyDescent="0.25">
      <c r="A1229" s="96" t="str">
        <f>IF(D1229&lt;&gt;" ",'База данных_основная'!$AE$1," ")</f>
        <v xml:space="preserve"> </v>
      </c>
      <c r="B1229" s="96" t="str">
        <f t="array" ref="B122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229" s="97" t="str">
        <f t="array" ref="C122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229" s="106" t="str">
        <f t="array" ref="D122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230" spans="1:4" ht="18" x14ac:dyDescent="0.25">
      <c r="A1230" s="96" t="str">
        <f>IF(D1230&lt;&gt;" ",'База данных_основная'!$AE$1," ")</f>
        <v xml:space="preserve"> </v>
      </c>
      <c r="B1230" s="96" t="str">
        <f t="array" ref="B123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230" s="97" t="str">
        <f t="array" ref="C123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230" s="106" t="str">
        <f t="array" ref="D123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231" spans="1:4" ht="18" x14ac:dyDescent="0.25">
      <c r="A1231" s="96" t="str">
        <f>IF(D1231&lt;&gt;" ",'База данных_основная'!$AE$1," ")</f>
        <v xml:space="preserve"> </v>
      </c>
      <c r="B1231" s="96" t="str">
        <f t="array" ref="B123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231" s="97" t="str">
        <f t="array" ref="C123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231" s="106" t="str">
        <f t="array" ref="D123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232" spans="1:4" ht="18" x14ac:dyDescent="0.25">
      <c r="A1232" s="96" t="str">
        <f>IF(D1232&lt;&gt;" ",'База данных_основная'!$AE$1," ")</f>
        <v xml:space="preserve"> </v>
      </c>
      <c r="B1232" s="96" t="str">
        <f t="array" ref="B123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232" s="97" t="str">
        <f t="array" ref="C123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232" s="106" t="str">
        <f t="array" ref="D123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233" spans="1:4" ht="18" x14ac:dyDescent="0.25">
      <c r="A1233" s="96" t="str">
        <f>IF(D1233&lt;&gt;" ",'База данных_основная'!$AE$1," ")</f>
        <v xml:space="preserve"> </v>
      </c>
      <c r="B1233" s="96" t="str">
        <f t="array" ref="B123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233" s="97" t="str">
        <f t="array" ref="C123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233" s="106" t="str">
        <f t="array" ref="D123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234" spans="1:4" ht="18" x14ac:dyDescent="0.25">
      <c r="A1234" s="96" t="str">
        <f>IF(D1234&lt;&gt;" ",'База данных_основная'!$AE$1," ")</f>
        <v xml:space="preserve"> </v>
      </c>
      <c r="B1234" s="96" t="str">
        <f t="array" ref="B123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234" s="97" t="str">
        <f t="array" ref="C123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234" s="106" t="str">
        <f t="array" ref="D123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235" spans="1:4" ht="18" x14ac:dyDescent="0.25">
      <c r="A1235" s="96" t="str">
        <f>IF(D1235&lt;&gt;" ",'База данных_основная'!$AE$1," ")</f>
        <v xml:space="preserve"> </v>
      </c>
      <c r="B1235" s="96" t="str">
        <f t="array" ref="B123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235" s="97" t="str">
        <f t="array" ref="C123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235" s="106" t="str">
        <f t="array" ref="D123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236" spans="1:4" ht="18" x14ac:dyDescent="0.25">
      <c r="A1236" s="96" t="str">
        <f>IF(D1236&lt;&gt;" ",'База данных_основная'!$AE$1," ")</f>
        <v xml:space="preserve"> </v>
      </c>
      <c r="B1236" s="96" t="str">
        <f t="array" ref="B123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236" s="97" t="str">
        <f t="array" ref="C123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236" s="106" t="str">
        <f t="array" ref="D123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237" spans="1:4" ht="18" x14ac:dyDescent="0.25">
      <c r="A1237" s="96" t="str">
        <f>IF(D1237&lt;&gt;" ",'База данных_основная'!$AE$1," ")</f>
        <v xml:space="preserve"> </v>
      </c>
      <c r="B1237" s="96" t="str">
        <f t="array" ref="B123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237" s="97" t="str">
        <f t="array" ref="C123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237" s="106" t="str">
        <f t="array" ref="D123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238" spans="1:4" ht="18" x14ac:dyDescent="0.25">
      <c r="A1238" s="96" t="str">
        <f>IF(D1238&lt;&gt;" ",'База данных_основная'!$AE$1," ")</f>
        <v xml:space="preserve"> </v>
      </c>
      <c r="B1238" s="96" t="str">
        <f t="array" ref="B123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238" s="97" t="str">
        <f t="array" ref="C123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238" s="106" t="str">
        <f t="array" ref="D123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239" spans="1:4" ht="18" x14ac:dyDescent="0.25">
      <c r="A1239" s="96" t="str">
        <f>IF(D1239&lt;&gt;" ",'База данных_основная'!$AE$1," ")</f>
        <v xml:space="preserve"> </v>
      </c>
      <c r="B1239" s="96" t="str">
        <f t="array" ref="B123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239" s="97" t="str">
        <f t="array" ref="C123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239" s="106" t="str">
        <f t="array" ref="D123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240" spans="1:4" ht="18" x14ac:dyDescent="0.25">
      <c r="A1240" s="96" t="str">
        <f>IF(D1240&lt;&gt;" ",'База данных_основная'!$AE$1," ")</f>
        <v xml:space="preserve"> </v>
      </c>
      <c r="B1240" s="96" t="str">
        <f t="array" ref="B124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240" s="97" t="str">
        <f t="array" ref="C124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240" s="106" t="str">
        <f t="array" ref="D124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241" spans="1:4" ht="18" x14ac:dyDescent="0.25">
      <c r="A1241" s="96" t="str">
        <f>IF(D1241&lt;&gt;" ",'База данных_основная'!$AE$1," ")</f>
        <v xml:space="preserve"> </v>
      </c>
      <c r="B1241" s="96" t="str">
        <f t="array" ref="B124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241" s="97" t="str">
        <f t="array" ref="C124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241" s="106" t="str">
        <f t="array" ref="D124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242" spans="1:4" ht="18" x14ac:dyDescent="0.25">
      <c r="A1242" s="96" t="str">
        <f>IF(D1242&lt;&gt;" ",'База данных_основная'!$AE$1," ")</f>
        <v xml:space="preserve"> </v>
      </c>
      <c r="B1242" s="96" t="str">
        <f t="array" ref="B124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242" s="97" t="str">
        <f t="array" ref="C124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242" s="106" t="str">
        <f t="array" ref="D124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243" spans="1:4" ht="18" x14ac:dyDescent="0.25">
      <c r="A1243" s="96" t="str">
        <f>IF(D1243&lt;&gt;" ",'База данных_основная'!$AE$1," ")</f>
        <v xml:space="preserve"> </v>
      </c>
      <c r="B1243" s="96" t="str">
        <f t="array" ref="B124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243" s="97" t="str">
        <f t="array" ref="C124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243" s="106" t="str">
        <f t="array" ref="D124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244" spans="1:4" ht="18" x14ac:dyDescent="0.25">
      <c r="A1244" s="96" t="str">
        <f>IF(D1244&lt;&gt;" ",'База данных_основная'!$AE$1," ")</f>
        <v xml:space="preserve"> </v>
      </c>
      <c r="B1244" s="96" t="str">
        <f t="array" ref="B124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244" s="97" t="str">
        <f t="array" ref="C124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244" s="106" t="str">
        <f t="array" ref="D124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245" spans="1:4" ht="18" x14ac:dyDescent="0.25">
      <c r="A1245" s="96" t="str">
        <f>IF(D1245&lt;&gt;" ",'База данных_основная'!$AE$1," ")</f>
        <v xml:space="preserve"> </v>
      </c>
      <c r="B1245" s="96" t="str">
        <f t="array" ref="B124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245" s="97" t="str">
        <f t="array" ref="C124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245" s="106" t="str">
        <f t="array" ref="D124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246" spans="1:4" ht="18" x14ac:dyDescent="0.25">
      <c r="A1246" s="96" t="str">
        <f>IF(D1246&lt;&gt;" ",'База данных_основная'!$AE$1," ")</f>
        <v xml:space="preserve"> </v>
      </c>
      <c r="B1246" s="96" t="str">
        <f t="array" ref="B124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246" s="97" t="str">
        <f t="array" ref="C124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246" s="106" t="str">
        <f t="array" ref="D124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247" spans="1:4" ht="18" x14ac:dyDescent="0.25">
      <c r="A1247" s="96" t="str">
        <f>IF(D1247&lt;&gt;" ",'База данных_основная'!$AE$1," ")</f>
        <v xml:space="preserve"> </v>
      </c>
      <c r="B1247" s="96" t="str">
        <f t="array" ref="B124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247" s="97" t="str">
        <f t="array" ref="C124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247" s="106" t="str">
        <f t="array" ref="D124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248" spans="1:4" ht="18" x14ac:dyDescent="0.25">
      <c r="A1248" s="96" t="str">
        <f>IF(D1248&lt;&gt;" ",'База данных_основная'!$AE$1," ")</f>
        <v xml:space="preserve"> </v>
      </c>
      <c r="B1248" s="96" t="str">
        <f t="array" ref="B124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248" s="97" t="str">
        <f t="array" ref="C124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248" s="106" t="str">
        <f t="array" ref="D124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249" spans="1:4" ht="18" x14ac:dyDescent="0.25">
      <c r="A1249" s="96" t="str">
        <f>IF(D1249&lt;&gt;" ",'База данных_основная'!$AE$1," ")</f>
        <v xml:space="preserve"> </v>
      </c>
      <c r="B1249" s="96" t="str">
        <f t="array" ref="B124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249" s="97" t="str">
        <f t="array" ref="C124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249" s="106" t="str">
        <f t="array" ref="D124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250" spans="1:4" ht="18" x14ac:dyDescent="0.25">
      <c r="A1250" s="96" t="str">
        <f>IF(D1250&lt;&gt;" ",'База данных_основная'!$AE$1," ")</f>
        <v xml:space="preserve"> </v>
      </c>
      <c r="B1250" s="96" t="str">
        <f t="array" ref="B125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250" s="97" t="str">
        <f t="array" ref="C125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250" s="106" t="str">
        <f t="array" ref="D125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251" spans="1:4" ht="18" x14ac:dyDescent="0.25">
      <c r="A1251" s="96" t="str">
        <f>IF(D1251&lt;&gt;" ",'База данных_основная'!$AE$1," ")</f>
        <v xml:space="preserve"> </v>
      </c>
      <c r="B1251" s="96" t="str">
        <f t="array" ref="B125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251" s="97" t="str">
        <f t="array" ref="C125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251" s="106" t="str">
        <f t="array" ref="D125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252" spans="1:4" ht="18" x14ac:dyDescent="0.25">
      <c r="A1252" s="96" t="str">
        <f>IF(D1252&lt;&gt;" ",'База данных_основная'!$AE$1," ")</f>
        <v xml:space="preserve"> </v>
      </c>
      <c r="B1252" s="96" t="str">
        <f t="array" ref="B125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252" s="97" t="str">
        <f t="array" ref="C125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252" s="106" t="str">
        <f t="array" ref="D125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253" spans="1:4" ht="18" x14ac:dyDescent="0.25">
      <c r="A1253" s="96" t="str">
        <f>IF(D1253&lt;&gt;" ",'База данных_основная'!$AE$1," ")</f>
        <v xml:space="preserve"> </v>
      </c>
      <c r="B1253" s="96" t="str">
        <f t="array" ref="B125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253" s="97" t="str">
        <f t="array" ref="C125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253" s="106" t="str">
        <f t="array" ref="D125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254" spans="1:4" ht="18" x14ac:dyDescent="0.25">
      <c r="A1254" s="96" t="str">
        <f>IF(D1254&lt;&gt;" ",'База данных_основная'!$AE$1," ")</f>
        <v xml:space="preserve"> </v>
      </c>
      <c r="B1254" s="96" t="str">
        <f t="array" ref="B125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254" s="97" t="str">
        <f t="array" ref="C125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254" s="106" t="str">
        <f t="array" ref="D125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255" spans="1:4" ht="18" x14ac:dyDescent="0.25">
      <c r="A1255" s="96" t="str">
        <f>IF(D1255&lt;&gt;" ",'База данных_основная'!$AE$1," ")</f>
        <v xml:space="preserve"> </v>
      </c>
      <c r="B1255" s="96" t="str">
        <f t="array" ref="B125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255" s="97" t="str">
        <f t="array" ref="C125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255" s="106" t="str">
        <f t="array" ref="D125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256" spans="1:4" ht="18" x14ac:dyDescent="0.25">
      <c r="A1256" s="96" t="str">
        <f>IF(D1256&lt;&gt;" ",'База данных_основная'!$AE$1," ")</f>
        <v xml:space="preserve"> </v>
      </c>
      <c r="B1256" s="96" t="str">
        <f t="array" ref="B125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256" s="97" t="str">
        <f t="array" ref="C125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256" s="106" t="str">
        <f t="array" ref="D125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257" spans="1:4" ht="18" x14ac:dyDescent="0.25">
      <c r="A1257" s="96" t="str">
        <f>IF(D1257&lt;&gt;" ",'База данных_основная'!$AE$1," ")</f>
        <v xml:space="preserve"> </v>
      </c>
      <c r="B1257" s="96" t="str">
        <f t="array" ref="B125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257" s="97" t="str">
        <f t="array" ref="C125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257" s="106" t="str">
        <f t="array" ref="D125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258" spans="1:4" ht="18" x14ac:dyDescent="0.25">
      <c r="A1258" s="96" t="str">
        <f>IF(D1258&lt;&gt;" ",'База данных_основная'!$AE$1," ")</f>
        <v xml:space="preserve"> </v>
      </c>
      <c r="B1258" s="96" t="str">
        <f t="array" ref="B125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258" s="97" t="str">
        <f t="array" ref="C125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258" s="106" t="str">
        <f t="array" ref="D125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259" spans="1:4" ht="18" x14ac:dyDescent="0.25">
      <c r="A1259" s="96" t="str">
        <f>IF(D1259&lt;&gt;" ",'База данных_основная'!$AE$1," ")</f>
        <v xml:space="preserve"> </v>
      </c>
      <c r="B1259" s="96" t="str">
        <f t="array" ref="B125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259" s="97" t="str">
        <f t="array" ref="C125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259" s="106" t="str">
        <f t="array" ref="D125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260" spans="1:4" ht="18" x14ac:dyDescent="0.25">
      <c r="A1260" s="96" t="str">
        <f>IF(D1260&lt;&gt;" ",'База данных_основная'!$AE$1," ")</f>
        <v xml:space="preserve"> </v>
      </c>
      <c r="B1260" s="96" t="str">
        <f t="array" ref="B126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260" s="97" t="str">
        <f t="array" ref="C126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260" s="106" t="str">
        <f t="array" ref="D126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261" spans="1:4" ht="18" x14ac:dyDescent="0.25">
      <c r="A1261" s="96" t="str">
        <f>IF(D1261&lt;&gt;" ",'База данных_основная'!$AE$1," ")</f>
        <v xml:space="preserve"> </v>
      </c>
      <c r="B1261" s="96" t="str">
        <f t="array" ref="B126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261" s="97" t="str">
        <f t="array" ref="C126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261" s="106" t="str">
        <f t="array" ref="D126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262" spans="1:4" ht="18" x14ac:dyDescent="0.25">
      <c r="A1262" s="96" t="str">
        <f>IF(D1262&lt;&gt;" ",'База данных_основная'!$AE$1," ")</f>
        <v xml:space="preserve"> </v>
      </c>
      <c r="B1262" s="96" t="str">
        <f t="array" ref="B126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262" s="97" t="str">
        <f t="array" ref="C126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262" s="106" t="str">
        <f t="array" ref="D126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263" spans="1:4" ht="18" x14ac:dyDescent="0.25">
      <c r="A1263" s="96" t="str">
        <f>IF(D1263&lt;&gt;" ",'База данных_основная'!$AE$1," ")</f>
        <v xml:space="preserve"> </v>
      </c>
      <c r="B1263" s="96" t="str">
        <f t="array" ref="B126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263" s="97" t="str">
        <f t="array" ref="C126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263" s="106" t="str">
        <f t="array" ref="D126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264" spans="1:4" ht="18" x14ac:dyDescent="0.25">
      <c r="A1264" s="96" t="str">
        <f>IF(D1264&lt;&gt;" ",'База данных_основная'!$AE$1," ")</f>
        <v xml:space="preserve"> </v>
      </c>
      <c r="B1264" s="96" t="str">
        <f t="array" ref="B126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264" s="97" t="str">
        <f t="array" ref="C126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264" s="106" t="str">
        <f t="array" ref="D126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265" spans="1:4" ht="18" x14ac:dyDescent="0.25">
      <c r="A1265" s="96" t="str">
        <f>IF(D1265&lt;&gt;" ",'База данных_основная'!$AE$1," ")</f>
        <v xml:space="preserve"> </v>
      </c>
      <c r="B1265" s="96" t="str">
        <f t="array" ref="B126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265" s="97" t="str">
        <f t="array" ref="C126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265" s="106" t="str">
        <f t="array" ref="D126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266" spans="1:4" ht="18" x14ac:dyDescent="0.25">
      <c r="A1266" s="96" t="str">
        <f>IF(D1266&lt;&gt;" ",'База данных_основная'!$AE$1," ")</f>
        <v xml:space="preserve"> </v>
      </c>
      <c r="B1266" s="96" t="str">
        <f t="array" ref="B126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266" s="97" t="str">
        <f t="array" ref="C126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266" s="106" t="str">
        <f t="array" ref="D126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267" spans="1:4" ht="18" x14ac:dyDescent="0.25">
      <c r="A1267" s="96" t="str">
        <f>IF(D1267&lt;&gt;" ",'База данных_основная'!$AE$1," ")</f>
        <v xml:space="preserve"> </v>
      </c>
      <c r="B1267" s="96" t="str">
        <f t="array" ref="B126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267" s="97" t="str">
        <f t="array" ref="C126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267" s="106" t="str">
        <f t="array" ref="D126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268" spans="1:4" ht="18" x14ac:dyDescent="0.25">
      <c r="A1268" s="96" t="str">
        <f>IF(D1268&lt;&gt;" ",'База данных_основная'!$AE$1," ")</f>
        <v xml:space="preserve"> </v>
      </c>
      <c r="B1268" s="96" t="str">
        <f t="array" ref="B126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268" s="97" t="str">
        <f t="array" ref="C126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268" s="106" t="str">
        <f t="array" ref="D126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269" spans="1:4" ht="18" x14ac:dyDescent="0.25">
      <c r="A1269" s="96" t="str">
        <f>IF(D1269&lt;&gt;" ",'База данных_основная'!$AE$1," ")</f>
        <v xml:space="preserve"> </v>
      </c>
      <c r="B1269" s="96" t="str">
        <f t="array" ref="B126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269" s="97" t="str">
        <f t="array" ref="C126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269" s="106" t="str">
        <f t="array" ref="D126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270" spans="1:4" ht="18" x14ac:dyDescent="0.25">
      <c r="A1270" s="96" t="str">
        <f>IF(D1270&lt;&gt;" ",'База данных_основная'!$AE$1," ")</f>
        <v xml:space="preserve"> </v>
      </c>
      <c r="B1270" s="96" t="str">
        <f t="array" ref="B127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270" s="97" t="str">
        <f t="array" ref="C127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270" s="106" t="str">
        <f t="array" ref="D127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271" spans="1:4" ht="18" x14ac:dyDescent="0.25">
      <c r="A1271" s="96" t="str">
        <f>IF(D1271&lt;&gt;" ",'База данных_основная'!$AE$1," ")</f>
        <v xml:space="preserve"> </v>
      </c>
      <c r="B1271" s="96" t="str">
        <f t="array" ref="B127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271" s="97" t="str">
        <f t="array" ref="C127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271" s="106" t="str">
        <f t="array" ref="D127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272" spans="1:4" ht="18" x14ac:dyDescent="0.25">
      <c r="A1272" s="96" t="str">
        <f>IF(D1272&lt;&gt;" ",'База данных_основная'!$AE$1," ")</f>
        <v xml:space="preserve"> </v>
      </c>
      <c r="B1272" s="96" t="str">
        <f t="array" ref="B127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272" s="97" t="str">
        <f t="array" ref="C127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272" s="106" t="str">
        <f t="array" ref="D127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273" spans="1:4" ht="18" x14ac:dyDescent="0.25">
      <c r="A1273" s="96" t="str">
        <f>IF(D1273&lt;&gt;" ",'База данных_основная'!$AE$1," ")</f>
        <v xml:space="preserve"> </v>
      </c>
      <c r="B1273" s="96" t="str">
        <f t="array" ref="B127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273" s="97" t="str">
        <f t="array" ref="C127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273" s="106" t="str">
        <f t="array" ref="D127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274" spans="1:4" ht="18" x14ac:dyDescent="0.25">
      <c r="A1274" s="96" t="str">
        <f>IF(D1274&lt;&gt;" ",'База данных_основная'!$AE$1," ")</f>
        <v xml:space="preserve"> </v>
      </c>
      <c r="B1274" s="96" t="str">
        <f t="array" ref="B127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274" s="97" t="str">
        <f t="array" ref="C127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274" s="106" t="str">
        <f t="array" ref="D127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275" spans="1:4" ht="18" x14ac:dyDescent="0.25">
      <c r="A1275" s="96" t="str">
        <f>IF(D1275&lt;&gt;" ",'База данных_основная'!$AE$1," ")</f>
        <v xml:space="preserve"> </v>
      </c>
      <c r="B1275" s="96" t="str">
        <f t="array" ref="B127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275" s="97" t="str">
        <f t="array" ref="C127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275" s="106" t="str">
        <f t="array" ref="D127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276" spans="1:4" ht="18" x14ac:dyDescent="0.25">
      <c r="A1276" s="96" t="str">
        <f>IF(D1276&lt;&gt;" ",'База данных_основная'!$AE$1," ")</f>
        <v xml:space="preserve"> </v>
      </c>
      <c r="B1276" s="96" t="str">
        <f t="array" ref="B127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276" s="97" t="str">
        <f t="array" ref="C127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276" s="106" t="str">
        <f t="array" ref="D127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277" spans="1:4" ht="18" x14ac:dyDescent="0.25">
      <c r="A1277" s="96" t="str">
        <f>IF(D1277&lt;&gt;" ",'База данных_основная'!$AE$1," ")</f>
        <v xml:space="preserve"> </v>
      </c>
      <c r="B1277" s="96" t="str">
        <f t="array" ref="B127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277" s="97" t="str">
        <f t="array" ref="C127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277" s="106" t="str">
        <f t="array" ref="D127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278" spans="1:4" ht="18" x14ac:dyDescent="0.25">
      <c r="A1278" s="96" t="str">
        <f>IF(D1278&lt;&gt;" ",'База данных_основная'!$AE$1," ")</f>
        <v xml:space="preserve"> </v>
      </c>
      <c r="B1278" s="96" t="str">
        <f t="array" ref="B127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278" s="97" t="str">
        <f t="array" ref="C127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278" s="106" t="str">
        <f t="array" ref="D127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279" spans="1:4" ht="18" x14ac:dyDescent="0.25">
      <c r="A1279" s="96" t="str">
        <f>IF(D1279&lt;&gt;" ",'База данных_основная'!$AE$1," ")</f>
        <v xml:space="preserve"> </v>
      </c>
      <c r="B1279" s="96" t="str">
        <f t="array" ref="B127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279" s="97" t="str">
        <f t="array" ref="C127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279" s="106" t="str">
        <f t="array" ref="D127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280" spans="1:4" ht="18" x14ac:dyDescent="0.25">
      <c r="A1280" s="96" t="str">
        <f>IF(D1280&lt;&gt;" ",'База данных_основная'!$AE$1," ")</f>
        <v xml:space="preserve"> </v>
      </c>
      <c r="B1280" s="96" t="str">
        <f t="array" ref="B128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280" s="97" t="str">
        <f t="array" ref="C128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280" s="106" t="str">
        <f t="array" ref="D128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281" spans="1:4" ht="18" x14ac:dyDescent="0.25">
      <c r="A1281" s="96" t="str">
        <f>IF(D1281&lt;&gt;" ",'База данных_основная'!$AE$1," ")</f>
        <v xml:space="preserve"> </v>
      </c>
      <c r="B1281" s="96" t="str">
        <f t="array" ref="B128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281" s="97" t="str">
        <f t="array" ref="C128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281" s="106" t="str">
        <f t="array" ref="D128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282" spans="1:4" ht="18" x14ac:dyDescent="0.25">
      <c r="A1282" s="96" t="str">
        <f>IF(D1282&lt;&gt;" ",'База данных_основная'!$AE$1," ")</f>
        <v xml:space="preserve"> </v>
      </c>
      <c r="B1282" s="96" t="str">
        <f t="array" ref="B128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282" s="97" t="str">
        <f t="array" ref="C128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282" s="106" t="str">
        <f t="array" ref="D128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283" spans="1:4" ht="18" x14ac:dyDescent="0.25">
      <c r="A1283" s="96" t="str">
        <f>IF(D1283&lt;&gt;" ",'База данных_основная'!$AE$1," ")</f>
        <v xml:space="preserve"> </v>
      </c>
      <c r="B1283" s="96" t="str">
        <f t="array" ref="B128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283" s="97" t="str">
        <f t="array" ref="C128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283" s="106" t="str">
        <f t="array" ref="D128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284" spans="1:4" ht="18" x14ac:dyDescent="0.25">
      <c r="A1284" s="96" t="str">
        <f>IF(D1284&lt;&gt;" ",'База данных_основная'!$AE$1," ")</f>
        <v xml:space="preserve"> </v>
      </c>
      <c r="B1284" s="96" t="str">
        <f t="array" ref="B128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284" s="97" t="str">
        <f t="array" ref="C128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284" s="106" t="str">
        <f t="array" ref="D128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285" spans="1:4" ht="18" x14ac:dyDescent="0.25">
      <c r="A1285" s="96" t="str">
        <f>IF(D1285&lt;&gt;" ",'База данных_основная'!$AE$1," ")</f>
        <v xml:space="preserve"> </v>
      </c>
      <c r="B1285" s="96" t="str">
        <f t="array" ref="B128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285" s="97" t="str">
        <f t="array" ref="C128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285" s="106" t="str">
        <f t="array" ref="D128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286" spans="1:4" ht="18" x14ac:dyDescent="0.25">
      <c r="A1286" s="96" t="str">
        <f>IF(D1286&lt;&gt;" ",'База данных_основная'!$AE$1," ")</f>
        <v xml:space="preserve"> </v>
      </c>
      <c r="B1286" s="96" t="str">
        <f t="array" ref="B128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286" s="97" t="str">
        <f t="array" ref="C128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286" s="106" t="str">
        <f t="array" ref="D128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287" spans="1:4" ht="18" x14ac:dyDescent="0.25">
      <c r="A1287" s="96" t="str">
        <f>IF(D1287&lt;&gt;" ",'База данных_основная'!$AE$1," ")</f>
        <v xml:space="preserve"> </v>
      </c>
      <c r="B1287" s="96" t="str">
        <f t="array" ref="B128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287" s="97" t="str">
        <f t="array" ref="C128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287" s="106" t="str">
        <f t="array" ref="D128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288" spans="1:4" ht="18" x14ac:dyDescent="0.25">
      <c r="A1288" s="96" t="str">
        <f>IF(D1288&lt;&gt;" ",'База данных_основная'!$AE$1," ")</f>
        <v xml:space="preserve"> </v>
      </c>
      <c r="B1288" s="96" t="str">
        <f t="array" ref="B128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288" s="97" t="str">
        <f t="array" ref="C128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288" s="106" t="str">
        <f t="array" ref="D128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289" spans="1:4" ht="18" x14ac:dyDescent="0.25">
      <c r="A1289" s="96" t="str">
        <f>IF(D1289&lt;&gt;" ",'База данных_основная'!$AE$1," ")</f>
        <v xml:space="preserve"> </v>
      </c>
      <c r="B1289" s="96" t="str">
        <f t="array" ref="B128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289" s="97" t="str">
        <f t="array" ref="C128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289" s="106" t="str">
        <f t="array" ref="D128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290" spans="1:4" ht="18" x14ac:dyDescent="0.25">
      <c r="A1290" s="96" t="str">
        <f>IF(D1290&lt;&gt;" ",'База данных_основная'!$AE$1," ")</f>
        <v xml:space="preserve"> </v>
      </c>
      <c r="B1290" s="96" t="str">
        <f t="array" ref="B129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290" s="97" t="str">
        <f t="array" ref="C129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290" s="106" t="str">
        <f t="array" ref="D129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291" spans="1:4" ht="18" x14ac:dyDescent="0.25">
      <c r="A1291" s="96" t="str">
        <f>IF(D1291&lt;&gt;" ",'База данных_основная'!$AE$1," ")</f>
        <v xml:space="preserve"> </v>
      </c>
      <c r="B1291" s="96" t="str">
        <f t="array" ref="B129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291" s="97" t="str">
        <f t="array" ref="C129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291" s="106" t="str">
        <f t="array" ref="D129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292" spans="1:4" ht="18" x14ac:dyDescent="0.25">
      <c r="A1292" s="96" t="str">
        <f>IF(D1292&lt;&gt;" ",'База данных_основная'!$AE$1," ")</f>
        <v xml:space="preserve"> </v>
      </c>
      <c r="B1292" s="96" t="str">
        <f t="array" ref="B129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292" s="97" t="str">
        <f t="array" ref="C129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292" s="106" t="str">
        <f t="array" ref="D129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293" spans="1:4" ht="18" x14ac:dyDescent="0.25">
      <c r="A1293" s="96" t="str">
        <f>IF(D1293&lt;&gt;" ",'База данных_основная'!$AE$1," ")</f>
        <v xml:space="preserve"> </v>
      </c>
      <c r="B1293" s="96" t="str">
        <f t="array" ref="B129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293" s="97" t="str">
        <f t="array" ref="C129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293" s="106" t="str">
        <f t="array" ref="D129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294" spans="1:4" ht="18" x14ac:dyDescent="0.25">
      <c r="A1294" s="96" t="str">
        <f>IF(D1294&lt;&gt;" ",'База данных_основная'!$AE$1," ")</f>
        <v xml:space="preserve"> </v>
      </c>
      <c r="B1294" s="96" t="str">
        <f t="array" ref="B129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294" s="97" t="str">
        <f t="array" ref="C129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294" s="106" t="str">
        <f t="array" ref="D129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295" spans="1:4" ht="18" x14ac:dyDescent="0.25">
      <c r="A1295" s="96" t="str">
        <f>IF(D1295&lt;&gt;" ",'База данных_основная'!$AE$1," ")</f>
        <v xml:space="preserve"> </v>
      </c>
      <c r="B1295" s="96" t="str">
        <f t="array" ref="B129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295" s="97" t="str">
        <f t="array" ref="C129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295" s="106" t="str">
        <f t="array" ref="D129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296" spans="1:4" ht="18" x14ac:dyDescent="0.25">
      <c r="A1296" s="96" t="str">
        <f>IF(D1296&lt;&gt;" ",'База данных_основная'!$AE$1," ")</f>
        <v xml:space="preserve"> </v>
      </c>
      <c r="B1296" s="96" t="str">
        <f t="array" ref="B129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296" s="97" t="str">
        <f t="array" ref="C129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296" s="106" t="str">
        <f t="array" ref="D129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297" spans="1:4" ht="18" x14ac:dyDescent="0.25">
      <c r="A1297" s="96" t="str">
        <f>IF(D1297&lt;&gt;" ",'База данных_основная'!$AE$1," ")</f>
        <v xml:space="preserve"> </v>
      </c>
      <c r="B1297" s="96" t="str">
        <f t="array" ref="B129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297" s="97" t="str">
        <f t="array" ref="C129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297" s="106" t="str">
        <f t="array" ref="D129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298" spans="1:4" ht="18" x14ac:dyDescent="0.25">
      <c r="A1298" s="96" t="str">
        <f>IF(D1298&lt;&gt;" ",'База данных_основная'!$AE$1," ")</f>
        <v xml:space="preserve"> </v>
      </c>
      <c r="B1298" s="96" t="str">
        <f t="array" ref="B129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298" s="97" t="str">
        <f t="array" ref="C129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298" s="106" t="str">
        <f t="array" ref="D129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299" spans="1:4" ht="18" x14ac:dyDescent="0.25">
      <c r="A1299" s="96" t="str">
        <f>IF(D1299&lt;&gt;" ",'База данных_основная'!$AE$1," ")</f>
        <v xml:space="preserve"> </v>
      </c>
      <c r="B1299" s="96" t="str">
        <f t="array" ref="B129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299" s="97" t="str">
        <f t="array" ref="C129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299" s="106" t="str">
        <f t="array" ref="D129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300" spans="1:4" ht="18" x14ac:dyDescent="0.25">
      <c r="A1300" s="96" t="str">
        <f>IF(D1300&lt;&gt;" ",'База данных_основная'!$AE$1," ")</f>
        <v xml:space="preserve"> </v>
      </c>
      <c r="B1300" s="96" t="str">
        <f t="array" ref="B130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300" s="97" t="str">
        <f t="array" ref="C130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300" s="106" t="str">
        <f t="array" ref="D130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301" spans="1:4" ht="18" x14ac:dyDescent="0.25">
      <c r="A1301" s="96" t="str">
        <f>IF(D1301&lt;&gt;" ",'База данных_основная'!$AE$1," ")</f>
        <v xml:space="preserve"> </v>
      </c>
      <c r="B1301" s="96" t="str">
        <f t="array" ref="B130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301" s="97" t="str">
        <f t="array" ref="C130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301" s="106" t="str">
        <f t="array" ref="D130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302" spans="1:4" ht="18" x14ac:dyDescent="0.25">
      <c r="A1302" s="96" t="str">
        <f>IF(D1302&lt;&gt;" ",'База данных_основная'!$AE$1," ")</f>
        <v xml:space="preserve"> </v>
      </c>
      <c r="B1302" s="96" t="str">
        <f t="array" ref="B130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302" s="97" t="str">
        <f t="array" ref="C130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302" s="106" t="str">
        <f t="array" ref="D130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303" spans="1:4" ht="18" x14ac:dyDescent="0.25">
      <c r="A1303" s="96" t="str">
        <f>IF(D1303&lt;&gt;" ",'База данных_основная'!$AE$1," ")</f>
        <v xml:space="preserve"> </v>
      </c>
      <c r="B1303" s="96" t="str">
        <f t="array" ref="B130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303" s="97" t="str">
        <f t="array" ref="C130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303" s="106" t="str">
        <f t="array" ref="D130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304" spans="1:4" ht="18" x14ac:dyDescent="0.25">
      <c r="A1304" s="96" t="str">
        <f>IF(D1304&lt;&gt;" ",'База данных_основная'!$AE$1," ")</f>
        <v xml:space="preserve"> </v>
      </c>
      <c r="B1304" s="96" t="str">
        <f t="array" ref="B130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304" s="97" t="str">
        <f t="array" ref="C130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304" s="106" t="str">
        <f t="array" ref="D130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305" spans="1:4" ht="18" x14ac:dyDescent="0.25">
      <c r="A1305" s="96" t="str">
        <f>IF(D1305&lt;&gt;" ",'База данных_основная'!$AE$1," ")</f>
        <v xml:space="preserve"> </v>
      </c>
      <c r="B1305" s="96" t="str">
        <f t="array" ref="B130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305" s="97" t="str">
        <f t="array" ref="C130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305" s="106" t="str">
        <f t="array" ref="D130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306" spans="1:4" ht="18" x14ac:dyDescent="0.25">
      <c r="A1306" s="96" t="str">
        <f>IF(D1306&lt;&gt;" ",'База данных_основная'!$AE$1," ")</f>
        <v xml:space="preserve"> </v>
      </c>
      <c r="B1306" s="96" t="str">
        <f t="array" ref="B130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306" s="97" t="str">
        <f t="array" ref="C130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306" s="106" t="str">
        <f t="array" ref="D130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307" spans="1:4" ht="18" x14ac:dyDescent="0.25">
      <c r="A1307" s="96" t="str">
        <f>IF(D1307&lt;&gt;" ",'База данных_основная'!$AE$1," ")</f>
        <v xml:space="preserve"> </v>
      </c>
      <c r="B1307" s="96" t="str">
        <f t="array" ref="B130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307" s="97" t="str">
        <f t="array" ref="C130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307" s="106" t="str">
        <f t="array" ref="D130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308" spans="1:4" ht="18" x14ac:dyDescent="0.25">
      <c r="A1308" s="96" t="str">
        <f>IF(D1308&lt;&gt;" ",'База данных_основная'!$AE$1," ")</f>
        <v xml:space="preserve"> </v>
      </c>
      <c r="B1308" s="96" t="str">
        <f t="array" ref="B130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308" s="97" t="str">
        <f t="array" ref="C130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308" s="106" t="str">
        <f t="array" ref="D130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309" spans="1:4" ht="18" x14ac:dyDescent="0.25">
      <c r="A1309" s="96" t="str">
        <f>IF(D1309&lt;&gt;" ",'База данных_основная'!$AE$1," ")</f>
        <v xml:space="preserve"> </v>
      </c>
      <c r="B1309" s="96" t="str">
        <f t="array" ref="B130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309" s="97" t="str">
        <f t="array" ref="C130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309" s="106" t="str">
        <f t="array" ref="D130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310" spans="1:4" ht="18" x14ac:dyDescent="0.25">
      <c r="A1310" s="96" t="str">
        <f>IF(D1310&lt;&gt;" ",'База данных_основная'!$AE$1," ")</f>
        <v xml:space="preserve"> </v>
      </c>
      <c r="B1310" s="96" t="str">
        <f t="array" ref="B131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310" s="97" t="str">
        <f t="array" ref="C131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310" s="106" t="str">
        <f t="array" ref="D131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311" spans="1:4" ht="18" x14ac:dyDescent="0.25">
      <c r="A1311" s="96" t="str">
        <f>IF(D1311&lt;&gt;" ",'База данных_основная'!$AE$1," ")</f>
        <v xml:space="preserve"> </v>
      </c>
      <c r="B1311" s="96" t="str">
        <f t="array" ref="B131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311" s="97" t="str">
        <f t="array" ref="C131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311" s="106" t="str">
        <f t="array" ref="D131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312" spans="1:4" ht="18" x14ac:dyDescent="0.25">
      <c r="A1312" s="96" t="str">
        <f>IF(D1312&lt;&gt;" ",'База данных_основная'!$AE$1," ")</f>
        <v xml:space="preserve"> </v>
      </c>
      <c r="B1312" s="96" t="str">
        <f t="array" ref="B131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312" s="97" t="str">
        <f t="array" ref="C131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312" s="106" t="str">
        <f t="array" ref="D131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313" spans="1:4" ht="18" x14ac:dyDescent="0.25">
      <c r="A1313" s="96" t="str">
        <f>IF(D1313&lt;&gt;" ",'База данных_основная'!$AE$1," ")</f>
        <v xml:space="preserve"> </v>
      </c>
      <c r="B1313" s="96" t="str">
        <f t="array" ref="B131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313" s="97" t="str">
        <f t="array" ref="C131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313" s="106" t="str">
        <f t="array" ref="D131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314" spans="1:4" ht="18" x14ac:dyDescent="0.25">
      <c r="A1314" s="96" t="str">
        <f>IF(D1314&lt;&gt;" ",'База данных_основная'!$AE$1," ")</f>
        <v xml:space="preserve"> </v>
      </c>
      <c r="B1314" s="96" t="str">
        <f t="array" ref="B131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314" s="97" t="str">
        <f t="array" ref="C131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314" s="106" t="str">
        <f t="array" ref="D131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315" spans="1:4" ht="18" x14ac:dyDescent="0.25">
      <c r="A1315" s="96" t="str">
        <f>IF(D1315&lt;&gt;" ",'База данных_основная'!$AE$1," ")</f>
        <v xml:space="preserve"> </v>
      </c>
      <c r="B1315" s="96" t="str">
        <f t="array" ref="B131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315" s="97" t="str">
        <f t="array" ref="C131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315" s="106" t="str">
        <f t="array" ref="D131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316" spans="1:4" ht="18" x14ac:dyDescent="0.25">
      <c r="A1316" s="96" t="str">
        <f>IF(D1316&lt;&gt;" ",'База данных_основная'!$AE$1," ")</f>
        <v xml:space="preserve"> </v>
      </c>
      <c r="B1316" s="96" t="str">
        <f t="array" ref="B131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316" s="97" t="str">
        <f t="array" ref="C131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316" s="106" t="str">
        <f t="array" ref="D131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317" spans="1:4" ht="18" x14ac:dyDescent="0.25">
      <c r="A1317" s="96" t="str">
        <f>IF(D1317&lt;&gt;" ",'База данных_основная'!$AE$1," ")</f>
        <v xml:space="preserve"> </v>
      </c>
      <c r="B1317" s="96" t="str">
        <f t="array" ref="B131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317" s="97" t="str">
        <f t="array" ref="C131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317" s="106" t="str">
        <f t="array" ref="D131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318" spans="1:4" ht="18" x14ac:dyDescent="0.25">
      <c r="A1318" s="96" t="str">
        <f>IF(D1318&lt;&gt;" ",'База данных_основная'!$AE$1," ")</f>
        <v xml:space="preserve"> </v>
      </c>
      <c r="B1318" s="96" t="str">
        <f t="array" ref="B131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318" s="97" t="str">
        <f t="array" ref="C131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318" s="106" t="str">
        <f t="array" ref="D131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319" spans="1:4" ht="18" x14ac:dyDescent="0.25">
      <c r="A1319" s="96" t="str">
        <f>IF(D1319&lt;&gt;" ",'База данных_основная'!$AE$1," ")</f>
        <v xml:space="preserve"> </v>
      </c>
      <c r="B1319" s="96" t="str">
        <f t="array" ref="B131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319" s="97" t="str">
        <f t="array" ref="C131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319" s="106" t="str">
        <f t="array" ref="D131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320" spans="1:4" ht="18" x14ac:dyDescent="0.25">
      <c r="A1320" s="96" t="str">
        <f>IF(D1320&lt;&gt;" ",'База данных_основная'!$AE$1," ")</f>
        <v xml:space="preserve"> </v>
      </c>
      <c r="B1320" s="96" t="str">
        <f t="array" ref="B132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320" s="97" t="str">
        <f t="array" ref="C132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320" s="106" t="str">
        <f t="array" ref="D132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321" spans="1:4" ht="18" x14ac:dyDescent="0.25">
      <c r="A1321" s="96" t="str">
        <f>IF(D1321&lt;&gt;" ",'База данных_основная'!$AE$1," ")</f>
        <v xml:space="preserve"> </v>
      </c>
      <c r="B1321" s="96" t="str">
        <f t="array" ref="B132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321" s="97" t="str">
        <f t="array" ref="C132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321" s="106" t="str">
        <f t="array" ref="D132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322" spans="1:4" ht="18" x14ac:dyDescent="0.25">
      <c r="A1322" s="96" t="str">
        <f>IF(D1322&lt;&gt;" ",'База данных_основная'!$AE$1," ")</f>
        <v xml:space="preserve"> </v>
      </c>
      <c r="B1322" s="96" t="str">
        <f t="array" ref="B132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322" s="97" t="str">
        <f t="array" ref="C132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322" s="106" t="str">
        <f t="array" ref="D132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323" spans="1:4" ht="18" x14ac:dyDescent="0.25">
      <c r="A1323" s="96" t="str">
        <f>IF(D1323&lt;&gt;" ",'База данных_основная'!$AE$1," ")</f>
        <v xml:space="preserve"> </v>
      </c>
      <c r="B1323" s="96" t="str">
        <f t="array" ref="B132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323" s="97" t="str">
        <f t="array" ref="C132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323" s="106" t="str">
        <f t="array" ref="D132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324" spans="1:4" ht="18" x14ac:dyDescent="0.25">
      <c r="A1324" s="96" t="str">
        <f>IF(D1324&lt;&gt;" ",'База данных_основная'!$AE$1," ")</f>
        <v xml:space="preserve"> </v>
      </c>
      <c r="B1324" s="96" t="str">
        <f t="array" ref="B132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324" s="97" t="str">
        <f t="array" ref="C132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324" s="106" t="str">
        <f t="array" ref="D132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325" spans="1:4" ht="18" x14ac:dyDescent="0.25">
      <c r="A1325" s="96" t="str">
        <f>IF(D1325&lt;&gt;" ",'База данных_основная'!$AE$1," ")</f>
        <v xml:space="preserve"> </v>
      </c>
      <c r="B1325" s="96" t="str">
        <f t="array" ref="B132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325" s="97" t="str">
        <f t="array" ref="C132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325" s="106" t="str">
        <f t="array" ref="D132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326" spans="1:4" ht="18" x14ac:dyDescent="0.25">
      <c r="A1326" s="96" t="str">
        <f>IF(D1326&lt;&gt;" ",'База данных_основная'!$AE$1," ")</f>
        <v xml:space="preserve"> </v>
      </c>
      <c r="B1326" s="96" t="str">
        <f t="array" ref="B132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326" s="97" t="str">
        <f t="array" ref="C132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326" s="106" t="str">
        <f t="array" ref="D132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327" spans="1:4" ht="18" x14ac:dyDescent="0.25">
      <c r="A1327" s="96" t="str">
        <f>IF(D1327&lt;&gt;" ",'База данных_основная'!$AE$1," ")</f>
        <v xml:space="preserve"> </v>
      </c>
      <c r="B1327" s="96" t="str">
        <f t="array" ref="B132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327" s="97" t="str">
        <f t="array" ref="C132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327" s="106" t="str">
        <f t="array" ref="D132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328" spans="1:4" ht="18" x14ac:dyDescent="0.25">
      <c r="A1328" s="96" t="str">
        <f>IF(D1328&lt;&gt;" ",'База данных_основная'!$AE$1," ")</f>
        <v xml:space="preserve"> </v>
      </c>
      <c r="B1328" s="96" t="str">
        <f t="array" ref="B132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328" s="97" t="str">
        <f t="array" ref="C132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328" s="106" t="str">
        <f t="array" ref="D132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329" spans="1:4" ht="18" x14ac:dyDescent="0.25">
      <c r="A1329" s="96" t="str">
        <f>IF(D1329&lt;&gt;" ",'База данных_основная'!$AE$1," ")</f>
        <v xml:space="preserve"> </v>
      </c>
      <c r="B1329" s="96" t="str">
        <f t="array" ref="B132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329" s="97" t="str">
        <f t="array" ref="C132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329" s="106" t="str">
        <f t="array" ref="D132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330" spans="1:4" ht="18" x14ac:dyDescent="0.25">
      <c r="A1330" s="96" t="str">
        <f>IF(D1330&lt;&gt;" ",'База данных_основная'!$AE$1," ")</f>
        <v xml:space="preserve"> </v>
      </c>
      <c r="B1330" s="96" t="str">
        <f t="array" ref="B133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330" s="97" t="str">
        <f t="array" ref="C133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330" s="106" t="str">
        <f t="array" ref="D133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331" spans="1:4" ht="18" x14ac:dyDescent="0.25">
      <c r="A1331" s="96" t="str">
        <f>IF(D1331&lt;&gt;" ",'База данных_основная'!$AE$1," ")</f>
        <v xml:space="preserve"> </v>
      </c>
      <c r="B1331" s="96" t="str">
        <f t="array" ref="B133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331" s="97" t="str">
        <f t="array" ref="C133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331" s="106" t="str">
        <f t="array" ref="D133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332" spans="1:4" ht="18" x14ac:dyDescent="0.25">
      <c r="A1332" s="96" t="str">
        <f>IF(D1332&lt;&gt;" ",'База данных_основная'!$AE$1," ")</f>
        <v xml:space="preserve"> </v>
      </c>
      <c r="B1332" s="96" t="str">
        <f t="array" ref="B133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332" s="97" t="str">
        <f t="array" ref="C133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332" s="106" t="str">
        <f t="array" ref="D133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333" spans="1:4" ht="18" x14ac:dyDescent="0.25">
      <c r="A1333" s="96" t="str">
        <f>IF(D1333&lt;&gt;" ",'База данных_основная'!$AE$1," ")</f>
        <v xml:space="preserve"> </v>
      </c>
      <c r="B1333" s="96" t="str">
        <f t="array" ref="B133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333" s="97" t="str">
        <f t="array" ref="C133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333" s="106" t="str">
        <f t="array" ref="D133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334" spans="1:4" ht="18" x14ac:dyDescent="0.25">
      <c r="A1334" s="96" t="str">
        <f>IF(D1334&lt;&gt;" ",'База данных_основная'!$AE$1," ")</f>
        <v xml:space="preserve"> </v>
      </c>
      <c r="B1334" s="96" t="str">
        <f t="array" ref="B133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334" s="97" t="str">
        <f t="array" ref="C133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334" s="106" t="str">
        <f t="array" ref="D133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335" spans="1:4" ht="18" x14ac:dyDescent="0.25">
      <c r="A1335" s="96" t="str">
        <f>IF(D1335&lt;&gt;" ",'База данных_основная'!$AE$1," ")</f>
        <v xml:space="preserve"> </v>
      </c>
      <c r="B1335" s="96" t="str">
        <f t="array" ref="B133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335" s="97" t="str">
        <f t="array" ref="C133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335" s="106" t="str">
        <f t="array" ref="D133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336" spans="1:4" ht="18" x14ac:dyDescent="0.25">
      <c r="A1336" s="96" t="str">
        <f>IF(D1336&lt;&gt;" ",'База данных_основная'!$AE$1," ")</f>
        <v xml:space="preserve"> </v>
      </c>
      <c r="B1336" s="96" t="str">
        <f t="array" ref="B133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336" s="97" t="str">
        <f t="array" ref="C133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336" s="106" t="str">
        <f t="array" ref="D133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337" spans="1:4" ht="18" x14ac:dyDescent="0.25">
      <c r="A1337" s="96" t="str">
        <f>IF(D1337&lt;&gt;" ",'База данных_основная'!$AE$1," ")</f>
        <v xml:space="preserve"> </v>
      </c>
      <c r="B1337" s="96" t="str">
        <f t="array" ref="B133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337" s="97" t="str">
        <f t="array" ref="C133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337" s="106" t="str">
        <f t="array" ref="D133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338" spans="1:4" ht="18" x14ac:dyDescent="0.25">
      <c r="A1338" s="96" t="str">
        <f>IF(D1338&lt;&gt;" ",'База данных_основная'!$AE$1," ")</f>
        <v xml:space="preserve"> </v>
      </c>
      <c r="B1338" s="96" t="str">
        <f t="array" ref="B133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338" s="97" t="str">
        <f t="array" ref="C133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338" s="106" t="str">
        <f t="array" ref="D133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339" spans="1:4" ht="18" x14ac:dyDescent="0.25">
      <c r="A1339" s="96" t="str">
        <f>IF(D1339&lt;&gt;" ",'База данных_основная'!$AE$1," ")</f>
        <v xml:space="preserve"> </v>
      </c>
      <c r="B1339" s="96" t="str">
        <f t="array" ref="B133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339" s="97" t="str">
        <f t="array" ref="C133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339" s="106" t="str">
        <f t="array" ref="D133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340" spans="1:4" ht="18" x14ac:dyDescent="0.25">
      <c r="A1340" s="96" t="str">
        <f>IF(D1340&lt;&gt;" ",'База данных_основная'!$AE$1," ")</f>
        <v xml:space="preserve"> </v>
      </c>
      <c r="B1340" s="96" t="str">
        <f t="array" ref="B134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340" s="97" t="str">
        <f t="array" ref="C134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340" s="106" t="str">
        <f t="array" ref="D134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341" spans="1:4" ht="18" x14ac:dyDescent="0.25">
      <c r="A1341" s="96" t="str">
        <f>IF(D1341&lt;&gt;" ",'База данных_основная'!$AE$1," ")</f>
        <v xml:space="preserve"> </v>
      </c>
      <c r="B1341" s="96" t="str">
        <f t="array" ref="B134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341" s="97" t="str">
        <f t="array" ref="C134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341" s="106" t="str">
        <f t="array" ref="D134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342" spans="1:4" ht="18" x14ac:dyDescent="0.25">
      <c r="A1342" s="96" t="str">
        <f>IF(D1342&lt;&gt;" ",'База данных_основная'!$AE$1," ")</f>
        <v xml:space="preserve"> </v>
      </c>
      <c r="B1342" s="96" t="str">
        <f t="array" ref="B134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342" s="97" t="str">
        <f t="array" ref="C134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342" s="106" t="str">
        <f t="array" ref="D134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343" spans="1:4" ht="18" x14ac:dyDescent="0.25">
      <c r="A1343" s="96" t="str">
        <f>IF(D1343&lt;&gt;" ",'База данных_основная'!$AE$1," ")</f>
        <v xml:space="preserve"> </v>
      </c>
      <c r="B1343" s="96" t="str">
        <f t="array" ref="B134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343" s="97" t="str">
        <f t="array" ref="C134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343" s="106" t="str">
        <f t="array" ref="D134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344" spans="1:4" ht="18" x14ac:dyDescent="0.25">
      <c r="A1344" s="96" t="str">
        <f>IF(D1344&lt;&gt;" ",'База данных_основная'!$AE$1," ")</f>
        <v xml:space="preserve"> </v>
      </c>
      <c r="B1344" s="96" t="str">
        <f t="array" ref="B134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344" s="97" t="str">
        <f t="array" ref="C134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344" s="106" t="str">
        <f t="array" ref="D134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345" spans="1:4" ht="18" x14ac:dyDescent="0.25">
      <c r="A1345" s="96" t="str">
        <f>IF(D1345&lt;&gt;" ",'База данных_основная'!$AE$1," ")</f>
        <v xml:space="preserve"> </v>
      </c>
      <c r="B1345" s="96" t="str">
        <f t="array" ref="B134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345" s="97" t="str">
        <f t="array" ref="C134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345" s="106" t="str">
        <f t="array" ref="D134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346" spans="1:4" ht="18" x14ac:dyDescent="0.25">
      <c r="A1346" s="96" t="str">
        <f>IF(D1346&lt;&gt;" ",'База данных_основная'!$AE$1," ")</f>
        <v xml:space="preserve"> </v>
      </c>
      <c r="B1346" s="96" t="str">
        <f t="array" ref="B134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346" s="97" t="str">
        <f t="array" ref="C134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346" s="106" t="str">
        <f t="array" ref="D134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347" spans="1:4" ht="18" x14ac:dyDescent="0.25">
      <c r="A1347" s="96" t="str">
        <f>IF(D1347&lt;&gt;" ",'База данных_основная'!$AE$1," ")</f>
        <v xml:space="preserve"> </v>
      </c>
      <c r="B1347" s="96" t="str">
        <f t="array" ref="B134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347" s="97" t="str">
        <f t="array" ref="C134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347" s="106" t="str">
        <f t="array" ref="D134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348" spans="1:4" ht="18" x14ac:dyDescent="0.25">
      <c r="A1348" s="96" t="str">
        <f>IF(D1348&lt;&gt;" ",'База данных_основная'!$AE$1," ")</f>
        <v xml:space="preserve"> </v>
      </c>
      <c r="B1348" s="96" t="str">
        <f t="array" ref="B134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348" s="97" t="str">
        <f t="array" ref="C134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348" s="106" t="str">
        <f t="array" ref="D134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349" spans="1:4" ht="18" x14ac:dyDescent="0.25">
      <c r="A1349" s="96" t="str">
        <f>IF(D1349&lt;&gt;" ",'База данных_основная'!$AE$1," ")</f>
        <v xml:space="preserve"> </v>
      </c>
      <c r="B1349" s="96" t="str">
        <f t="array" ref="B134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349" s="97" t="str">
        <f t="array" ref="C134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349" s="106" t="str">
        <f t="array" ref="D134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350" spans="1:4" ht="18" x14ac:dyDescent="0.25">
      <c r="A1350" s="96" t="str">
        <f>IF(D1350&lt;&gt;" ",'База данных_основная'!$AE$1," ")</f>
        <v xml:space="preserve"> </v>
      </c>
      <c r="B1350" s="96" t="str">
        <f t="array" ref="B135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350" s="97" t="str">
        <f t="array" ref="C135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350" s="106" t="str">
        <f t="array" ref="D135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351" spans="1:4" ht="18" x14ac:dyDescent="0.25">
      <c r="A1351" s="96" t="str">
        <f>IF(D1351&lt;&gt;" ",'База данных_основная'!$AE$1," ")</f>
        <v xml:space="preserve"> </v>
      </c>
      <c r="B1351" s="96" t="str">
        <f t="array" ref="B135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351" s="97" t="str">
        <f t="array" ref="C135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351" s="106" t="str">
        <f t="array" ref="D135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352" spans="1:4" ht="18" x14ac:dyDescent="0.25">
      <c r="A1352" s="96" t="str">
        <f>IF(D1352&lt;&gt;" ",'База данных_основная'!$AE$1," ")</f>
        <v xml:space="preserve"> </v>
      </c>
      <c r="B1352" s="96" t="str">
        <f t="array" ref="B135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352" s="97" t="str">
        <f t="array" ref="C135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352" s="106" t="str">
        <f t="array" ref="D135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353" spans="1:4" ht="18" x14ac:dyDescent="0.25">
      <c r="A1353" s="96" t="str">
        <f>IF(D1353&lt;&gt;" ",'База данных_основная'!$AE$1," ")</f>
        <v xml:space="preserve"> </v>
      </c>
      <c r="B1353" s="96" t="str">
        <f t="array" ref="B135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353" s="97" t="str">
        <f t="array" ref="C135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353" s="106" t="str">
        <f t="array" ref="D135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354" spans="1:4" ht="18" x14ac:dyDescent="0.25">
      <c r="A1354" s="96" t="str">
        <f>IF(D1354&lt;&gt;" ",'База данных_основная'!$AE$1," ")</f>
        <v xml:space="preserve"> </v>
      </c>
      <c r="B1354" s="96" t="str">
        <f t="array" ref="B135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354" s="97" t="str">
        <f t="array" ref="C135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354" s="106" t="str">
        <f t="array" ref="D135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355" spans="1:4" ht="18" x14ac:dyDescent="0.25">
      <c r="A1355" s="96" t="str">
        <f>IF(D1355&lt;&gt;" ",'База данных_основная'!$AE$1," ")</f>
        <v xml:space="preserve"> </v>
      </c>
      <c r="B1355" s="96" t="str">
        <f t="array" ref="B135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355" s="97" t="str">
        <f t="array" ref="C135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355" s="106" t="str">
        <f t="array" ref="D135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356" spans="1:4" ht="18" x14ac:dyDescent="0.25">
      <c r="A1356" s="96" t="str">
        <f>IF(D1356&lt;&gt;" ",'База данных_основная'!$AE$1," ")</f>
        <v xml:space="preserve"> </v>
      </c>
      <c r="B1356" s="96" t="str">
        <f t="array" ref="B135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356" s="97" t="str">
        <f t="array" ref="C135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356" s="106" t="str">
        <f t="array" ref="D135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357" spans="1:4" ht="18" x14ac:dyDescent="0.25">
      <c r="A1357" s="96" t="str">
        <f>IF(D1357&lt;&gt;" ",'База данных_основная'!$AE$1," ")</f>
        <v xml:space="preserve"> </v>
      </c>
      <c r="B1357" s="96" t="str">
        <f t="array" ref="B135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357" s="97" t="str">
        <f t="array" ref="C135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357" s="106" t="str">
        <f t="array" ref="D135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358" spans="1:4" ht="18" x14ac:dyDescent="0.25">
      <c r="A1358" s="96" t="str">
        <f>IF(D1358&lt;&gt;" ",'База данных_основная'!$AE$1," ")</f>
        <v xml:space="preserve"> </v>
      </c>
      <c r="B1358" s="96" t="str">
        <f t="array" ref="B135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358" s="97" t="str">
        <f t="array" ref="C135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358" s="106" t="str">
        <f t="array" ref="D135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359" spans="1:4" ht="18" x14ac:dyDescent="0.25">
      <c r="A1359" s="96" t="str">
        <f>IF(D1359&lt;&gt;" ",'База данных_основная'!$AE$1," ")</f>
        <v xml:space="preserve"> </v>
      </c>
      <c r="B1359" s="96" t="str">
        <f t="array" ref="B135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359" s="97" t="str">
        <f t="array" ref="C135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359" s="106" t="str">
        <f t="array" ref="D135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360" spans="1:4" ht="18" x14ac:dyDescent="0.25">
      <c r="A1360" s="96" t="str">
        <f>IF(D1360&lt;&gt;" ",'База данных_основная'!$AE$1," ")</f>
        <v xml:space="preserve"> </v>
      </c>
      <c r="B1360" s="96" t="str">
        <f t="array" ref="B136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360" s="97" t="str">
        <f t="array" ref="C136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360" s="106" t="str">
        <f t="array" ref="D136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361" spans="1:4" ht="18" x14ac:dyDescent="0.25">
      <c r="A1361" s="96" t="str">
        <f>IF(D1361&lt;&gt;" ",'База данных_основная'!$AE$1," ")</f>
        <v xml:space="preserve"> </v>
      </c>
      <c r="B1361" s="96" t="str">
        <f t="array" ref="B136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361" s="97" t="str">
        <f t="array" ref="C136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361" s="106" t="str">
        <f t="array" ref="D136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362" spans="1:4" ht="18" x14ac:dyDescent="0.25">
      <c r="A1362" s="96" t="str">
        <f>IF(D1362&lt;&gt;" ",'База данных_основная'!$AE$1," ")</f>
        <v xml:space="preserve"> </v>
      </c>
      <c r="B1362" s="96" t="str">
        <f t="array" ref="B136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362" s="97" t="str">
        <f t="array" ref="C136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362" s="106" t="str">
        <f t="array" ref="D136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363" spans="1:4" ht="18" x14ac:dyDescent="0.25">
      <c r="A1363" s="96" t="str">
        <f>IF(D1363&lt;&gt;" ",'База данных_основная'!$AE$1," ")</f>
        <v xml:space="preserve"> </v>
      </c>
      <c r="B1363" s="96" t="str">
        <f t="array" ref="B136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363" s="97" t="str">
        <f t="array" ref="C136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363" s="106" t="str">
        <f t="array" ref="D136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364" spans="1:4" ht="18" x14ac:dyDescent="0.25">
      <c r="A1364" s="96" t="str">
        <f>IF(D1364&lt;&gt;" ",'База данных_основная'!$AE$1," ")</f>
        <v xml:space="preserve"> </v>
      </c>
      <c r="B1364" s="96" t="str">
        <f t="array" ref="B136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364" s="97" t="str">
        <f t="array" ref="C136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364" s="106" t="str">
        <f t="array" ref="D136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365" spans="1:4" ht="18" x14ac:dyDescent="0.25">
      <c r="A1365" s="96" t="str">
        <f>IF(D1365&lt;&gt;" ",'База данных_основная'!$AE$1," ")</f>
        <v xml:space="preserve"> </v>
      </c>
      <c r="B1365" s="96" t="str">
        <f t="array" ref="B136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365" s="97" t="str">
        <f t="array" ref="C136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365" s="106" t="str">
        <f t="array" ref="D136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366" spans="1:4" ht="18" x14ac:dyDescent="0.25">
      <c r="A1366" s="96" t="str">
        <f>IF(D1366&lt;&gt;" ",'База данных_основная'!$AE$1," ")</f>
        <v xml:space="preserve"> </v>
      </c>
      <c r="B1366" s="96" t="str">
        <f t="array" ref="B136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366" s="97" t="str">
        <f t="array" ref="C136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366" s="106" t="str">
        <f t="array" ref="D136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367" spans="1:4" ht="18" x14ac:dyDescent="0.25">
      <c r="A1367" s="96" t="str">
        <f>IF(D1367&lt;&gt;" ",'База данных_основная'!$AE$1," ")</f>
        <v xml:space="preserve"> </v>
      </c>
      <c r="B1367" s="96" t="str">
        <f t="array" ref="B136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367" s="97" t="str">
        <f t="array" ref="C136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367" s="106" t="str">
        <f t="array" ref="D136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368" spans="1:4" ht="18" x14ac:dyDescent="0.25">
      <c r="A1368" s="96" t="str">
        <f>IF(D1368&lt;&gt;" ",'База данных_основная'!$AE$1," ")</f>
        <v xml:space="preserve"> </v>
      </c>
      <c r="B1368" s="96" t="str">
        <f t="array" ref="B136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368" s="97" t="str">
        <f t="array" ref="C136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368" s="106" t="str">
        <f t="array" ref="D136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369" spans="1:4" ht="18" x14ac:dyDescent="0.25">
      <c r="A1369" s="96" t="str">
        <f>IF(D1369&lt;&gt;" ",'База данных_основная'!$AE$1," ")</f>
        <v xml:space="preserve"> </v>
      </c>
      <c r="B1369" s="96" t="str">
        <f t="array" ref="B136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369" s="97" t="str">
        <f t="array" ref="C136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369" s="106" t="str">
        <f t="array" ref="D136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370" spans="1:4" ht="18" x14ac:dyDescent="0.25">
      <c r="A1370" s="96" t="str">
        <f>IF(D1370&lt;&gt;" ",'База данных_основная'!$AE$1," ")</f>
        <v xml:space="preserve"> </v>
      </c>
      <c r="B1370" s="96" t="str">
        <f t="array" ref="B137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370" s="97" t="str">
        <f t="array" ref="C137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370" s="106" t="str">
        <f t="array" ref="D137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371" spans="1:4" ht="18" x14ac:dyDescent="0.25">
      <c r="A1371" s="96" t="str">
        <f>IF(D1371&lt;&gt;" ",'База данных_основная'!$AE$1," ")</f>
        <v xml:space="preserve"> </v>
      </c>
      <c r="B1371" s="96" t="str">
        <f t="array" ref="B137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371" s="97" t="str">
        <f t="array" ref="C137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371" s="106" t="str">
        <f t="array" ref="D137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372" spans="1:4" ht="18" x14ac:dyDescent="0.25">
      <c r="A1372" s="96" t="str">
        <f>IF(D1372&lt;&gt;" ",'База данных_основная'!$AE$1," ")</f>
        <v xml:space="preserve"> </v>
      </c>
      <c r="B1372" s="96" t="str">
        <f t="array" ref="B137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372" s="97" t="str">
        <f t="array" ref="C137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372" s="106" t="str">
        <f t="array" ref="D137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373" spans="1:4" ht="18" x14ac:dyDescent="0.25">
      <c r="A1373" s="96" t="str">
        <f>IF(D1373&lt;&gt;" ",'База данных_основная'!$AE$1," ")</f>
        <v xml:space="preserve"> </v>
      </c>
      <c r="B1373" s="96" t="str">
        <f t="array" ref="B137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373" s="97" t="str">
        <f t="array" ref="C137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373" s="106" t="str">
        <f t="array" ref="D137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374" spans="1:4" ht="18" x14ac:dyDescent="0.25">
      <c r="A1374" s="96" t="str">
        <f>IF(D1374&lt;&gt;" ",'База данных_основная'!$AE$1," ")</f>
        <v xml:space="preserve"> </v>
      </c>
      <c r="B1374" s="96" t="str">
        <f t="array" ref="B137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374" s="97" t="str">
        <f t="array" ref="C137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374" s="106" t="str">
        <f t="array" ref="D137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375" spans="1:4" ht="18" x14ac:dyDescent="0.25">
      <c r="A1375" s="96" t="str">
        <f>IF(D1375&lt;&gt;" ",'База данных_основная'!$AE$1," ")</f>
        <v xml:space="preserve"> </v>
      </c>
      <c r="B1375" s="96" t="str">
        <f t="array" ref="B137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375" s="97" t="str">
        <f t="array" ref="C137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375" s="106" t="str">
        <f t="array" ref="D137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376" spans="1:4" ht="18" x14ac:dyDescent="0.25">
      <c r="A1376" s="96" t="str">
        <f>IF(D1376&lt;&gt;" ",'База данных_основная'!$AE$1," ")</f>
        <v xml:space="preserve"> </v>
      </c>
      <c r="B1376" s="96" t="str">
        <f t="array" ref="B137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376" s="97" t="str">
        <f t="array" ref="C137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376" s="106" t="str">
        <f t="array" ref="D137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377" spans="1:4" ht="18" x14ac:dyDescent="0.25">
      <c r="A1377" s="96" t="str">
        <f>IF(D1377&lt;&gt;" ",'База данных_основная'!$AE$1," ")</f>
        <v xml:space="preserve"> </v>
      </c>
      <c r="B1377" s="96" t="str">
        <f t="array" ref="B137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377" s="97" t="str">
        <f t="array" ref="C137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377" s="106" t="str">
        <f t="array" ref="D137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378" spans="1:4" ht="18" x14ac:dyDescent="0.25">
      <c r="A1378" s="96" t="str">
        <f>IF(D1378&lt;&gt;" ",'База данных_основная'!$AE$1," ")</f>
        <v xml:space="preserve"> </v>
      </c>
      <c r="B1378" s="96" t="str">
        <f t="array" ref="B137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378" s="97" t="str">
        <f t="array" ref="C137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378" s="106" t="str">
        <f t="array" ref="D137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379" spans="1:4" ht="18" x14ac:dyDescent="0.25">
      <c r="A1379" s="96" t="str">
        <f>IF(D1379&lt;&gt;" ",'База данных_основная'!$AE$1," ")</f>
        <v xml:space="preserve"> </v>
      </c>
      <c r="B1379" s="96" t="str">
        <f t="array" ref="B137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379" s="97" t="str">
        <f t="array" ref="C137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379" s="106" t="str">
        <f t="array" ref="D137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380" spans="1:4" ht="18" x14ac:dyDescent="0.25">
      <c r="A1380" s="96" t="str">
        <f>IF(D1380&lt;&gt;" ",'База данных_основная'!$AE$1," ")</f>
        <v xml:space="preserve"> </v>
      </c>
      <c r="B1380" s="96" t="str">
        <f t="array" ref="B138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380" s="97" t="str">
        <f t="array" ref="C138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380" s="106" t="str">
        <f t="array" ref="D138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381" spans="1:4" ht="18" x14ac:dyDescent="0.25">
      <c r="A1381" s="96" t="str">
        <f>IF(D1381&lt;&gt;" ",'База данных_основная'!$AE$1," ")</f>
        <v xml:space="preserve"> </v>
      </c>
      <c r="B1381" s="96" t="str">
        <f t="array" ref="B138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381" s="97" t="str">
        <f t="array" ref="C138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381" s="106" t="str">
        <f t="array" ref="D138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382" spans="1:4" ht="18" x14ac:dyDescent="0.25">
      <c r="A1382" s="96" t="str">
        <f>IF(D1382&lt;&gt;" ",'База данных_основная'!$AE$1," ")</f>
        <v xml:space="preserve"> </v>
      </c>
      <c r="B1382" s="96" t="str">
        <f t="array" ref="B138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382" s="97" t="str">
        <f t="array" ref="C138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382" s="106" t="str">
        <f t="array" ref="D138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383" spans="1:4" ht="18" x14ac:dyDescent="0.25">
      <c r="A1383" s="96" t="str">
        <f>IF(D1383&lt;&gt;" ",'База данных_основная'!$AE$1," ")</f>
        <v xml:space="preserve"> </v>
      </c>
      <c r="B1383" s="96" t="str">
        <f t="array" ref="B138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383" s="97" t="str">
        <f t="array" ref="C138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383" s="106" t="str">
        <f t="array" ref="D138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384" spans="1:4" ht="18" x14ac:dyDescent="0.25">
      <c r="A1384" s="96" t="str">
        <f>IF(D1384&lt;&gt;" ",'База данных_основная'!$AE$1," ")</f>
        <v xml:space="preserve"> </v>
      </c>
      <c r="B1384" s="96" t="str">
        <f t="array" ref="B138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384" s="97" t="str">
        <f t="array" ref="C138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384" s="106" t="str">
        <f t="array" ref="D138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385" spans="1:4" ht="18" x14ac:dyDescent="0.25">
      <c r="A1385" s="96" t="str">
        <f>IF(D1385&lt;&gt;" ",'База данных_основная'!$AE$1," ")</f>
        <v xml:space="preserve"> </v>
      </c>
      <c r="B1385" s="96" t="str">
        <f t="array" ref="B138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385" s="97" t="str">
        <f t="array" ref="C138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385" s="106" t="str">
        <f t="array" ref="D138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386" spans="1:4" ht="18" x14ac:dyDescent="0.25">
      <c r="A1386" s="96" t="str">
        <f>IF(D1386&lt;&gt;" ",'База данных_основная'!$AE$1," ")</f>
        <v xml:space="preserve"> </v>
      </c>
      <c r="B1386" s="96" t="str">
        <f t="array" ref="B138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386" s="97" t="str">
        <f t="array" ref="C138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386" s="106" t="str">
        <f t="array" ref="D138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387" spans="1:4" ht="18" x14ac:dyDescent="0.25">
      <c r="A1387" s="96" t="str">
        <f>IF(D1387&lt;&gt;" ",'База данных_основная'!$AE$1," ")</f>
        <v xml:space="preserve"> </v>
      </c>
      <c r="B1387" s="96" t="str">
        <f t="array" ref="B138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387" s="97" t="str">
        <f t="array" ref="C138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387" s="106" t="str">
        <f t="array" ref="D138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388" spans="1:4" ht="18" x14ac:dyDescent="0.25">
      <c r="A1388" s="96" t="str">
        <f>IF(D1388&lt;&gt;" ",'База данных_основная'!$AE$1," ")</f>
        <v xml:space="preserve"> </v>
      </c>
      <c r="B1388" s="96" t="str">
        <f t="array" ref="B138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388" s="97" t="str">
        <f t="array" ref="C138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388" s="106" t="str">
        <f t="array" ref="D138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389" spans="1:4" ht="18" x14ac:dyDescent="0.25">
      <c r="A1389" s="96" t="str">
        <f>IF(D1389&lt;&gt;" ",'База данных_основная'!$AE$1," ")</f>
        <v xml:space="preserve"> </v>
      </c>
      <c r="B1389" s="96" t="str">
        <f t="array" ref="B138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389" s="97" t="str">
        <f t="array" ref="C138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389" s="106" t="str">
        <f t="array" ref="D138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390" spans="1:4" ht="18" x14ac:dyDescent="0.25">
      <c r="A1390" s="96" t="str">
        <f>IF(D1390&lt;&gt;" ",'База данных_основная'!$AE$1," ")</f>
        <v xml:space="preserve"> </v>
      </c>
      <c r="B1390" s="96" t="str">
        <f t="array" ref="B139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390" s="97" t="str">
        <f t="array" ref="C139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390" s="106" t="str">
        <f t="array" ref="D139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391" spans="1:4" ht="18" x14ac:dyDescent="0.25">
      <c r="A1391" s="96" t="str">
        <f>IF(D1391&lt;&gt;" ",'База данных_основная'!$AE$1," ")</f>
        <v xml:space="preserve"> </v>
      </c>
      <c r="B1391" s="96" t="str">
        <f t="array" ref="B139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391" s="97" t="str">
        <f t="array" ref="C139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391" s="106" t="str">
        <f t="array" ref="D139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392" spans="1:4" ht="18" x14ac:dyDescent="0.25">
      <c r="A1392" s="96" t="str">
        <f>IF(D1392&lt;&gt;" ",'База данных_основная'!$AE$1," ")</f>
        <v xml:space="preserve"> </v>
      </c>
      <c r="B1392" s="96" t="str">
        <f t="array" ref="B139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392" s="97" t="str">
        <f t="array" ref="C139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392" s="106" t="str">
        <f t="array" ref="D139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393" spans="1:4" ht="18" x14ac:dyDescent="0.25">
      <c r="A1393" s="96" t="str">
        <f>IF(D1393&lt;&gt;" ",'База данных_основная'!$AE$1," ")</f>
        <v xml:space="preserve"> </v>
      </c>
      <c r="B1393" s="96" t="str">
        <f t="array" ref="B139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393" s="97" t="str">
        <f t="array" ref="C139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393" s="106" t="str">
        <f t="array" ref="D139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394" spans="1:4" ht="18" x14ac:dyDescent="0.25">
      <c r="A1394" s="96" t="str">
        <f>IF(D1394&lt;&gt;" ",'База данных_основная'!$AE$1," ")</f>
        <v xml:space="preserve"> </v>
      </c>
      <c r="B1394" s="96" t="str">
        <f t="array" ref="B139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394" s="97" t="str">
        <f t="array" ref="C139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394" s="106" t="str">
        <f t="array" ref="D139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395" spans="1:4" ht="18" x14ac:dyDescent="0.25">
      <c r="A1395" s="96" t="str">
        <f>IF(D1395&lt;&gt;" ",'База данных_основная'!$AE$1," ")</f>
        <v xml:space="preserve"> </v>
      </c>
      <c r="B1395" s="96" t="str">
        <f t="array" ref="B139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395" s="97" t="str">
        <f t="array" ref="C139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395" s="106" t="str">
        <f t="array" ref="D139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396" spans="1:4" ht="18" x14ac:dyDescent="0.25">
      <c r="A1396" s="96" t="str">
        <f>IF(D1396&lt;&gt;" ",'База данных_основная'!$AE$1," ")</f>
        <v xml:space="preserve"> </v>
      </c>
      <c r="B1396" s="96" t="str">
        <f t="array" ref="B139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396" s="97" t="str">
        <f t="array" ref="C139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396" s="106" t="str">
        <f t="array" ref="D139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397" spans="1:4" ht="18" x14ac:dyDescent="0.25">
      <c r="A1397" s="96" t="str">
        <f>IF(D1397&lt;&gt;" ",'База данных_основная'!$AE$1," ")</f>
        <v xml:space="preserve"> </v>
      </c>
      <c r="B1397" s="96" t="str">
        <f t="array" ref="B139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397" s="97" t="str">
        <f t="array" ref="C139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397" s="106" t="str">
        <f t="array" ref="D139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398" spans="1:4" ht="18" x14ac:dyDescent="0.25">
      <c r="A1398" s="96" t="str">
        <f>IF(D1398&lt;&gt;" ",'База данных_основная'!$AE$1," ")</f>
        <v xml:space="preserve"> </v>
      </c>
      <c r="B1398" s="96" t="str">
        <f t="array" ref="B139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398" s="97" t="str">
        <f t="array" ref="C139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398" s="106" t="str">
        <f t="array" ref="D139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399" spans="1:4" ht="18" x14ac:dyDescent="0.25">
      <c r="A1399" s="96" t="str">
        <f>IF(D1399&lt;&gt;" ",'База данных_основная'!$AE$1," ")</f>
        <v xml:space="preserve"> </v>
      </c>
      <c r="B1399" s="96" t="str">
        <f t="array" ref="B139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399" s="97" t="str">
        <f t="array" ref="C139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399" s="106" t="str">
        <f t="array" ref="D139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400" spans="1:4" ht="18" x14ac:dyDescent="0.25">
      <c r="A1400" s="96" t="str">
        <f>IF(D1400&lt;&gt;" ",'База данных_основная'!$AE$1," ")</f>
        <v xml:space="preserve"> </v>
      </c>
      <c r="B1400" s="96" t="str">
        <f t="array" ref="B140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400" s="97" t="str">
        <f t="array" ref="C140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400" s="106" t="str">
        <f t="array" ref="D140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401" spans="1:4" ht="18" x14ac:dyDescent="0.25">
      <c r="A1401" s="96" t="str">
        <f>IF(D1401&lt;&gt;" ",'База данных_основная'!$AE$1," ")</f>
        <v xml:space="preserve"> </v>
      </c>
      <c r="B1401" s="96" t="str">
        <f t="array" ref="B140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401" s="97" t="str">
        <f t="array" ref="C140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401" s="106" t="str">
        <f t="array" ref="D140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402" spans="1:4" ht="18" x14ac:dyDescent="0.25">
      <c r="A1402" s="96" t="str">
        <f>IF(D1402&lt;&gt;" ",'База данных_основная'!$AE$1," ")</f>
        <v xml:space="preserve"> </v>
      </c>
      <c r="B1402" s="96" t="str">
        <f t="array" ref="B140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402" s="97" t="str">
        <f t="array" ref="C140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402" s="106" t="str">
        <f t="array" ref="D140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403" spans="1:4" ht="18" x14ac:dyDescent="0.25">
      <c r="A1403" s="96" t="str">
        <f>IF(D1403&lt;&gt;" ",'База данных_основная'!$AE$1," ")</f>
        <v xml:space="preserve"> </v>
      </c>
      <c r="B1403" s="96" t="str">
        <f t="array" ref="B140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403" s="97" t="str">
        <f t="array" ref="C140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403" s="106" t="str">
        <f t="array" ref="D140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404" spans="1:4" ht="18" x14ac:dyDescent="0.25">
      <c r="A1404" s="96" t="str">
        <f>IF(D1404&lt;&gt;" ",'База данных_основная'!$AE$1," ")</f>
        <v xml:space="preserve"> </v>
      </c>
      <c r="B1404" s="96" t="str">
        <f t="array" ref="B140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404" s="97" t="str">
        <f t="array" ref="C140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404" s="106" t="str">
        <f t="array" ref="D140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405" spans="1:4" ht="18" x14ac:dyDescent="0.25">
      <c r="A1405" s="96" t="str">
        <f>IF(D1405&lt;&gt;" ",'База данных_основная'!$AE$1," ")</f>
        <v xml:space="preserve"> </v>
      </c>
      <c r="B1405" s="96" t="str">
        <f t="array" ref="B140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405" s="97" t="str">
        <f t="array" ref="C140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405" s="106" t="str">
        <f t="array" ref="D140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406" spans="1:4" ht="18" x14ac:dyDescent="0.25">
      <c r="A1406" s="96" t="str">
        <f>IF(D1406&lt;&gt;" ",'База данных_основная'!$AE$1," ")</f>
        <v xml:space="preserve"> </v>
      </c>
      <c r="B1406" s="96" t="str">
        <f t="array" ref="B140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406" s="97" t="str">
        <f t="array" ref="C140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406" s="106" t="str">
        <f t="array" ref="D140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407" spans="1:4" ht="18" x14ac:dyDescent="0.25">
      <c r="A1407" s="96" t="str">
        <f>IF(D1407&lt;&gt;" ",'База данных_основная'!$AE$1," ")</f>
        <v xml:space="preserve"> </v>
      </c>
      <c r="B1407" s="96" t="str">
        <f t="array" ref="B140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407" s="97" t="str">
        <f t="array" ref="C140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407" s="106" t="str">
        <f t="array" ref="D140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408" spans="1:4" ht="18" x14ac:dyDescent="0.25">
      <c r="A1408" s="96" t="str">
        <f>IF(D1408&lt;&gt;" ",'База данных_основная'!$AE$1," ")</f>
        <v xml:space="preserve"> </v>
      </c>
      <c r="B1408" s="96" t="str">
        <f t="array" ref="B140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408" s="97" t="str">
        <f t="array" ref="C140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408" s="106" t="str">
        <f t="array" ref="D140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409" spans="1:4" ht="18" x14ac:dyDescent="0.25">
      <c r="A1409" s="96" t="str">
        <f>IF(D1409&lt;&gt;" ",'База данных_основная'!$AE$1," ")</f>
        <v xml:space="preserve"> </v>
      </c>
      <c r="B1409" s="96" t="str">
        <f t="array" ref="B140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409" s="97" t="str">
        <f t="array" ref="C140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409" s="106" t="str">
        <f t="array" ref="D140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410" spans="1:4" ht="18" x14ac:dyDescent="0.25">
      <c r="A1410" s="96" t="str">
        <f>IF(D1410&lt;&gt;" ",'База данных_основная'!$AE$1," ")</f>
        <v xml:space="preserve"> </v>
      </c>
      <c r="B1410" s="96" t="str">
        <f t="array" ref="B141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410" s="97" t="str">
        <f t="array" ref="C141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410" s="106" t="str">
        <f t="array" ref="D141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411" spans="1:4" ht="18" x14ac:dyDescent="0.25">
      <c r="A1411" s="96" t="str">
        <f>IF(D1411&lt;&gt;" ",'База данных_основная'!$AE$1," ")</f>
        <v xml:space="preserve"> </v>
      </c>
      <c r="B1411" s="96" t="str">
        <f t="array" ref="B141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411" s="97" t="str">
        <f t="array" ref="C141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411" s="106" t="str">
        <f t="array" ref="D141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412" spans="1:4" ht="18" x14ac:dyDescent="0.25">
      <c r="A1412" s="96" t="str">
        <f>IF(D1412&lt;&gt;" ",'База данных_основная'!$AE$1," ")</f>
        <v xml:space="preserve"> </v>
      </c>
      <c r="B1412" s="96" t="str">
        <f t="array" ref="B141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412" s="97" t="str">
        <f t="array" ref="C141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412" s="106" t="str">
        <f t="array" ref="D141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413" spans="1:4" ht="18" x14ac:dyDescent="0.25">
      <c r="A1413" s="96" t="str">
        <f>IF(D1413&lt;&gt;" ",'База данных_основная'!$AE$1," ")</f>
        <v xml:space="preserve"> </v>
      </c>
      <c r="B1413" s="96" t="str">
        <f t="array" ref="B141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413" s="97" t="str">
        <f t="array" ref="C141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413" s="106" t="str">
        <f t="array" ref="D141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414" spans="1:4" ht="18" x14ac:dyDescent="0.25">
      <c r="A1414" s="96" t="str">
        <f>IF(D1414&lt;&gt;" ",'База данных_основная'!$AE$1," ")</f>
        <v xml:space="preserve"> </v>
      </c>
      <c r="B1414" s="96" t="str">
        <f t="array" ref="B141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414" s="97" t="str">
        <f t="array" ref="C141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414" s="106" t="str">
        <f t="array" ref="D141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415" spans="1:4" ht="18" x14ac:dyDescent="0.25">
      <c r="A1415" s="96" t="str">
        <f>IF(D1415&lt;&gt;" ",'База данных_основная'!$AE$1," ")</f>
        <v xml:space="preserve"> </v>
      </c>
      <c r="B1415" s="96" t="str">
        <f t="array" ref="B141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415" s="97" t="str">
        <f t="array" ref="C141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415" s="106" t="str">
        <f t="array" ref="D141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416" spans="1:4" ht="18" x14ac:dyDescent="0.25">
      <c r="A1416" s="96" t="str">
        <f>IF(D1416&lt;&gt;" ",'База данных_основная'!$AE$1," ")</f>
        <v xml:space="preserve"> </v>
      </c>
      <c r="B1416" s="96" t="str">
        <f t="array" ref="B141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416" s="97" t="str">
        <f t="array" ref="C141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416" s="106" t="str">
        <f t="array" ref="D141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417" spans="1:4" ht="18" x14ac:dyDescent="0.25">
      <c r="A1417" s="96" t="str">
        <f>IF(D1417&lt;&gt;" ",'База данных_основная'!$AE$1," ")</f>
        <v xml:space="preserve"> </v>
      </c>
      <c r="B1417" s="96" t="str">
        <f t="array" ref="B141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417" s="97" t="str">
        <f t="array" ref="C141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417" s="106" t="str">
        <f t="array" ref="D141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418" spans="1:4" ht="18" x14ac:dyDescent="0.25">
      <c r="A1418" s="96" t="str">
        <f>IF(D1418&lt;&gt;" ",'База данных_основная'!$AE$1," ")</f>
        <v xml:space="preserve"> </v>
      </c>
      <c r="B1418" s="96" t="str">
        <f t="array" ref="B141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418" s="97" t="str">
        <f t="array" ref="C141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418" s="106" t="str">
        <f t="array" ref="D141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419" spans="1:4" ht="18" x14ac:dyDescent="0.25">
      <c r="A1419" s="96" t="str">
        <f>IF(D1419&lt;&gt;" ",'База данных_основная'!$AE$1," ")</f>
        <v xml:space="preserve"> </v>
      </c>
      <c r="B1419" s="96" t="str">
        <f t="array" ref="B141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419" s="97" t="str">
        <f t="array" ref="C141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419" s="106" t="str">
        <f t="array" ref="D141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420" spans="1:4" ht="18" x14ac:dyDescent="0.25">
      <c r="A1420" s="96" t="str">
        <f>IF(D1420&lt;&gt;" ",'База данных_основная'!$AE$1," ")</f>
        <v xml:space="preserve"> </v>
      </c>
      <c r="B1420" s="96" t="str">
        <f t="array" ref="B142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420" s="97" t="str">
        <f t="array" ref="C142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420" s="106" t="str">
        <f t="array" ref="D142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421" spans="1:4" ht="18" x14ac:dyDescent="0.25">
      <c r="A1421" s="96" t="str">
        <f>IF(D1421&lt;&gt;" ",'База данных_основная'!$AE$1," ")</f>
        <v xml:space="preserve"> </v>
      </c>
      <c r="B1421" s="96" t="str">
        <f t="array" ref="B142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421" s="97" t="str">
        <f t="array" ref="C142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421" s="106" t="str">
        <f t="array" ref="D142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422" spans="1:4" ht="18" x14ac:dyDescent="0.25">
      <c r="A1422" s="96" t="str">
        <f>IF(D1422&lt;&gt;" ",'База данных_основная'!$AE$1," ")</f>
        <v xml:space="preserve"> </v>
      </c>
      <c r="B1422" s="96" t="str">
        <f t="array" ref="B142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422" s="97" t="str">
        <f t="array" ref="C142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422" s="106" t="str">
        <f t="array" ref="D142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423" spans="1:4" ht="18" x14ac:dyDescent="0.25">
      <c r="A1423" s="96" t="str">
        <f>IF(D1423&lt;&gt;" ",'База данных_основная'!$AE$1," ")</f>
        <v xml:space="preserve"> </v>
      </c>
      <c r="B1423" s="96" t="str">
        <f t="array" ref="B142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423" s="97" t="str">
        <f t="array" ref="C142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423" s="106" t="str">
        <f t="array" ref="D142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424" spans="1:4" ht="18" x14ac:dyDescent="0.25">
      <c r="A1424" s="96" t="str">
        <f>IF(D1424&lt;&gt;" ",'База данных_основная'!$AE$1," ")</f>
        <v xml:space="preserve"> </v>
      </c>
      <c r="B1424" s="96" t="str">
        <f t="array" ref="B142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424" s="97" t="str">
        <f t="array" ref="C142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424" s="106" t="str">
        <f t="array" ref="D142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425" spans="1:4" ht="18" x14ac:dyDescent="0.25">
      <c r="A1425" s="96" t="str">
        <f>IF(D1425&lt;&gt;" ",'База данных_основная'!$AE$1," ")</f>
        <v xml:space="preserve"> </v>
      </c>
      <c r="B1425" s="96" t="str">
        <f t="array" ref="B142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425" s="97" t="str">
        <f t="array" ref="C142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425" s="106" t="str">
        <f t="array" ref="D142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426" spans="1:4" ht="18" x14ac:dyDescent="0.25">
      <c r="A1426" s="96" t="str">
        <f>IF(D1426&lt;&gt;" ",'База данных_основная'!$AE$1," ")</f>
        <v xml:space="preserve"> </v>
      </c>
      <c r="B1426" s="96" t="str">
        <f t="array" ref="B142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426" s="97" t="str">
        <f t="array" ref="C142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426" s="106" t="str">
        <f t="array" ref="D142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427" spans="1:4" ht="18" x14ac:dyDescent="0.25">
      <c r="A1427" s="96" t="str">
        <f>IF(D1427&lt;&gt;" ",'База данных_основная'!$AE$1," ")</f>
        <v xml:space="preserve"> </v>
      </c>
      <c r="B1427" s="96" t="str">
        <f t="array" ref="B142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427" s="97" t="str">
        <f t="array" ref="C142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427" s="106" t="str">
        <f t="array" ref="D142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428" spans="1:4" ht="18" x14ac:dyDescent="0.25">
      <c r="A1428" s="96" t="str">
        <f>IF(D1428&lt;&gt;" ",'База данных_основная'!$AE$1," ")</f>
        <v xml:space="preserve"> </v>
      </c>
      <c r="B1428" s="96" t="str">
        <f t="array" ref="B142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428" s="97" t="str">
        <f t="array" ref="C142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428" s="106" t="str">
        <f t="array" ref="D142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429" spans="1:4" ht="18" x14ac:dyDescent="0.25">
      <c r="A1429" s="96" t="str">
        <f>IF(D1429&lt;&gt;" ",'База данных_основная'!$AE$1," ")</f>
        <v xml:space="preserve"> </v>
      </c>
      <c r="B1429" s="96" t="str">
        <f t="array" ref="B142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429" s="97" t="str">
        <f t="array" ref="C142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429" s="106" t="str">
        <f t="array" ref="D142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430" spans="1:4" ht="18" x14ac:dyDescent="0.25">
      <c r="A1430" s="96" t="str">
        <f>IF(D1430&lt;&gt;" ",'База данных_основная'!$AE$1," ")</f>
        <v xml:space="preserve"> </v>
      </c>
      <c r="B1430" s="96" t="str">
        <f t="array" ref="B143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430" s="97" t="str">
        <f t="array" ref="C143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430" s="106" t="str">
        <f t="array" ref="D143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431" spans="1:4" ht="18" x14ac:dyDescent="0.25">
      <c r="A1431" s="96" t="str">
        <f>IF(D1431&lt;&gt;" ",'База данных_основная'!$AE$1," ")</f>
        <v xml:space="preserve"> </v>
      </c>
      <c r="B1431" s="96" t="str">
        <f t="array" ref="B143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431" s="97" t="str">
        <f t="array" ref="C143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431" s="106" t="str">
        <f t="array" ref="D143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432" spans="1:4" ht="18" x14ac:dyDescent="0.25">
      <c r="A1432" s="96" t="str">
        <f>IF(D1432&lt;&gt;" ",'База данных_основная'!$AE$1," ")</f>
        <v xml:space="preserve"> </v>
      </c>
      <c r="B1432" s="96" t="str">
        <f t="array" ref="B143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432" s="97" t="str">
        <f t="array" ref="C143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432" s="106" t="str">
        <f t="array" ref="D143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433" spans="1:4" ht="18" x14ac:dyDescent="0.25">
      <c r="A1433" s="96" t="str">
        <f>IF(D1433&lt;&gt;" ",'База данных_основная'!$AE$1," ")</f>
        <v xml:space="preserve"> </v>
      </c>
      <c r="B1433" s="96" t="str">
        <f t="array" ref="B143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433" s="97" t="str">
        <f t="array" ref="C143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433" s="106" t="str">
        <f t="array" ref="D143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434" spans="1:4" ht="18" x14ac:dyDescent="0.25">
      <c r="A1434" s="96" t="str">
        <f>IF(D1434&lt;&gt;" ",'База данных_основная'!$AE$1," ")</f>
        <v xml:space="preserve"> </v>
      </c>
      <c r="B1434" s="96" t="str">
        <f t="array" ref="B143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434" s="97" t="str">
        <f t="array" ref="C143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434" s="106" t="str">
        <f t="array" ref="D143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435" spans="1:4" ht="18" x14ac:dyDescent="0.25">
      <c r="A1435" s="96" t="str">
        <f>IF(D1435&lt;&gt;" ",'База данных_основная'!$AE$1," ")</f>
        <v xml:space="preserve"> </v>
      </c>
      <c r="B1435" s="96" t="str">
        <f t="array" ref="B143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435" s="97" t="str">
        <f t="array" ref="C143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435" s="106" t="str">
        <f t="array" ref="D143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436" spans="1:4" ht="18" x14ac:dyDescent="0.25">
      <c r="A1436" s="96" t="str">
        <f>IF(D1436&lt;&gt;" ",'База данных_основная'!$AE$1," ")</f>
        <v xml:space="preserve"> </v>
      </c>
      <c r="B1436" s="96" t="str">
        <f t="array" ref="B143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436" s="97" t="str">
        <f t="array" ref="C143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436" s="106" t="str">
        <f t="array" ref="D143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437" spans="1:4" ht="18" x14ac:dyDescent="0.25">
      <c r="A1437" s="96" t="str">
        <f>IF(D1437&lt;&gt;" ",'База данных_основная'!$AE$1," ")</f>
        <v xml:space="preserve"> </v>
      </c>
      <c r="B1437" s="96" t="str">
        <f t="array" ref="B143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437" s="97" t="str">
        <f t="array" ref="C143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437" s="106" t="str">
        <f t="array" ref="D143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438" spans="1:4" ht="18" x14ac:dyDescent="0.25">
      <c r="A1438" s="96" t="str">
        <f>IF(D1438&lt;&gt;" ",'База данных_основная'!$AE$1," ")</f>
        <v xml:space="preserve"> </v>
      </c>
      <c r="B1438" s="96" t="str">
        <f t="array" ref="B143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438" s="97" t="str">
        <f t="array" ref="C143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438" s="106" t="str">
        <f t="array" ref="D143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439" spans="1:4" ht="18" x14ac:dyDescent="0.25">
      <c r="A1439" s="96" t="str">
        <f>IF(D1439&lt;&gt;" ",'База данных_основная'!$AE$1," ")</f>
        <v xml:space="preserve"> </v>
      </c>
      <c r="B1439" s="96" t="str">
        <f t="array" ref="B143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439" s="97" t="str">
        <f t="array" ref="C143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439" s="106" t="str">
        <f t="array" ref="D143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440" spans="1:4" ht="18" x14ac:dyDescent="0.25">
      <c r="A1440" s="96" t="str">
        <f>IF(D1440&lt;&gt;" ",'База данных_основная'!$AE$1," ")</f>
        <v xml:space="preserve"> </v>
      </c>
      <c r="B1440" s="96" t="str">
        <f t="array" ref="B144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440" s="97" t="str">
        <f t="array" ref="C144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440" s="106" t="str">
        <f t="array" ref="D144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441" spans="1:4" ht="18" x14ac:dyDescent="0.25">
      <c r="A1441" s="96" t="str">
        <f>IF(D1441&lt;&gt;" ",'База данных_основная'!$AE$1," ")</f>
        <v xml:space="preserve"> </v>
      </c>
      <c r="B1441" s="96" t="str">
        <f t="array" ref="B144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441" s="97" t="str">
        <f t="array" ref="C144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441" s="106" t="str">
        <f t="array" ref="D144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442" spans="1:4" ht="18" x14ac:dyDescent="0.25">
      <c r="A1442" s="96" t="str">
        <f>IF(D1442&lt;&gt;" ",'База данных_основная'!$AE$1," ")</f>
        <v xml:space="preserve"> </v>
      </c>
      <c r="B1442" s="96" t="str">
        <f t="array" ref="B144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442" s="97" t="str">
        <f t="array" ref="C144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442" s="106" t="str">
        <f t="array" ref="D144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443" spans="1:4" ht="18" x14ac:dyDescent="0.25">
      <c r="A1443" s="96" t="str">
        <f>IF(D1443&lt;&gt;" ",'База данных_основная'!$AE$1," ")</f>
        <v xml:space="preserve"> </v>
      </c>
      <c r="B1443" s="96" t="str">
        <f t="array" ref="B144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443" s="97" t="str">
        <f t="array" ref="C144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443" s="106" t="str">
        <f t="array" ref="D144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444" spans="1:4" ht="18" x14ac:dyDescent="0.25">
      <c r="A1444" s="96" t="str">
        <f>IF(D1444&lt;&gt;" ",'База данных_основная'!$AE$1," ")</f>
        <v xml:space="preserve"> </v>
      </c>
      <c r="B1444" s="96" t="str">
        <f t="array" ref="B144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444" s="97" t="str">
        <f t="array" ref="C144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444" s="106" t="str">
        <f t="array" ref="D144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445" spans="1:4" ht="18" x14ac:dyDescent="0.25">
      <c r="A1445" s="96" t="str">
        <f>IF(D1445&lt;&gt;" ",'База данных_основная'!$AE$1," ")</f>
        <v xml:space="preserve"> </v>
      </c>
      <c r="B1445" s="96" t="str">
        <f t="array" ref="B144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445" s="97" t="str">
        <f t="array" ref="C144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445" s="106" t="str">
        <f t="array" ref="D144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446" spans="1:4" ht="18" x14ac:dyDescent="0.25">
      <c r="A1446" s="96" t="str">
        <f>IF(D1446&lt;&gt;" ",'База данных_основная'!$AE$1," ")</f>
        <v xml:space="preserve"> </v>
      </c>
      <c r="B1446" s="96" t="str">
        <f t="array" ref="B144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446" s="97" t="str">
        <f t="array" ref="C144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446" s="106" t="str">
        <f t="array" ref="D144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447" spans="1:4" ht="18" x14ac:dyDescent="0.25">
      <c r="A1447" s="96" t="str">
        <f>IF(D1447&lt;&gt;" ",'База данных_основная'!$AE$1," ")</f>
        <v xml:space="preserve"> </v>
      </c>
      <c r="B1447" s="96" t="str">
        <f t="array" ref="B144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447" s="97" t="str">
        <f t="array" ref="C144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447" s="106" t="str">
        <f t="array" ref="D144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448" spans="1:4" ht="18" x14ac:dyDescent="0.25">
      <c r="A1448" s="96" t="str">
        <f>IF(D1448&lt;&gt;" ",'База данных_основная'!$AE$1," ")</f>
        <v xml:space="preserve"> </v>
      </c>
      <c r="B1448" s="96" t="str">
        <f t="array" ref="B144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448" s="97" t="str">
        <f t="array" ref="C144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448" s="106" t="str">
        <f t="array" ref="D144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449" spans="1:4" ht="18" x14ac:dyDescent="0.25">
      <c r="A1449" s="96" t="str">
        <f>IF(D1449&lt;&gt;" ",'База данных_основная'!$AE$1," ")</f>
        <v xml:space="preserve"> </v>
      </c>
      <c r="B1449" s="96" t="str">
        <f t="array" ref="B144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449" s="97" t="str">
        <f t="array" ref="C144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449" s="106" t="str">
        <f t="array" ref="D144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450" spans="1:4" ht="18" x14ac:dyDescent="0.25">
      <c r="A1450" s="96" t="str">
        <f>IF(D1450&lt;&gt;" ",'База данных_основная'!$AE$1," ")</f>
        <v xml:space="preserve"> </v>
      </c>
      <c r="B1450" s="96" t="str">
        <f t="array" ref="B145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450" s="97" t="str">
        <f t="array" ref="C145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450" s="106" t="str">
        <f t="array" ref="D145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451" spans="1:4" ht="18" x14ac:dyDescent="0.25">
      <c r="A1451" s="96" t="str">
        <f>IF(D1451&lt;&gt;" ",'База данных_основная'!$AE$1," ")</f>
        <v xml:space="preserve"> </v>
      </c>
      <c r="B1451" s="96" t="str">
        <f t="array" ref="B145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451" s="97" t="str">
        <f t="array" ref="C145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451" s="106" t="str">
        <f t="array" ref="D145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452" spans="1:4" ht="18" x14ac:dyDescent="0.25">
      <c r="A1452" s="96" t="str">
        <f>IF(D1452&lt;&gt;" ",'База данных_основная'!$AE$1," ")</f>
        <v xml:space="preserve"> </v>
      </c>
      <c r="B1452" s="96" t="str">
        <f t="array" ref="B145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452" s="97" t="str">
        <f t="array" ref="C145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452" s="106" t="str">
        <f t="array" ref="D145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453" spans="1:4" ht="18" x14ac:dyDescent="0.25">
      <c r="A1453" s="96" t="str">
        <f>IF(D1453&lt;&gt;" ",'База данных_основная'!$AE$1," ")</f>
        <v xml:space="preserve"> </v>
      </c>
      <c r="B1453" s="96" t="str">
        <f t="array" ref="B145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453" s="97" t="str">
        <f t="array" ref="C145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453" s="106" t="str">
        <f t="array" ref="D145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454" spans="1:4" ht="18" x14ac:dyDescent="0.25">
      <c r="A1454" s="96" t="str">
        <f>IF(D1454&lt;&gt;" ",'База данных_основная'!$AE$1," ")</f>
        <v xml:space="preserve"> </v>
      </c>
      <c r="B1454" s="96" t="str">
        <f t="array" ref="B145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454" s="97" t="str">
        <f t="array" ref="C145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454" s="106" t="str">
        <f t="array" ref="D145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455" spans="1:4" ht="18" x14ac:dyDescent="0.25">
      <c r="A1455" s="96" t="str">
        <f>IF(D1455&lt;&gt;" ",'База данных_основная'!$AE$1," ")</f>
        <v xml:space="preserve"> </v>
      </c>
      <c r="B1455" s="96" t="str">
        <f t="array" ref="B145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455" s="97" t="str">
        <f t="array" ref="C145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455" s="106" t="str">
        <f t="array" ref="D145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456" spans="1:4" ht="18" x14ac:dyDescent="0.25">
      <c r="A1456" s="96" t="str">
        <f>IF(D1456&lt;&gt;" ",'База данных_основная'!$AE$1," ")</f>
        <v xml:space="preserve"> </v>
      </c>
      <c r="B1456" s="96" t="str">
        <f t="array" ref="B145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456" s="97" t="str">
        <f t="array" ref="C145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456" s="106" t="str">
        <f t="array" ref="D145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457" spans="1:4" ht="18" x14ac:dyDescent="0.25">
      <c r="A1457" s="96" t="str">
        <f>IF(D1457&lt;&gt;" ",'База данных_основная'!$AE$1," ")</f>
        <v xml:space="preserve"> </v>
      </c>
      <c r="B1457" s="96" t="str">
        <f t="array" ref="B145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457" s="97" t="str">
        <f t="array" ref="C145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457" s="106" t="str">
        <f t="array" ref="D145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458" spans="1:4" ht="18" x14ac:dyDescent="0.25">
      <c r="A1458" s="96" t="str">
        <f>IF(D1458&lt;&gt;" ",'База данных_основная'!$AE$1," ")</f>
        <v xml:space="preserve"> </v>
      </c>
      <c r="B1458" s="96" t="str">
        <f t="array" ref="B145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458" s="97" t="str">
        <f t="array" ref="C145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458" s="106" t="str">
        <f t="array" ref="D145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459" spans="1:4" ht="18" x14ac:dyDescent="0.25">
      <c r="A1459" s="96" t="str">
        <f>IF(D1459&lt;&gt;" ",'База данных_основная'!$AE$1," ")</f>
        <v xml:space="preserve"> </v>
      </c>
      <c r="B1459" s="96" t="str">
        <f t="array" ref="B145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459" s="97" t="str">
        <f t="array" ref="C145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459" s="106" t="str">
        <f t="array" ref="D145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460" spans="1:4" ht="18" x14ac:dyDescent="0.25">
      <c r="A1460" s="96" t="str">
        <f>IF(D1460&lt;&gt;" ",'База данных_основная'!$AE$1," ")</f>
        <v xml:space="preserve"> </v>
      </c>
      <c r="B1460" s="96" t="str">
        <f t="array" ref="B146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460" s="97" t="str">
        <f t="array" ref="C146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460" s="106" t="str">
        <f t="array" ref="D146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461" spans="1:4" ht="18" x14ac:dyDescent="0.25">
      <c r="A1461" s="96" t="str">
        <f>IF(D1461&lt;&gt;" ",'База данных_основная'!$AE$1," ")</f>
        <v xml:space="preserve"> </v>
      </c>
      <c r="B1461" s="96" t="str">
        <f t="array" ref="B146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461" s="97" t="str">
        <f t="array" ref="C146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461" s="106" t="str">
        <f t="array" ref="D146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462" spans="1:4" ht="18" x14ac:dyDescent="0.25">
      <c r="A1462" s="96" t="str">
        <f>IF(D1462&lt;&gt;" ",'База данных_основная'!$AE$1," ")</f>
        <v xml:space="preserve"> </v>
      </c>
      <c r="B1462" s="96" t="str">
        <f t="array" ref="B146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462" s="97" t="str">
        <f t="array" ref="C146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462" s="106" t="str">
        <f t="array" ref="D146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463" spans="1:4" ht="18" x14ac:dyDescent="0.25">
      <c r="A1463" s="96" t="str">
        <f>IF(D1463&lt;&gt;" ",'База данных_основная'!$AE$1," ")</f>
        <v xml:space="preserve"> </v>
      </c>
      <c r="B1463" s="96" t="str">
        <f t="array" ref="B146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463" s="97" t="str">
        <f t="array" ref="C146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463" s="106" t="str">
        <f t="array" ref="D146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464" spans="1:4" ht="18" x14ac:dyDescent="0.25">
      <c r="A1464" s="96" t="str">
        <f>IF(D1464&lt;&gt;" ",'База данных_основная'!$AE$1," ")</f>
        <v xml:space="preserve"> </v>
      </c>
      <c r="B1464" s="96" t="str">
        <f t="array" ref="B146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464" s="97" t="str">
        <f t="array" ref="C146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464" s="106" t="str">
        <f t="array" ref="D146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465" spans="1:4" ht="18" x14ac:dyDescent="0.25">
      <c r="A1465" s="96" t="str">
        <f>IF(D1465&lt;&gt;" ",'База данных_основная'!$AE$1," ")</f>
        <v xml:space="preserve"> </v>
      </c>
      <c r="B1465" s="96" t="str">
        <f t="array" ref="B146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465" s="97" t="str">
        <f t="array" ref="C146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465" s="106" t="str">
        <f t="array" ref="D146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466" spans="1:4" ht="18" x14ac:dyDescent="0.25">
      <c r="A1466" s="96" t="str">
        <f>IF(D1466&lt;&gt;" ",'База данных_основная'!$AE$1," ")</f>
        <v xml:space="preserve"> </v>
      </c>
      <c r="B1466" s="96" t="str">
        <f t="array" ref="B146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466" s="97" t="str">
        <f t="array" ref="C146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466" s="106" t="str">
        <f t="array" ref="D146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467" spans="1:4" ht="18" x14ac:dyDescent="0.25">
      <c r="A1467" s="96" t="str">
        <f>IF(D1467&lt;&gt;" ",'База данных_основная'!$AE$1," ")</f>
        <v xml:space="preserve"> </v>
      </c>
      <c r="B1467" s="96" t="str">
        <f t="array" ref="B146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467" s="97" t="str">
        <f t="array" ref="C146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467" s="106" t="str">
        <f t="array" ref="D146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468" spans="1:4" ht="18" x14ac:dyDescent="0.25">
      <c r="A1468" s="96" t="str">
        <f>IF(D1468&lt;&gt;" ",'База данных_основная'!$AE$1," ")</f>
        <v xml:space="preserve"> </v>
      </c>
      <c r="B1468" s="96" t="str">
        <f t="array" ref="B146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468" s="97" t="str">
        <f t="array" ref="C146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468" s="106" t="str">
        <f t="array" ref="D146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469" spans="1:4" ht="18" x14ac:dyDescent="0.25">
      <c r="A1469" s="96" t="str">
        <f>IF(D1469&lt;&gt;" ",'База данных_основная'!$AE$1," ")</f>
        <v xml:space="preserve"> </v>
      </c>
      <c r="B1469" s="96" t="str">
        <f t="array" ref="B146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469" s="97" t="str">
        <f t="array" ref="C146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469" s="106" t="str">
        <f t="array" ref="D146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470" spans="1:4" ht="18" x14ac:dyDescent="0.25">
      <c r="A1470" s="96" t="str">
        <f>IF(D1470&lt;&gt;" ",'База данных_основная'!$AE$1," ")</f>
        <v xml:space="preserve"> </v>
      </c>
      <c r="B1470" s="96" t="str">
        <f t="array" ref="B147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470" s="97" t="str">
        <f t="array" ref="C147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470" s="106" t="str">
        <f t="array" ref="D147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471" spans="1:4" ht="18" x14ac:dyDescent="0.25">
      <c r="A1471" s="96" t="str">
        <f>IF(D1471&lt;&gt;" ",'База данных_основная'!$AE$1," ")</f>
        <v xml:space="preserve"> </v>
      </c>
      <c r="B1471" s="96" t="str">
        <f t="array" ref="B147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471" s="97" t="str">
        <f t="array" ref="C147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471" s="106" t="str">
        <f t="array" ref="D147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472" spans="1:4" ht="18" x14ac:dyDescent="0.25">
      <c r="A1472" s="96" t="str">
        <f>IF(D1472&lt;&gt;" ",'База данных_основная'!$AE$1," ")</f>
        <v xml:space="preserve"> </v>
      </c>
      <c r="B1472" s="96" t="str">
        <f t="array" ref="B147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472" s="97" t="str">
        <f t="array" ref="C147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472" s="106" t="str">
        <f t="array" ref="D147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473" spans="1:4" ht="18" x14ac:dyDescent="0.25">
      <c r="A1473" s="96" t="str">
        <f>IF(D1473&lt;&gt;" ",'База данных_основная'!$AE$1," ")</f>
        <v xml:space="preserve"> </v>
      </c>
      <c r="B1473" s="96" t="str">
        <f t="array" ref="B147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473" s="97" t="str">
        <f t="array" ref="C147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473" s="106" t="str">
        <f t="array" ref="D147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474" spans="1:4" ht="18" x14ac:dyDescent="0.25">
      <c r="A1474" s="96" t="str">
        <f>IF(D1474&lt;&gt;" ",'База данных_основная'!$AE$1," ")</f>
        <v xml:space="preserve"> </v>
      </c>
      <c r="B1474" s="96" t="str">
        <f t="array" ref="B147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474" s="97" t="str">
        <f t="array" ref="C147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474" s="106" t="str">
        <f t="array" ref="D147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475" spans="1:4" ht="18" x14ac:dyDescent="0.25">
      <c r="A1475" s="96" t="str">
        <f>IF(D1475&lt;&gt;" ",'База данных_основная'!$AE$1," ")</f>
        <v xml:space="preserve"> </v>
      </c>
      <c r="B1475" s="96" t="str">
        <f t="array" ref="B147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475" s="97" t="str">
        <f t="array" ref="C147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475" s="106" t="str">
        <f t="array" ref="D147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476" spans="1:4" ht="18" x14ac:dyDescent="0.25">
      <c r="A1476" s="96" t="str">
        <f>IF(D1476&lt;&gt;" ",'База данных_основная'!$AE$1," ")</f>
        <v xml:space="preserve"> </v>
      </c>
      <c r="B1476" s="96" t="str">
        <f t="array" ref="B147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476" s="97" t="str">
        <f t="array" ref="C147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476" s="106" t="str">
        <f t="array" ref="D147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477" spans="1:4" ht="18" x14ac:dyDescent="0.25">
      <c r="A1477" s="96" t="str">
        <f>IF(D1477&lt;&gt;" ",'База данных_основная'!$AE$1," ")</f>
        <v xml:space="preserve"> </v>
      </c>
      <c r="B1477" s="96" t="str">
        <f t="array" ref="B147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477" s="97" t="str">
        <f t="array" ref="C147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477" s="106" t="str">
        <f t="array" ref="D147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478" spans="1:4" ht="18" x14ac:dyDescent="0.25">
      <c r="A1478" s="96" t="str">
        <f>IF(D1478&lt;&gt;" ",'База данных_основная'!$AE$1," ")</f>
        <v xml:space="preserve"> </v>
      </c>
      <c r="B1478" s="96" t="str">
        <f t="array" ref="B147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478" s="97" t="str">
        <f t="array" ref="C147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478" s="106" t="str">
        <f t="array" ref="D147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479" spans="1:4" ht="18" x14ac:dyDescent="0.25">
      <c r="A1479" s="96" t="str">
        <f>IF(D1479&lt;&gt;" ",'База данных_основная'!$AE$1," ")</f>
        <v xml:space="preserve"> </v>
      </c>
      <c r="B1479" s="96" t="str">
        <f t="array" ref="B147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479" s="97" t="str">
        <f t="array" ref="C147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479" s="106" t="str">
        <f t="array" ref="D147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480" spans="1:4" ht="18" x14ac:dyDescent="0.25">
      <c r="A1480" s="96" t="str">
        <f>IF(D1480&lt;&gt;" ",'База данных_основная'!$AE$1," ")</f>
        <v xml:space="preserve"> </v>
      </c>
      <c r="B1480" s="96" t="str">
        <f t="array" ref="B148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480" s="97" t="str">
        <f t="array" ref="C148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480" s="106" t="str">
        <f t="array" ref="D148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481" spans="1:4" ht="18" x14ac:dyDescent="0.25">
      <c r="A1481" s="96" t="str">
        <f>IF(D1481&lt;&gt;" ",'База данных_основная'!$AE$1," ")</f>
        <v xml:space="preserve"> </v>
      </c>
      <c r="B1481" s="96" t="str">
        <f t="array" ref="B148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481" s="97" t="str">
        <f t="array" ref="C148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481" s="106" t="str">
        <f t="array" ref="D148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482" spans="1:4" ht="18" x14ac:dyDescent="0.25">
      <c r="A1482" s="96" t="str">
        <f>IF(D1482&lt;&gt;" ",'База данных_основная'!$AE$1," ")</f>
        <v xml:space="preserve"> </v>
      </c>
      <c r="B1482" s="96" t="str">
        <f t="array" ref="B148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482" s="97" t="str">
        <f t="array" ref="C148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482" s="106" t="str">
        <f t="array" ref="D148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483" spans="1:4" ht="18" x14ac:dyDescent="0.25">
      <c r="A1483" s="96" t="str">
        <f>IF(D1483&lt;&gt;" ",'База данных_основная'!$AE$1," ")</f>
        <v xml:space="preserve"> </v>
      </c>
      <c r="B1483" s="96" t="str">
        <f t="array" ref="B148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483" s="97" t="str">
        <f t="array" ref="C148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483" s="106" t="str">
        <f t="array" ref="D148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484" spans="1:4" ht="18" x14ac:dyDescent="0.25">
      <c r="A1484" s="96" t="str">
        <f>IF(D1484&lt;&gt;" ",'База данных_основная'!$AE$1," ")</f>
        <v xml:space="preserve"> </v>
      </c>
      <c r="B1484" s="96" t="str">
        <f t="array" ref="B148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484" s="97" t="str">
        <f t="array" ref="C148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484" s="106" t="str">
        <f t="array" ref="D148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485" spans="1:4" ht="18" x14ac:dyDescent="0.25">
      <c r="A1485" s="96" t="str">
        <f>IF(D1485&lt;&gt;" ",'База данных_основная'!$AE$1," ")</f>
        <v xml:space="preserve"> </v>
      </c>
      <c r="B1485" s="96" t="str">
        <f t="array" ref="B148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485" s="97" t="str">
        <f t="array" ref="C148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485" s="106" t="str">
        <f t="array" ref="D148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486" spans="1:4" ht="18" x14ac:dyDescent="0.25">
      <c r="A1486" s="96" t="str">
        <f>IF(D1486&lt;&gt;" ",'База данных_основная'!$AE$1," ")</f>
        <v xml:space="preserve"> </v>
      </c>
      <c r="B1486" s="96" t="str">
        <f t="array" ref="B148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486" s="97" t="str">
        <f t="array" ref="C148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486" s="106" t="str">
        <f t="array" ref="D148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487" spans="1:4" ht="18" x14ac:dyDescent="0.25">
      <c r="A1487" s="96" t="str">
        <f>IF(D1487&lt;&gt;" ",'База данных_основная'!$AE$1," ")</f>
        <v xml:space="preserve"> </v>
      </c>
      <c r="B1487" s="96" t="str">
        <f t="array" ref="B148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487" s="97" t="str">
        <f t="array" ref="C148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487" s="106" t="str">
        <f t="array" ref="D148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488" spans="1:4" ht="18" x14ac:dyDescent="0.25">
      <c r="A1488" s="96" t="str">
        <f>IF(D1488&lt;&gt;" ",'База данных_основная'!$AE$1," ")</f>
        <v xml:space="preserve"> </v>
      </c>
      <c r="B1488" s="96" t="str">
        <f t="array" ref="B148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488" s="97" t="str">
        <f t="array" ref="C148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488" s="106" t="str">
        <f t="array" ref="D148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489" spans="1:4" ht="18" x14ac:dyDescent="0.25">
      <c r="A1489" s="96" t="str">
        <f>IF(D1489&lt;&gt;" ",'База данных_основная'!$AE$1," ")</f>
        <v xml:space="preserve"> </v>
      </c>
      <c r="B1489" s="96" t="str">
        <f t="array" ref="B148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489" s="97" t="str">
        <f t="array" ref="C148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489" s="106" t="str">
        <f t="array" ref="D148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490" spans="1:4" ht="18" x14ac:dyDescent="0.25">
      <c r="A1490" s="96" t="str">
        <f>IF(D1490&lt;&gt;" ",'База данных_основная'!$AE$1," ")</f>
        <v xml:space="preserve"> </v>
      </c>
      <c r="B1490" s="96" t="str">
        <f t="array" ref="B149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490" s="97" t="str">
        <f t="array" ref="C149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490" s="106" t="str">
        <f t="array" ref="D149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491" spans="1:4" ht="18" x14ac:dyDescent="0.25">
      <c r="A1491" s="96" t="str">
        <f>IF(D1491&lt;&gt;" ",'База данных_основная'!$AE$1," ")</f>
        <v xml:space="preserve"> </v>
      </c>
      <c r="B1491" s="96" t="str">
        <f t="array" ref="B149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491" s="97" t="str">
        <f t="array" ref="C149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491" s="106" t="str">
        <f t="array" ref="D149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492" spans="1:4" ht="18" x14ac:dyDescent="0.25">
      <c r="A1492" s="96" t="str">
        <f>IF(D1492&lt;&gt;" ",'База данных_основная'!$AE$1," ")</f>
        <v xml:space="preserve"> </v>
      </c>
      <c r="B1492" s="96" t="str">
        <f t="array" ref="B149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492" s="97" t="str">
        <f t="array" ref="C149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492" s="106" t="str">
        <f t="array" ref="D149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493" spans="1:4" ht="18" x14ac:dyDescent="0.25">
      <c r="A1493" s="96" t="str">
        <f>IF(D1493&lt;&gt;" ",'База данных_основная'!$AE$1," ")</f>
        <v xml:space="preserve"> </v>
      </c>
      <c r="B1493" s="96" t="str">
        <f t="array" ref="B149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493" s="97" t="str">
        <f t="array" ref="C149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493" s="106" t="str">
        <f t="array" ref="D149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494" spans="1:4" ht="18" x14ac:dyDescent="0.25">
      <c r="A1494" s="96" t="str">
        <f>IF(D1494&lt;&gt;" ",'База данных_основная'!$AE$1," ")</f>
        <v xml:space="preserve"> </v>
      </c>
      <c r="B1494" s="96" t="str">
        <f t="array" ref="B149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494" s="97" t="str">
        <f t="array" ref="C149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494" s="106" t="str">
        <f t="array" ref="D149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495" spans="1:4" ht="18" x14ac:dyDescent="0.25">
      <c r="A1495" s="96" t="str">
        <f>IF(D1495&lt;&gt;" ",'База данных_основная'!$AE$1," ")</f>
        <v xml:space="preserve"> </v>
      </c>
      <c r="B1495" s="96" t="str">
        <f t="array" ref="B149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495" s="97" t="str">
        <f t="array" ref="C149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495" s="106" t="str">
        <f t="array" ref="D149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496" spans="1:4" ht="18" x14ac:dyDescent="0.25">
      <c r="A1496" s="96" t="str">
        <f>IF(D1496&lt;&gt;" ",'База данных_основная'!$AE$1," ")</f>
        <v xml:space="preserve"> </v>
      </c>
      <c r="B1496" s="96" t="str">
        <f t="array" ref="B149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496" s="97" t="str">
        <f t="array" ref="C149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496" s="106" t="str">
        <f t="array" ref="D149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497" spans="1:4" ht="18" x14ac:dyDescent="0.25">
      <c r="A1497" s="96" t="str">
        <f>IF(D1497&lt;&gt;" ",'База данных_основная'!$AE$1," ")</f>
        <v xml:space="preserve"> </v>
      </c>
      <c r="B1497" s="96" t="str">
        <f t="array" ref="B149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497" s="97" t="str">
        <f t="array" ref="C149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497" s="106" t="str">
        <f t="array" ref="D149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498" spans="1:4" ht="18" x14ac:dyDescent="0.25">
      <c r="A1498" s="96" t="str">
        <f>IF(D1498&lt;&gt;" ",'База данных_основная'!$AE$1," ")</f>
        <v xml:space="preserve"> </v>
      </c>
      <c r="B1498" s="96" t="str">
        <f t="array" ref="B149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498" s="97" t="str">
        <f t="array" ref="C149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498" s="106" t="str">
        <f t="array" ref="D149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499" spans="1:4" ht="18" x14ac:dyDescent="0.25">
      <c r="A1499" s="96" t="str">
        <f>IF(D1499&lt;&gt;" ",'База данных_основная'!$AE$1," ")</f>
        <v xml:space="preserve"> </v>
      </c>
      <c r="B1499" s="96" t="str">
        <f t="array" ref="B149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499" s="97" t="str">
        <f t="array" ref="C149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499" s="106" t="str">
        <f t="array" ref="D149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500" spans="1:4" ht="18" x14ac:dyDescent="0.25">
      <c r="A1500" s="96" t="str">
        <f>IF(D1500&lt;&gt;" ",'База данных_основная'!$AE$1," ")</f>
        <v xml:space="preserve"> </v>
      </c>
      <c r="B1500" s="96" t="str">
        <f t="array" ref="B150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500" s="97" t="str">
        <f t="array" ref="C150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500" s="106" t="str">
        <f t="array" ref="D150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501" spans="1:4" ht="18" x14ac:dyDescent="0.25">
      <c r="A1501" s="96" t="str">
        <f>IF(D1501&lt;&gt;" ",'База данных_основная'!$AE$1," ")</f>
        <v xml:space="preserve"> </v>
      </c>
      <c r="B1501" s="96" t="str">
        <f t="array" ref="B150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501" s="97" t="str">
        <f t="array" ref="C150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501" s="106" t="str">
        <f t="array" ref="D150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502" spans="1:4" ht="18" x14ac:dyDescent="0.25">
      <c r="A1502" s="96" t="str">
        <f>IF(D1502&lt;&gt;" ",'База данных_основная'!$AE$1," ")</f>
        <v xml:space="preserve"> </v>
      </c>
      <c r="B1502" s="96" t="str">
        <f t="array" ref="B150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502" s="97" t="str">
        <f t="array" ref="C150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502" s="106" t="str">
        <f t="array" ref="D150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503" spans="1:4" ht="18" x14ac:dyDescent="0.25">
      <c r="A1503" s="96" t="str">
        <f>IF(D1503&lt;&gt;" ",'База данных_основная'!$AE$1," ")</f>
        <v xml:space="preserve"> </v>
      </c>
      <c r="B1503" s="96" t="str">
        <f t="array" ref="B150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503" s="97" t="str">
        <f t="array" ref="C150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503" s="106" t="str">
        <f t="array" ref="D150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504" spans="1:4" ht="18" x14ac:dyDescent="0.25">
      <c r="A1504" s="96" t="str">
        <f>IF(D1504&lt;&gt;" ",'База данных_основная'!$AE$1," ")</f>
        <v xml:space="preserve"> </v>
      </c>
      <c r="B1504" s="96" t="str">
        <f t="array" ref="B150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504" s="97" t="str">
        <f t="array" ref="C150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504" s="106" t="str">
        <f t="array" ref="D150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505" spans="1:4" ht="18" x14ac:dyDescent="0.25">
      <c r="A1505" s="96" t="str">
        <f>IF(D1505&lt;&gt;" ",'База данных_основная'!$AE$1," ")</f>
        <v xml:space="preserve"> </v>
      </c>
      <c r="B1505" s="96" t="str">
        <f t="array" ref="B150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505" s="97" t="str">
        <f t="array" ref="C150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505" s="106" t="str">
        <f t="array" ref="D150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506" spans="1:4" ht="18" x14ac:dyDescent="0.25">
      <c r="A1506" s="96" t="str">
        <f>IF(D1506&lt;&gt;" ",'База данных_основная'!$AE$1," ")</f>
        <v xml:space="preserve"> </v>
      </c>
      <c r="B1506" s="96" t="str">
        <f t="array" ref="B150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506" s="97" t="str">
        <f t="array" ref="C150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506" s="106" t="str">
        <f t="array" ref="D150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507" spans="1:4" ht="18" x14ac:dyDescent="0.25">
      <c r="A1507" s="96" t="str">
        <f>IF(D1507&lt;&gt;" ",'База данных_основная'!$AE$1," ")</f>
        <v xml:space="preserve"> </v>
      </c>
      <c r="B1507" s="96" t="str">
        <f t="array" ref="B150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507" s="97" t="str">
        <f t="array" ref="C150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507" s="106" t="str">
        <f t="array" ref="D150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508" spans="1:4" ht="18" x14ac:dyDescent="0.25">
      <c r="A1508" s="96" t="str">
        <f>IF(D1508&lt;&gt;" ",'База данных_основная'!$AE$1," ")</f>
        <v xml:space="preserve"> </v>
      </c>
      <c r="B1508" s="96" t="str">
        <f t="array" ref="B150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508" s="97" t="str">
        <f t="array" ref="C150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508" s="106" t="str">
        <f t="array" ref="D150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509" spans="1:4" ht="18" x14ac:dyDescent="0.25">
      <c r="A1509" s="96" t="str">
        <f>IF(D1509&lt;&gt;" ",'База данных_основная'!$AE$1," ")</f>
        <v xml:space="preserve"> </v>
      </c>
      <c r="B1509" s="96" t="str">
        <f t="array" ref="B150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509" s="97" t="str">
        <f t="array" ref="C150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509" s="106" t="str">
        <f t="array" ref="D150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510" spans="1:4" ht="18" x14ac:dyDescent="0.25">
      <c r="A1510" s="96" t="str">
        <f>IF(D1510&lt;&gt;" ",'База данных_основная'!$AE$1," ")</f>
        <v xml:space="preserve"> </v>
      </c>
      <c r="B1510" s="96" t="str">
        <f t="array" ref="B151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510" s="97" t="str">
        <f t="array" ref="C151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510" s="106" t="str">
        <f t="array" ref="D151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511" spans="1:4" ht="18" x14ac:dyDescent="0.25">
      <c r="A1511" s="96" t="str">
        <f>IF(D1511&lt;&gt;" ",'База данных_основная'!$AE$1," ")</f>
        <v xml:space="preserve"> </v>
      </c>
      <c r="B1511" s="96" t="str">
        <f t="array" ref="B151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511" s="97" t="str">
        <f t="array" ref="C151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511" s="106" t="str">
        <f t="array" ref="D151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512" spans="1:4" ht="18" x14ac:dyDescent="0.25">
      <c r="A1512" s="96" t="str">
        <f>IF(D1512&lt;&gt;" ",'База данных_основная'!$AE$1," ")</f>
        <v xml:space="preserve"> </v>
      </c>
      <c r="B1512" s="96" t="str">
        <f t="array" ref="B151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512" s="97" t="str">
        <f t="array" ref="C151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512" s="106" t="str">
        <f t="array" ref="D151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513" spans="1:4" ht="18" x14ac:dyDescent="0.25">
      <c r="A1513" s="96" t="str">
        <f>IF(D1513&lt;&gt;" ",'База данных_основная'!$AE$1," ")</f>
        <v xml:space="preserve"> </v>
      </c>
      <c r="B1513" s="96" t="str">
        <f t="array" ref="B151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513" s="97" t="str">
        <f t="array" ref="C151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513" s="106" t="str">
        <f t="array" ref="D151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514" spans="1:4" ht="18" x14ac:dyDescent="0.25">
      <c r="A1514" s="96" t="str">
        <f>IF(D1514&lt;&gt;" ",'База данных_основная'!$AE$1," ")</f>
        <v xml:space="preserve"> </v>
      </c>
      <c r="B1514" s="96" t="str">
        <f t="array" ref="B151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514" s="97" t="str">
        <f t="array" ref="C151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514" s="106" t="str">
        <f t="array" ref="D151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515" spans="1:4" ht="18" x14ac:dyDescent="0.25">
      <c r="A1515" s="96" t="str">
        <f>IF(D1515&lt;&gt;" ",'База данных_основная'!$AE$1," ")</f>
        <v xml:space="preserve"> </v>
      </c>
      <c r="B1515" s="96" t="str">
        <f t="array" ref="B151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515" s="97" t="str">
        <f t="array" ref="C151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515" s="106" t="str">
        <f t="array" ref="D151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516" spans="1:4" ht="18" x14ac:dyDescent="0.25">
      <c r="A1516" s="96" t="str">
        <f>IF(D1516&lt;&gt;" ",'База данных_основная'!$AE$1," ")</f>
        <v xml:space="preserve"> </v>
      </c>
      <c r="B1516" s="96" t="str">
        <f t="array" ref="B151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516" s="97" t="str">
        <f t="array" ref="C151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516" s="106" t="str">
        <f t="array" ref="D151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517" spans="1:4" ht="18" x14ac:dyDescent="0.25">
      <c r="A1517" s="96" t="str">
        <f>IF(D1517&lt;&gt;" ",'База данных_основная'!$AE$1," ")</f>
        <v xml:space="preserve"> </v>
      </c>
      <c r="B1517" s="96" t="str">
        <f t="array" ref="B151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517" s="97" t="str">
        <f t="array" ref="C151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517" s="106" t="str">
        <f t="array" ref="D151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518" spans="1:4" ht="18" x14ac:dyDescent="0.25">
      <c r="A1518" s="96" t="str">
        <f>IF(D1518&lt;&gt;" ",'База данных_основная'!$AE$1," ")</f>
        <v xml:space="preserve"> </v>
      </c>
      <c r="B1518" s="96" t="str">
        <f t="array" ref="B151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518" s="97" t="str">
        <f t="array" ref="C151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518" s="106" t="str">
        <f t="array" ref="D151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519" spans="1:4" ht="18" x14ac:dyDescent="0.25">
      <c r="A1519" s="96" t="str">
        <f>IF(D1519&lt;&gt;" ",'База данных_основная'!$AE$1," ")</f>
        <v xml:space="preserve"> </v>
      </c>
      <c r="B1519" s="96" t="str">
        <f t="array" ref="B151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519" s="97" t="str">
        <f t="array" ref="C151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519" s="106" t="str">
        <f t="array" ref="D151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520" spans="1:4" ht="18" x14ac:dyDescent="0.25">
      <c r="A1520" s="96" t="str">
        <f>IF(D1520&lt;&gt;" ",'База данных_основная'!$AE$1," ")</f>
        <v xml:space="preserve"> </v>
      </c>
      <c r="B1520" s="96" t="str">
        <f t="array" ref="B152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520" s="97" t="str">
        <f t="array" ref="C152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520" s="106" t="str">
        <f t="array" ref="D152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521" spans="1:4" ht="18" x14ac:dyDescent="0.25">
      <c r="A1521" s="96" t="str">
        <f>IF(D1521&lt;&gt;" ",'База данных_основная'!$AE$1," ")</f>
        <v xml:space="preserve"> </v>
      </c>
      <c r="B1521" s="96" t="str">
        <f t="array" ref="B152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521" s="97" t="str">
        <f t="array" ref="C152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521" s="106" t="str">
        <f t="array" ref="D152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522" spans="1:4" ht="18" x14ac:dyDescent="0.25">
      <c r="A1522" s="96" t="str">
        <f>IF(D1522&lt;&gt;" ",'База данных_основная'!$AE$1," ")</f>
        <v xml:space="preserve"> </v>
      </c>
      <c r="B1522" s="96" t="str">
        <f t="array" ref="B152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522" s="97" t="str">
        <f t="array" ref="C152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522" s="106" t="str">
        <f t="array" ref="D152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523" spans="1:4" ht="18" x14ac:dyDescent="0.25">
      <c r="A1523" s="96" t="str">
        <f>IF(D1523&lt;&gt;" ",'База данных_основная'!$AE$1," ")</f>
        <v xml:space="preserve"> </v>
      </c>
      <c r="B1523" s="96" t="str">
        <f t="array" ref="B152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523" s="97" t="str">
        <f t="array" ref="C152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523" s="106" t="str">
        <f t="array" ref="D152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524" spans="1:4" ht="18" x14ac:dyDescent="0.25">
      <c r="A1524" s="96" t="str">
        <f>IF(D1524&lt;&gt;" ",'База данных_основная'!$AE$1," ")</f>
        <v xml:space="preserve"> </v>
      </c>
      <c r="B1524" s="96" t="str">
        <f t="array" ref="B152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524" s="97" t="str">
        <f t="array" ref="C152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524" s="106" t="str">
        <f t="array" ref="D152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525" spans="1:4" ht="18" x14ac:dyDescent="0.25">
      <c r="A1525" s="96" t="str">
        <f>IF(D1525&lt;&gt;" ",'База данных_основная'!$AE$1," ")</f>
        <v xml:space="preserve"> </v>
      </c>
      <c r="B1525" s="96" t="str">
        <f t="array" ref="B152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525" s="97" t="str">
        <f t="array" ref="C152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525" s="106" t="str">
        <f t="array" ref="D152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526" spans="1:4" ht="18" x14ac:dyDescent="0.25">
      <c r="A1526" s="96" t="str">
        <f>IF(D1526&lt;&gt;" ",'База данных_основная'!$AE$1," ")</f>
        <v xml:space="preserve"> </v>
      </c>
      <c r="B1526" s="96" t="str">
        <f t="array" ref="B152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526" s="97" t="str">
        <f t="array" ref="C152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526" s="106" t="str">
        <f t="array" ref="D152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527" spans="1:4" ht="18" x14ac:dyDescent="0.25">
      <c r="A1527" s="96" t="str">
        <f>IF(D1527&lt;&gt;" ",'База данных_основная'!$AE$1," ")</f>
        <v xml:space="preserve"> </v>
      </c>
      <c r="B1527" s="96" t="str">
        <f t="array" ref="B152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527" s="97" t="str">
        <f t="array" ref="C152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527" s="106" t="str">
        <f t="array" ref="D152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528" spans="1:4" ht="18" x14ac:dyDescent="0.25">
      <c r="A1528" s="96" t="str">
        <f>IF(D1528&lt;&gt;" ",'База данных_основная'!$AE$1," ")</f>
        <v xml:space="preserve"> </v>
      </c>
      <c r="B1528" s="96" t="str">
        <f t="array" ref="B152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528" s="97" t="str">
        <f t="array" ref="C152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528" s="106" t="str">
        <f t="array" ref="D152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529" spans="1:4" ht="18" x14ac:dyDescent="0.25">
      <c r="A1529" s="96" t="str">
        <f>IF(D1529&lt;&gt;" ",'База данных_основная'!$AE$1," ")</f>
        <v xml:space="preserve"> </v>
      </c>
      <c r="B1529" s="96" t="str">
        <f t="array" ref="B152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529" s="97" t="str">
        <f t="array" ref="C152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529" s="106" t="str">
        <f t="array" ref="D152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530" spans="1:4" ht="18" x14ac:dyDescent="0.25">
      <c r="A1530" s="96" t="str">
        <f>IF(D1530&lt;&gt;" ",'База данных_основная'!$AE$1," ")</f>
        <v xml:space="preserve"> </v>
      </c>
      <c r="B1530" s="96" t="str">
        <f t="array" ref="B153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530" s="97" t="str">
        <f t="array" ref="C153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530" s="106" t="str">
        <f t="array" ref="D153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531" spans="1:4" ht="18" x14ac:dyDescent="0.25">
      <c r="A1531" s="96" t="str">
        <f>IF(D1531&lt;&gt;" ",'База данных_основная'!$AE$1," ")</f>
        <v xml:space="preserve"> </v>
      </c>
      <c r="B1531" s="96" t="str">
        <f t="array" ref="B153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531" s="97" t="str">
        <f t="array" ref="C153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531" s="106" t="str">
        <f t="array" ref="D153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532" spans="1:4" ht="18" x14ac:dyDescent="0.25">
      <c r="A1532" s="96" t="str">
        <f>IF(D1532&lt;&gt;" ",'База данных_основная'!$AE$1," ")</f>
        <v xml:space="preserve"> </v>
      </c>
      <c r="B1532" s="96" t="str">
        <f t="array" ref="B153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532" s="97" t="str">
        <f t="array" ref="C153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532" s="106" t="str">
        <f t="array" ref="D153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533" spans="1:4" ht="18" x14ac:dyDescent="0.25">
      <c r="A1533" s="96" t="str">
        <f>IF(D1533&lt;&gt;" ",'База данных_основная'!$AE$1," ")</f>
        <v xml:space="preserve"> </v>
      </c>
      <c r="B1533" s="96" t="str">
        <f t="array" ref="B153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533" s="97" t="str">
        <f t="array" ref="C153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533" s="106" t="str">
        <f t="array" ref="D153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534" spans="1:4" ht="18" x14ac:dyDescent="0.25">
      <c r="A1534" s="96" t="str">
        <f>IF(D1534&lt;&gt;" ",'База данных_основная'!$AE$1," ")</f>
        <v xml:space="preserve"> </v>
      </c>
      <c r="B1534" s="96" t="str">
        <f t="array" ref="B153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534" s="97" t="str">
        <f t="array" ref="C153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534" s="106" t="str">
        <f t="array" ref="D153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535" spans="1:4" ht="18" x14ac:dyDescent="0.25">
      <c r="A1535" s="96" t="str">
        <f>IF(D1535&lt;&gt;" ",'База данных_основная'!$AE$1," ")</f>
        <v xml:space="preserve"> </v>
      </c>
      <c r="B1535" s="96" t="str">
        <f t="array" ref="B153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535" s="97" t="str">
        <f t="array" ref="C153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535" s="106" t="str">
        <f t="array" ref="D153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536" spans="1:4" ht="18" x14ac:dyDescent="0.25">
      <c r="A1536" s="96" t="str">
        <f>IF(D1536&lt;&gt;" ",'База данных_основная'!$AE$1," ")</f>
        <v xml:space="preserve"> </v>
      </c>
      <c r="B1536" s="96" t="str">
        <f t="array" ref="B153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536" s="97" t="str">
        <f t="array" ref="C153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536" s="106" t="str">
        <f t="array" ref="D153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537" spans="1:4" ht="18" x14ac:dyDescent="0.25">
      <c r="A1537" s="96" t="str">
        <f>IF(D1537&lt;&gt;" ",'База данных_основная'!$AE$1," ")</f>
        <v xml:space="preserve"> </v>
      </c>
      <c r="B1537" s="96" t="str">
        <f t="array" ref="B153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537" s="97" t="str">
        <f t="array" ref="C153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537" s="106" t="str">
        <f t="array" ref="D153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538" spans="1:4" ht="18" x14ac:dyDescent="0.25">
      <c r="A1538" s="96" t="str">
        <f>IF(D1538&lt;&gt;" ",'База данных_основная'!$AE$1," ")</f>
        <v xml:space="preserve"> </v>
      </c>
      <c r="B1538" s="96" t="str">
        <f t="array" ref="B153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538" s="97" t="str">
        <f t="array" ref="C153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538" s="106" t="str">
        <f t="array" ref="D153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539" spans="1:4" ht="18" x14ac:dyDescent="0.25">
      <c r="A1539" s="96" t="str">
        <f>IF(D1539&lt;&gt;" ",'База данных_основная'!$AE$1," ")</f>
        <v xml:space="preserve"> </v>
      </c>
      <c r="B1539" s="96" t="str">
        <f t="array" ref="B153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539" s="97" t="str">
        <f t="array" ref="C153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539" s="106" t="str">
        <f t="array" ref="D153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540" spans="1:4" ht="18" x14ac:dyDescent="0.25">
      <c r="A1540" s="96" t="str">
        <f>IF(D1540&lt;&gt;" ",'База данных_основная'!$AE$1," ")</f>
        <v xml:space="preserve"> </v>
      </c>
      <c r="B1540" s="96" t="str">
        <f t="array" ref="B154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540" s="97" t="str">
        <f t="array" ref="C154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540" s="106" t="str">
        <f t="array" ref="D154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541" spans="1:4" ht="18" x14ac:dyDescent="0.25">
      <c r="A1541" s="96" t="str">
        <f>IF(D1541&lt;&gt;" ",'База данных_основная'!$AE$1," ")</f>
        <v xml:space="preserve"> </v>
      </c>
      <c r="B1541" s="96" t="str">
        <f t="array" ref="B154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541" s="97" t="str">
        <f t="array" ref="C154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541" s="106" t="str">
        <f t="array" ref="D154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542" spans="1:4" ht="18" x14ac:dyDescent="0.25">
      <c r="A1542" s="96" t="str">
        <f>IF(D1542&lt;&gt;" ",'База данных_основная'!$AE$1," ")</f>
        <v xml:space="preserve"> </v>
      </c>
      <c r="B1542" s="96" t="str">
        <f t="array" ref="B154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542" s="97" t="str">
        <f t="array" ref="C154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542" s="106" t="str">
        <f t="array" ref="D154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543" spans="1:4" ht="18" x14ac:dyDescent="0.25">
      <c r="A1543" s="96" t="str">
        <f>IF(D1543&lt;&gt;" ",'База данных_основная'!$AE$1," ")</f>
        <v xml:space="preserve"> </v>
      </c>
      <c r="B1543" s="96" t="str">
        <f t="array" ref="B154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543" s="97" t="str">
        <f t="array" ref="C154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543" s="106" t="str">
        <f t="array" ref="D154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544" spans="1:4" ht="18" x14ac:dyDescent="0.25">
      <c r="A1544" s="96" t="str">
        <f>IF(D1544&lt;&gt;" ",'База данных_основная'!$AE$1," ")</f>
        <v xml:space="preserve"> </v>
      </c>
      <c r="B1544" s="96" t="str">
        <f t="array" ref="B154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544" s="97" t="str">
        <f t="array" ref="C154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544" s="106" t="str">
        <f t="array" ref="D154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545" spans="1:4" ht="18" x14ac:dyDescent="0.25">
      <c r="A1545" s="96" t="str">
        <f>IF(D1545&lt;&gt;" ",'База данных_основная'!$AE$1," ")</f>
        <v xml:space="preserve"> </v>
      </c>
      <c r="B1545" s="96" t="str">
        <f t="array" ref="B154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545" s="97" t="str">
        <f t="array" ref="C154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545" s="106" t="str">
        <f t="array" ref="D154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546" spans="1:4" ht="18" x14ac:dyDescent="0.25">
      <c r="A1546" s="96" t="str">
        <f>IF(D1546&lt;&gt;" ",'База данных_основная'!$AE$1," ")</f>
        <v xml:space="preserve"> </v>
      </c>
      <c r="B1546" s="96" t="str">
        <f t="array" ref="B154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546" s="97" t="str">
        <f t="array" ref="C154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546" s="106" t="str">
        <f t="array" ref="D154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547" spans="1:4" ht="18" x14ac:dyDescent="0.25">
      <c r="A1547" s="96" t="str">
        <f>IF(D1547&lt;&gt;" ",'База данных_основная'!$AE$1," ")</f>
        <v xml:space="preserve"> </v>
      </c>
      <c r="B1547" s="96" t="str">
        <f t="array" ref="B154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547" s="97" t="str">
        <f t="array" ref="C154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547" s="106" t="str">
        <f t="array" ref="D154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548" spans="1:4" ht="18" x14ac:dyDescent="0.25">
      <c r="A1548" s="96" t="str">
        <f>IF(D1548&lt;&gt;" ",'База данных_основная'!$AE$1," ")</f>
        <v xml:space="preserve"> </v>
      </c>
      <c r="B1548" s="96" t="str">
        <f t="array" ref="B154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548" s="97" t="str">
        <f t="array" ref="C154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548" s="106" t="str">
        <f t="array" ref="D154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549" spans="1:4" ht="18" x14ac:dyDescent="0.25">
      <c r="A1549" s="96" t="str">
        <f>IF(D1549&lt;&gt;" ",'База данных_основная'!$AE$1," ")</f>
        <v xml:space="preserve"> </v>
      </c>
      <c r="B1549" s="96" t="str">
        <f t="array" ref="B154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549" s="97" t="str">
        <f t="array" ref="C154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549" s="106" t="str">
        <f t="array" ref="D154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550" spans="1:4" ht="18" x14ac:dyDescent="0.25">
      <c r="A1550" s="96" t="str">
        <f>IF(D1550&lt;&gt;" ",'База данных_основная'!$AE$1," ")</f>
        <v xml:space="preserve"> </v>
      </c>
      <c r="B1550" s="96" t="str">
        <f t="array" ref="B155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550" s="97" t="str">
        <f t="array" ref="C155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550" s="106" t="str">
        <f t="array" ref="D155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551" spans="1:4" ht="18" x14ac:dyDescent="0.25">
      <c r="A1551" s="96" t="str">
        <f>IF(D1551&lt;&gt;" ",'База данных_основная'!$AE$1," ")</f>
        <v xml:space="preserve"> </v>
      </c>
      <c r="B1551" s="96" t="str">
        <f t="array" ref="B155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551" s="97" t="str">
        <f t="array" ref="C155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551" s="106" t="str">
        <f t="array" ref="D155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552" spans="1:4" ht="18" x14ac:dyDescent="0.25">
      <c r="A1552" s="96" t="str">
        <f>IF(D1552&lt;&gt;" ",'База данных_основная'!$AE$1," ")</f>
        <v xml:space="preserve"> </v>
      </c>
      <c r="B1552" s="96" t="str">
        <f t="array" ref="B155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552" s="97" t="str">
        <f t="array" ref="C155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552" s="106" t="str">
        <f t="array" ref="D155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553" spans="1:4" ht="18" x14ac:dyDescent="0.25">
      <c r="A1553" s="96" t="str">
        <f>IF(D1553&lt;&gt;" ",'База данных_основная'!$AE$1," ")</f>
        <v xml:space="preserve"> </v>
      </c>
      <c r="B1553" s="96" t="str">
        <f t="array" ref="B155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553" s="97" t="str">
        <f t="array" ref="C155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553" s="106" t="str">
        <f t="array" ref="D155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554" spans="1:4" ht="18" x14ac:dyDescent="0.25">
      <c r="A1554" s="96" t="str">
        <f>IF(D1554&lt;&gt;" ",'База данных_основная'!$AE$1," ")</f>
        <v xml:space="preserve"> </v>
      </c>
      <c r="B1554" s="96" t="str">
        <f t="array" ref="B155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554" s="97" t="str">
        <f t="array" ref="C155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554" s="106" t="str">
        <f t="array" ref="D155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555" spans="1:4" ht="18" x14ac:dyDescent="0.25">
      <c r="A1555" s="96" t="str">
        <f>IF(D1555&lt;&gt;" ",'База данных_основная'!$AE$1," ")</f>
        <v xml:space="preserve"> </v>
      </c>
      <c r="B1555" s="96" t="str">
        <f t="array" ref="B155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555" s="97" t="str">
        <f t="array" ref="C155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555" s="106" t="str">
        <f t="array" ref="D155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556" spans="1:4" ht="18" x14ac:dyDescent="0.25">
      <c r="A1556" s="96" t="str">
        <f>IF(D1556&lt;&gt;" ",'База данных_основная'!$AE$1," ")</f>
        <v xml:space="preserve"> </v>
      </c>
      <c r="B1556" s="96" t="str">
        <f t="array" ref="B155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556" s="97" t="str">
        <f t="array" ref="C155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556" s="106" t="str">
        <f t="array" ref="D155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557" spans="1:4" ht="18" x14ac:dyDescent="0.25">
      <c r="A1557" s="96" t="str">
        <f>IF(D1557&lt;&gt;" ",'База данных_основная'!$AE$1," ")</f>
        <v xml:space="preserve"> </v>
      </c>
      <c r="B1557" s="96" t="str">
        <f t="array" ref="B155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557" s="97" t="str">
        <f t="array" ref="C155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557" s="106" t="str">
        <f t="array" ref="D155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558" spans="1:4" ht="18" x14ac:dyDescent="0.25">
      <c r="A1558" s="96" t="str">
        <f>IF(D1558&lt;&gt;" ",'База данных_основная'!$AE$1," ")</f>
        <v xml:space="preserve"> </v>
      </c>
      <c r="B1558" s="96" t="str">
        <f t="array" ref="B155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558" s="97" t="str">
        <f t="array" ref="C155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558" s="106" t="str">
        <f t="array" ref="D155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559" spans="1:4" ht="18" x14ac:dyDescent="0.25">
      <c r="A1559" s="96" t="str">
        <f>IF(D1559&lt;&gt;" ",'База данных_основная'!$AE$1," ")</f>
        <v xml:space="preserve"> </v>
      </c>
      <c r="B1559" s="96" t="str">
        <f t="array" ref="B155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559" s="97" t="str">
        <f t="array" ref="C155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559" s="106" t="str">
        <f t="array" ref="D155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560" spans="1:4" ht="18" x14ac:dyDescent="0.25">
      <c r="A1560" s="96" t="str">
        <f>IF(D1560&lt;&gt;" ",'База данных_основная'!$AE$1," ")</f>
        <v xml:space="preserve"> </v>
      </c>
      <c r="B1560" s="96" t="str">
        <f t="array" ref="B156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560" s="97" t="str">
        <f t="array" ref="C156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560" s="106" t="str">
        <f t="array" ref="D156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561" spans="1:4" ht="18" x14ac:dyDescent="0.25">
      <c r="A1561" s="96" t="str">
        <f>IF(D1561&lt;&gt;" ",'База данных_основная'!$AE$1," ")</f>
        <v xml:space="preserve"> </v>
      </c>
      <c r="B1561" s="96" t="str">
        <f t="array" ref="B156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561" s="97" t="str">
        <f t="array" ref="C156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561" s="106" t="str">
        <f t="array" ref="D156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562" spans="1:4" ht="18" x14ac:dyDescent="0.25">
      <c r="A1562" s="96" t="str">
        <f>IF(D1562&lt;&gt;" ",'База данных_основная'!$AE$1," ")</f>
        <v xml:space="preserve"> </v>
      </c>
      <c r="B1562" s="96" t="str">
        <f t="array" ref="B156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562" s="97" t="str">
        <f t="array" ref="C156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562" s="106" t="str">
        <f t="array" ref="D156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563" spans="1:4" ht="18" x14ac:dyDescent="0.25">
      <c r="A1563" s="96" t="str">
        <f>IF(D1563&lt;&gt;" ",'База данных_основная'!$AE$1," ")</f>
        <v xml:space="preserve"> </v>
      </c>
      <c r="B1563" s="96" t="str">
        <f t="array" ref="B156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563" s="97" t="str">
        <f t="array" ref="C156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563" s="106" t="str">
        <f t="array" ref="D156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564" spans="1:4" ht="18" x14ac:dyDescent="0.25">
      <c r="A1564" s="96" t="str">
        <f>IF(D1564&lt;&gt;" ",'База данных_основная'!$AE$1," ")</f>
        <v xml:space="preserve"> </v>
      </c>
      <c r="B1564" s="96" t="str">
        <f t="array" ref="B156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564" s="97" t="str">
        <f t="array" ref="C156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564" s="106" t="str">
        <f t="array" ref="D156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565" spans="1:4" ht="18" x14ac:dyDescent="0.25">
      <c r="A1565" s="96" t="str">
        <f>IF(D1565&lt;&gt;" ",'База данных_основная'!$AE$1," ")</f>
        <v xml:space="preserve"> </v>
      </c>
      <c r="B1565" s="96" t="str">
        <f t="array" ref="B156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565" s="97" t="str">
        <f t="array" ref="C156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565" s="106" t="str">
        <f t="array" ref="D156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566" spans="1:4" ht="18" x14ac:dyDescent="0.25">
      <c r="A1566" s="96" t="str">
        <f>IF(D1566&lt;&gt;" ",'База данных_основная'!$AE$1," ")</f>
        <v xml:space="preserve"> </v>
      </c>
      <c r="B1566" s="96" t="str">
        <f t="array" ref="B156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566" s="97" t="str">
        <f t="array" ref="C156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566" s="106" t="str">
        <f t="array" ref="D156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567" spans="1:4" ht="18" x14ac:dyDescent="0.25">
      <c r="A1567" s="96" t="str">
        <f>IF(D1567&lt;&gt;" ",'База данных_основная'!$AE$1," ")</f>
        <v xml:space="preserve"> </v>
      </c>
      <c r="B1567" s="96" t="str">
        <f t="array" ref="B156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567" s="97" t="str">
        <f t="array" ref="C156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567" s="106" t="str">
        <f t="array" ref="D156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568" spans="1:4" ht="18" x14ac:dyDescent="0.25">
      <c r="A1568" s="96" t="str">
        <f>IF(D1568&lt;&gt;" ",'База данных_основная'!$AE$1," ")</f>
        <v xml:space="preserve"> </v>
      </c>
      <c r="B1568" s="96" t="str">
        <f t="array" ref="B156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568" s="97" t="str">
        <f t="array" ref="C156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568" s="106" t="str">
        <f t="array" ref="D156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569" spans="1:4" ht="18" x14ac:dyDescent="0.25">
      <c r="A1569" s="96" t="str">
        <f>IF(D1569&lt;&gt;" ",'База данных_основная'!$AE$1," ")</f>
        <v xml:space="preserve"> </v>
      </c>
      <c r="B1569" s="96" t="str">
        <f t="array" ref="B156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569" s="97" t="str">
        <f t="array" ref="C156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569" s="106" t="str">
        <f t="array" ref="D156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570" spans="1:4" ht="18" x14ac:dyDescent="0.25">
      <c r="A1570" s="96" t="str">
        <f>IF(D1570&lt;&gt;" ",'База данных_основная'!$AE$1," ")</f>
        <v xml:space="preserve"> </v>
      </c>
      <c r="B1570" s="96" t="str">
        <f t="array" ref="B157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570" s="97" t="str">
        <f t="array" ref="C157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570" s="106" t="str">
        <f t="array" ref="D157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571" spans="1:4" ht="18" x14ac:dyDescent="0.25">
      <c r="A1571" s="96" t="str">
        <f>IF(D1571&lt;&gt;" ",'База данных_основная'!$AE$1," ")</f>
        <v xml:space="preserve"> </v>
      </c>
      <c r="B1571" s="96" t="str">
        <f t="array" ref="B157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571" s="97" t="str">
        <f t="array" ref="C157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571" s="106" t="str">
        <f t="array" ref="D157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572" spans="1:4" ht="18" x14ac:dyDescent="0.25">
      <c r="A1572" s="96" t="str">
        <f>IF(D1572&lt;&gt;" ",'База данных_основная'!$AE$1," ")</f>
        <v xml:space="preserve"> </v>
      </c>
      <c r="B1572" s="96" t="str">
        <f t="array" ref="B157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572" s="97" t="str">
        <f t="array" ref="C157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572" s="106" t="str">
        <f t="array" ref="D157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573" spans="1:4" ht="18" x14ac:dyDescent="0.25">
      <c r="A1573" s="96" t="str">
        <f>IF(D1573&lt;&gt;" ",'База данных_основная'!$AE$1," ")</f>
        <v xml:space="preserve"> </v>
      </c>
      <c r="B1573" s="96" t="str">
        <f t="array" ref="B157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573" s="97" t="str">
        <f t="array" ref="C157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573" s="106" t="str">
        <f t="array" ref="D157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574" spans="1:4" ht="18" x14ac:dyDescent="0.25">
      <c r="A1574" s="96" t="str">
        <f>IF(D1574&lt;&gt;" ",'База данных_основная'!$AE$1," ")</f>
        <v xml:space="preserve"> </v>
      </c>
      <c r="B1574" s="96" t="str">
        <f t="array" ref="B157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574" s="97" t="str">
        <f t="array" ref="C157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574" s="106" t="str">
        <f t="array" ref="D157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575" spans="1:4" ht="18" x14ac:dyDescent="0.25">
      <c r="A1575" s="96" t="str">
        <f>IF(D1575&lt;&gt;" ",'База данных_основная'!$AE$1," ")</f>
        <v xml:space="preserve"> </v>
      </c>
      <c r="B1575" s="96" t="str">
        <f t="array" ref="B157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575" s="97" t="str">
        <f t="array" ref="C157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575" s="106" t="str">
        <f t="array" ref="D157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576" spans="1:4" ht="18" x14ac:dyDescent="0.25">
      <c r="A1576" s="96" t="str">
        <f>IF(D1576&lt;&gt;" ",'База данных_основная'!$AE$1," ")</f>
        <v xml:space="preserve"> </v>
      </c>
      <c r="B1576" s="96" t="str">
        <f t="array" ref="B157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576" s="97" t="str">
        <f t="array" ref="C157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576" s="106" t="str">
        <f t="array" ref="D157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577" spans="1:4" ht="18" x14ac:dyDescent="0.25">
      <c r="A1577" s="96" t="str">
        <f>IF(D1577&lt;&gt;" ",'База данных_основная'!$AE$1," ")</f>
        <v xml:space="preserve"> </v>
      </c>
      <c r="B1577" s="96" t="str">
        <f t="array" ref="B157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577" s="97" t="str">
        <f t="array" ref="C157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577" s="106" t="str">
        <f t="array" ref="D157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578" spans="1:4" ht="18" x14ac:dyDescent="0.25">
      <c r="A1578" s="96" t="str">
        <f>IF(D1578&lt;&gt;" ",'База данных_основная'!$AE$1," ")</f>
        <v xml:space="preserve"> </v>
      </c>
      <c r="B1578" s="96" t="str">
        <f t="array" ref="B157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578" s="97" t="str">
        <f t="array" ref="C157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578" s="106" t="str">
        <f t="array" ref="D157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579" spans="1:4" ht="18" x14ac:dyDescent="0.25">
      <c r="A1579" s="96" t="str">
        <f>IF(D1579&lt;&gt;" ",'База данных_основная'!$AE$1," ")</f>
        <v xml:space="preserve"> </v>
      </c>
      <c r="B1579" s="96" t="str">
        <f t="array" ref="B157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579" s="97" t="str">
        <f t="array" ref="C157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579" s="106" t="str">
        <f t="array" ref="D157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580" spans="1:4" ht="18" x14ac:dyDescent="0.25">
      <c r="A1580" s="96" t="str">
        <f>IF(D1580&lt;&gt;" ",'База данных_основная'!$AE$1," ")</f>
        <v xml:space="preserve"> </v>
      </c>
      <c r="B1580" s="96" t="str">
        <f t="array" ref="B158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580" s="97" t="str">
        <f t="array" ref="C158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580" s="106" t="str">
        <f t="array" ref="D158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581" spans="1:4" ht="18" x14ac:dyDescent="0.25">
      <c r="A1581" s="96" t="str">
        <f>IF(D1581&lt;&gt;" ",'База данных_основная'!$AE$1," ")</f>
        <v xml:space="preserve"> </v>
      </c>
      <c r="B1581" s="96" t="str">
        <f t="array" ref="B158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581" s="97" t="str">
        <f t="array" ref="C158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581" s="106" t="str">
        <f t="array" ref="D158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582" spans="1:4" ht="18" x14ac:dyDescent="0.25">
      <c r="A1582" s="96" t="str">
        <f>IF(D1582&lt;&gt;" ",'База данных_основная'!$AE$1," ")</f>
        <v xml:space="preserve"> </v>
      </c>
      <c r="B1582" s="96" t="str">
        <f t="array" ref="B158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582" s="97" t="str">
        <f t="array" ref="C158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582" s="106" t="str">
        <f t="array" ref="D158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583" spans="1:4" ht="18" x14ac:dyDescent="0.25">
      <c r="A1583" s="96" t="str">
        <f>IF(D1583&lt;&gt;" ",'База данных_основная'!$AE$1," ")</f>
        <v xml:space="preserve"> </v>
      </c>
      <c r="B1583" s="96" t="str">
        <f t="array" ref="B158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583" s="97" t="str">
        <f t="array" ref="C158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583" s="106" t="str">
        <f t="array" ref="D158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584" spans="1:4" ht="18" x14ac:dyDescent="0.25">
      <c r="A1584" s="96" t="str">
        <f>IF(D1584&lt;&gt;" ",'База данных_основная'!$AE$1," ")</f>
        <v xml:space="preserve"> </v>
      </c>
      <c r="B1584" s="96" t="str">
        <f t="array" ref="B158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584" s="97" t="str">
        <f t="array" ref="C158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584" s="106" t="str">
        <f t="array" ref="D158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585" spans="1:4" ht="18" x14ac:dyDescent="0.25">
      <c r="A1585" s="96" t="str">
        <f>IF(D1585&lt;&gt;" ",'База данных_основная'!$AE$1," ")</f>
        <v xml:space="preserve"> </v>
      </c>
      <c r="B1585" s="96" t="str">
        <f t="array" ref="B158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585" s="97" t="str">
        <f t="array" ref="C158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585" s="106" t="str">
        <f t="array" ref="D158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586" spans="1:4" ht="18" x14ac:dyDescent="0.25">
      <c r="A1586" s="96" t="str">
        <f>IF(D1586&lt;&gt;" ",'База данных_основная'!$AE$1," ")</f>
        <v xml:space="preserve"> </v>
      </c>
      <c r="B1586" s="96" t="str">
        <f t="array" ref="B158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586" s="97" t="str">
        <f t="array" ref="C158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586" s="106" t="str">
        <f t="array" ref="D158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587" spans="1:4" ht="18" x14ac:dyDescent="0.25">
      <c r="A1587" s="96" t="str">
        <f>IF(D1587&lt;&gt;" ",'База данных_основная'!$AE$1," ")</f>
        <v xml:space="preserve"> </v>
      </c>
      <c r="B1587" s="96" t="str">
        <f t="array" ref="B158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587" s="97" t="str">
        <f t="array" ref="C158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587" s="106" t="str">
        <f t="array" ref="D158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588" spans="1:4" ht="18" x14ac:dyDescent="0.25">
      <c r="A1588" s="96" t="str">
        <f>IF(D1588&lt;&gt;" ",'База данных_основная'!$AE$1," ")</f>
        <v xml:space="preserve"> </v>
      </c>
      <c r="B1588" s="96" t="str">
        <f t="array" ref="B158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588" s="97" t="str">
        <f t="array" ref="C158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588" s="106" t="str">
        <f t="array" ref="D158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589" spans="1:4" ht="18" x14ac:dyDescent="0.25">
      <c r="A1589" s="96" t="str">
        <f>IF(D1589&lt;&gt;" ",'База данных_основная'!$AE$1," ")</f>
        <v xml:space="preserve"> </v>
      </c>
      <c r="B1589" s="96" t="str">
        <f t="array" ref="B158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589" s="97" t="str">
        <f t="array" ref="C158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589" s="106" t="str">
        <f t="array" ref="D158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590" spans="1:4" ht="18" x14ac:dyDescent="0.25">
      <c r="A1590" s="96" t="str">
        <f>IF(D1590&lt;&gt;" ",'База данных_основная'!$AE$1," ")</f>
        <v xml:space="preserve"> </v>
      </c>
      <c r="B1590" s="96" t="str">
        <f t="array" ref="B159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590" s="97" t="str">
        <f t="array" ref="C159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590" s="106" t="str">
        <f t="array" ref="D159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591" spans="1:4" ht="18" x14ac:dyDescent="0.25">
      <c r="A1591" s="96" t="str">
        <f>IF(D1591&lt;&gt;" ",'База данных_основная'!$AE$1," ")</f>
        <v xml:space="preserve"> </v>
      </c>
      <c r="B1591" s="96" t="str">
        <f t="array" ref="B159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591" s="97" t="str">
        <f t="array" ref="C159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591" s="106" t="str">
        <f t="array" ref="D159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592" spans="1:4" ht="18" x14ac:dyDescent="0.25">
      <c r="A1592" s="96" t="str">
        <f>IF(D1592&lt;&gt;" ",'База данных_основная'!$AE$1," ")</f>
        <v xml:space="preserve"> </v>
      </c>
      <c r="B1592" s="96" t="str">
        <f t="array" ref="B159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592" s="97" t="str">
        <f t="array" ref="C159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592" s="106" t="str">
        <f t="array" ref="D159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593" spans="1:4" ht="18" x14ac:dyDescent="0.25">
      <c r="A1593" s="96" t="str">
        <f>IF(D1593&lt;&gt;" ",'База данных_основная'!$AE$1," ")</f>
        <v xml:space="preserve"> </v>
      </c>
      <c r="B1593" s="96" t="str">
        <f t="array" ref="B159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593" s="97" t="str">
        <f t="array" ref="C159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593" s="106" t="str">
        <f t="array" ref="D159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594" spans="1:4" ht="18" x14ac:dyDescent="0.25">
      <c r="A1594" s="96" t="str">
        <f>IF(D1594&lt;&gt;" ",'База данных_основная'!$AE$1," ")</f>
        <v xml:space="preserve"> </v>
      </c>
      <c r="B1594" s="96" t="str">
        <f t="array" ref="B159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594" s="97" t="str">
        <f t="array" ref="C159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594" s="106" t="str">
        <f t="array" ref="D159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595" spans="1:4" ht="18" x14ac:dyDescent="0.25">
      <c r="A1595" s="96" t="str">
        <f>IF(D1595&lt;&gt;" ",'База данных_основная'!$AE$1," ")</f>
        <v xml:space="preserve"> </v>
      </c>
      <c r="B1595" s="96" t="str">
        <f t="array" ref="B159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595" s="97" t="str">
        <f t="array" ref="C159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595" s="106" t="str">
        <f t="array" ref="D159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596" spans="1:4" ht="18" x14ac:dyDescent="0.25">
      <c r="A1596" s="96" t="str">
        <f>IF(D1596&lt;&gt;" ",'База данных_основная'!$AE$1," ")</f>
        <v xml:space="preserve"> </v>
      </c>
      <c r="B1596" s="96" t="str">
        <f t="array" ref="B159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596" s="97" t="str">
        <f t="array" ref="C159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596" s="106" t="str">
        <f t="array" ref="D159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597" spans="1:4" ht="18" x14ac:dyDescent="0.25">
      <c r="A1597" s="96" t="str">
        <f>IF(D1597&lt;&gt;" ",'База данных_основная'!$AE$1," ")</f>
        <v xml:space="preserve"> </v>
      </c>
      <c r="B1597" s="96" t="str">
        <f t="array" ref="B159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597" s="97" t="str">
        <f t="array" ref="C159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597" s="106" t="str">
        <f t="array" ref="D159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598" spans="1:4" ht="18" x14ac:dyDescent="0.25">
      <c r="A1598" s="96" t="str">
        <f>IF(D1598&lt;&gt;" ",'База данных_основная'!$AE$1," ")</f>
        <v xml:space="preserve"> </v>
      </c>
      <c r="B1598" s="96" t="str">
        <f t="array" ref="B159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598" s="97" t="str">
        <f t="array" ref="C159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598" s="106" t="str">
        <f t="array" ref="D159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599" spans="1:4" ht="18" x14ac:dyDescent="0.25">
      <c r="A1599" s="96" t="str">
        <f>IF(D1599&lt;&gt;" ",'База данных_основная'!$AE$1," ")</f>
        <v xml:space="preserve"> </v>
      </c>
      <c r="B1599" s="96" t="str">
        <f t="array" ref="B159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599" s="97" t="str">
        <f t="array" ref="C159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599" s="106" t="str">
        <f t="array" ref="D159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600" spans="1:4" ht="18" x14ac:dyDescent="0.25">
      <c r="A1600" s="96" t="str">
        <f>IF(D1600&lt;&gt;" ",'База данных_основная'!$AE$1," ")</f>
        <v xml:space="preserve"> </v>
      </c>
      <c r="B1600" s="96" t="str">
        <f t="array" ref="B160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600" s="97" t="str">
        <f t="array" ref="C160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600" s="106" t="str">
        <f t="array" ref="D160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601" spans="1:4" ht="18" x14ac:dyDescent="0.25">
      <c r="A1601" s="96" t="str">
        <f>IF(D1601&lt;&gt;" ",'База данных_основная'!$AE$1," ")</f>
        <v xml:space="preserve"> </v>
      </c>
      <c r="B1601" s="96" t="str">
        <f t="array" ref="B160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601" s="97" t="str">
        <f t="array" ref="C160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601" s="106" t="str">
        <f t="array" ref="D160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602" spans="1:4" ht="18" x14ac:dyDescent="0.25">
      <c r="A1602" s="96" t="str">
        <f>IF(D1602&lt;&gt;" ",'База данных_основная'!$AE$1," ")</f>
        <v xml:space="preserve"> </v>
      </c>
      <c r="B1602" s="96" t="str">
        <f t="array" ref="B160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602" s="97" t="str">
        <f t="array" ref="C160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602" s="106" t="str">
        <f t="array" ref="D160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603" spans="1:4" ht="18" x14ac:dyDescent="0.25">
      <c r="A1603" s="96" t="str">
        <f>IF(D1603&lt;&gt;" ",'База данных_основная'!$AE$1," ")</f>
        <v xml:space="preserve"> </v>
      </c>
      <c r="B1603" s="96" t="str">
        <f t="array" ref="B160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603" s="97" t="str">
        <f t="array" ref="C160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603" s="106" t="str">
        <f t="array" ref="D160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604" spans="1:4" ht="18" x14ac:dyDescent="0.25">
      <c r="A1604" s="96" t="str">
        <f>IF(D1604&lt;&gt;" ",'База данных_основная'!$AE$1," ")</f>
        <v xml:space="preserve"> </v>
      </c>
      <c r="B1604" s="96" t="str">
        <f t="array" ref="B160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604" s="97" t="str">
        <f t="array" ref="C160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604" s="106" t="str">
        <f t="array" ref="D160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605" spans="1:4" ht="18" x14ac:dyDescent="0.25">
      <c r="A1605" s="96" t="str">
        <f>IF(D1605&lt;&gt;" ",'База данных_основная'!$AE$1," ")</f>
        <v xml:space="preserve"> </v>
      </c>
      <c r="B1605" s="96" t="str">
        <f t="array" ref="B160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605" s="97" t="str">
        <f t="array" ref="C160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605" s="106" t="str">
        <f t="array" ref="D160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606" spans="1:4" ht="18" x14ac:dyDescent="0.25">
      <c r="A1606" s="96" t="str">
        <f>IF(D1606&lt;&gt;" ",'База данных_основная'!$AE$1," ")</f>
        <v xml:space="preserve"> </v>
      </c>
      <c r="B1606" s="96" t="str">
        <f t="array" ref="B160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606" s="97" t="str">
        <f t="array" ref="C160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606" s="106" t="str">
        <f t="array" ref="D160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607" spans="1:4" ht="18" x14ac:dyDescent="0.25">
      <c r="A1607" s="96" t="str">
        <f>IF(D1607&lt;&gt;" ",'База данных_основная'!$AE$1," ")</f>
        <v xml:space="preserve"> </v>
      </c>
      <c r="B1607" s="96" t="str">
        <f t="array" ref="B160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607" s="97" t="str">
        <f t="array" ref="C160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607" s="106" t="str">
        <f t="array" ref="D160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608" spans="1:4" ht="18" x14ac:dyDescent="0.25">
      <c r="A1608" s="96" t="str">
        <f>IF(D1608&lt;&gt;" ",'База данных_основная'!$AE$1," ")</f>
        <v xml:space="preserve"> </v>
      </c>
      <c r="B1608" s="96" t="str">
        <f t="array" ref="B160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608" s="97" t="str">
        <f t="array" ref="C160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608" s="106" t="str">
        <f t="array" ref="D160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609" spans="1:4" ht="18" x14ac:dyDescent="0.25">
      <c r="A1609" s="96" t="str">
        <f>IF(D1609&lt;&gt;" ",'База данных_основная'!$AE$1," ")</f>
        <v xml:space="preserve"> </v>
      </c>
      <c r="B1609" s="96" t="str">
        <f t="array" ref="B160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609" s="97" t="str">
        <f t="array" ref="C160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609" s="106" t="str">
        <f t="array" ref="D160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610" spans="1:4" ht="18" x14ac:dyDescent="0.25">
      <c r="A1610" s="96" t="str">
        <f>IF(D1610&lt;&gt;" ",'База данных_основная'!$AE$1," ")</f>
        <v xml:space="preserve"> </v>
      </c>
      <c r="B1610" s="96" t="str">
        <f t="array" ref="B161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610" s="97" t="str">
        <f t="array" ref="C161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610" s="106" t="str">
        <f t="array" ref="D161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611" spans="1:4" ht="18" x14ac:dyDescent="0.25">
      <c r="A1611" s="96" t="str">
        <f>IF(D1611&lt;&gt;" ",'База данных_основная'!$AE$1," ")</f>
        <v xml:space="preserve"> </v>
      </c>
      <c r="B1611" s="96" t="str">
        <f t="array" ref="B161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611" s="97" t="str">
        <f t="array" ref="C161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611" s="106" t="str">
        <f t="array" ref="D161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612" spans="1:4" ht="18" x14ac:dyDescent="0.25">
      <c r="A1612" s="96" t="str">
        <f>IF(D1612&lt;&gt;" ",'База данных_основная'!$AE$1," ")</f>
        <v xml:space="preserve"> </v>
      </c>
      <c r="B1612" s="96" t="str">
        <f t="array" ref="B161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612" s="97" t="str">
        <f t="array" ref="C161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612" s="106" t="str">
        <f t="array" ref="D161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613" spans="1:4" ht="18" x14ac:dyDescent="0.25">
      <c r="A1613" s="96" t="str">
        <f>IF(D1613&lt;&gt;" ",'База данных_основная'!$AE$1," ")</f>
        <v xml:space="preserve"> </v>
      </c>
      <c r="B1613" s="96" t="str">
        <f t="array" ref="B161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613" s="97" t="str">
        <f t="array" ref="C161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613" s="106" t="str">
        <f t="array" ref="D161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614" spans="1:4" ht="18" x14ac:dyDescent="0.25">
      <c r="A1614" s="96" t="str">
        <f>IF(D1614&lt;&gt;" ",'База данных_основная'!$AE$1," ")</f>
        <v xml:space="preserve"> </v>
      </c>
      <c r="B1614" s="96" t="str">
        <f t="array" ref="B161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614" s="97" t="str">
        <f t="array" ref="C161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614" s="106" t="str">
        <f t="array" ref="D161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615" spans="1:4" ht="18" x14ac:dyDescent="0.25">
      <c r="A1615" s="96" t="str">
        <f>IF(D1615&lt;&gt;" ",'База данных_основная'!$AE$1," ")</f>
        <v xml:space="preserve"> </v>
      </c>
      <c r="B1615" s="96" t="str">
        <f t="array" ref="B161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615" s="97" t="str">
        <f t="array" ref="C161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615" s="106" t="str">
        <f t="array" ref="D161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616" spans="1:4" ht="18" x14ac:dyDescent="0.25">
      <c r="A1616" s="96" t="str">
        <f>IF(D1616&lt;&gt;" ",'База данных_основная'!$AE$1," ")</f>
        <v xml:space="preserve"> </v>
      </c>
      <c r="B1616" s="96" t="str">
        <f t="array" ref="B161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616" s="97" t="str">
        <f t="array" ref="C161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616" s="106" t="str">
        <f t="array" ref="D161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617" spans="1:4" ht="18" x14ac:dyDescent="0.25">
      <c r="A1617" s="96" t="str">
        <f>IF(D1617&lt;&gt;" ",'База данных_основная'!$AE$1," ")</f>
        <v xml:space="preserve"> </v>
      </c>
      <c r="B1617" s="96" t="str">
        <f t="array" ref="B161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617" s="97" t="str">
        <f t="array" ref="C161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617" s="106" t="str">
        <f t="array" ref="D161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618" spans="1:4" ht="18" x14ac:dyDescent="0.25">
      <c r="A1618" s="96" t="str">
        <f>IF(D1618&lt;&gt;" ",'База данных_основная'!$AE$1," ")</f>
        <v xml:space="preserve"> </v>
      </c>
      <c r="B1618" s="96" t="str">
        <f t="array" ref="B161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618" s="97" t="str">
        <f t="array" ref="C161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618" s="106" t="str">
        <f t="array" ref="D161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619" spans="1:4" ht="18" x14ac:dyDescent="0.25">
      <c r="A1619" s="96" t="str">
        <f>IF(D1619&lt;&gt;" ",'База данных_основная'!$AE$1," ")</f>
        <v xml:space="preserve"> </v>
      </c>
      <c r="B1619" s="96" t="str">
        <f t="array" ref="B161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619" s="97" t="str">
        <f t="array" ref="C161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619" s="106" t="str">
        <f t="array" ref="D161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620" spans="1:4" ht="18" x14ac:dyDescent="0.25">
      <c r="A1620" s="96" t="str">
        <f>IF(D1620&lt;&gt;" ",'База данных_основная'!$AE$1," ")</f>
        <v xml:space="preserve"> </v>
      </c>
      <c r="B1620" s="96" t="str">
        <f t="array" ref="B162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620" s="97" t="str">
        <f t="array" ref="C162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620" s="106" t="str">
        <f t="array" ref="D162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621" spans="1:4" ht="18" x14ac:dyDescent="0.25">
      <c r="A1621" s="96" t="str">
        <f>IF(D1621&lt;&gt;" ",'База данных_основная'!$AE$1," ")</f>
        <v xml:space="preserve"> </v>
      </c>
      <c r="B1621" s="96" t="str">
        <f t="array" ref="B162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621" s="97" t="str">
        <f t="array" ref="C162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621" s="106" t="str">
        <f t="array" ref="D162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622" spans="1:4" ht="18" x14ac:dyDescent="0.25">
      <c r="A1622" s="96" t="str">
        <f>IF(D1622&lt;&gt;" ",'База данных_основная'!$AE$1," ")</f>
        <v xml:space="preserve"> </v>
      </c>
      <c r="B1622" s="96" t="str">
        <f t="array" ref="B162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622" s="97" t="str">
        <f t="array" ref="C162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622" s="106" t="str">
        <f t="array" ref="D162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623" spans="1:4" ht="18" x14ac:dyDescent="0.25">
      <c r="A1623" s="96" t="str">
        <f>IF(D1623&lt;&gt;" ",'База данных_основная'!$AE$1," ")</f>
        <v xml:space="preserve"> </v>
      </c>
      <c r="B1623" s="96" t="str">
        <f t="array" ref="B162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623" s="97" t="str">
        <f t="array" ref="C162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623" s="106" t="str">
        <f t="array" ref="D162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624" spans="1:4" ht="18" x14ac:dyDescent="0.25">
      <c r="A1624" s="96" t="str">
        <f>IF(D1624&lt;&gt;" ",'База данных_основная'!$AE$1," ")</f>
        <v xml:space="preserve"> </v>
      </c>
      <c r="B1624" s="96" t="str">
        <f t="array" ref="B162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624" s="97" t="str">
        <f t="array" ref="C162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624" s="106" t="str">
        <f t="array" ref="D162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625" spans="1:4" ht="18" x14ac:dyDescent="0.25">
      <c r="A1625" s="96" t="str">
        <f>IF(D1625&lt;&gt;" ",'База данных_основная'!$AE$1," ")</f>
        <v xml:space="preserve"> </v>
      </c>
      <c r="B1625" s="96" t="str">
        <f t="array" ref="B162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625" s="97" t="str">
        <f t="array" ref="C162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625" s="106" t="str">
        <f t="array" ref="D162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626" spans="1:4" ht="18" x14ac:dyDescent="0.25">
      <c r="A1626" s="96" t="str">
        <f>IF(D1626&lt;&gt;" ",'База данных_основная'!$AE$1," ")</f>
        <v xml:space="preserve"> </v>
      </c>
      <c r="B1626" s="96" t="str">
        <f t="array" ref="B162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626" s="97" t="str">
        <f t="array" ref="C162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626" s="106" t="str">
        <f t="array" ref="D162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627" spans="1:4" ht="18" x14ac:dyDescent="0.25">
      <c r="A1627" s="96" t="str">
        <f>IF(D1627&lt;&gt;" ",'База данных_основная'!$AE$1," ")</f>
        <v xml:space="preserve"> </v>
      </c>
      <c r="B1627" s="96" t="str">
        <f t="array" ref="B162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627" s="97" t="str">
        <f t="array" ref="C162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627" s="106" t="str">
        <f t="array" ref="D162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628" spans="1:4" ht="18" x14ac:dyDescent="0.25">
      <c r="A1628" s="96" t="str">
        <f>IF(D1628&lt;&gt;" ",'База данных_основная'!$AE$1," ")</f>
        <v xml:space="preserve"> </v>
      </c>
      <c r="B1628" s="96" t="str">
        <f t="array" ref="B162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628" s="97" t="str">
        <f t="array" ref="C162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628" s="106" t="str">
        <f t="array" ref="D162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629" spans="1:4" ht="18" x14ac:dyDescent="0.25">
      <c r="A1629" s="96" t="str">
        <f>IF(D1629&lt;&gt;" ",'База данных_основная'!$AE$1," ")</f>
        <v xml:space="preserve"> </v>
      </c>
      <c r="B1629" s="96" t="str">
        <f t="array" ref="B162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629" s="97" t="str">
        <f t="array" ref="C162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629" s="106" t="str">
        <f t="array" ref="D162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630" spans="1:4" ht="18" x14ac:dyDescent="0.25">
      <c r="A1630" s="96" t="str">
        <f>IF(D1630&lt;&gt;" ",'База данных_основная'!$AE$1," ")</f>
        <v xml:space="preserve"> </v>
      </c>
      <c r="B1630" s="96" t="str">
        <f t="array" ref="B163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630" s="97" t="str">
        <f t="array" ref="C163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630" s="106" t="str">
        <f t="array" ref="D163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631" spans="1:4" ht="18" x14ac:dyDescent="0.25">
      <c r="A1631" s="96" t="str">
        <f>IF(D1631&lt;&gt;" ",'База данных_основная'!$AE$1," ")</f>
        <v xml:space="preserve"> </v>
      </c>
      <c r="B1631" s="96" t="str">
        <f t="array" ref="B163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631" s="97" t="str">
        <f t="array" ref="C163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631" s="106" t="str">
        <f t="array" ref="D163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632" spans="1:4" ht="18" x14ac:dyDescent="0.25">
      <c r="A1632" s="96" t="str">
        <f>IF(D1632&lt;&gt;" ",'База данных_основная'!$AE$1," ")</f>
        <v xml:space="preserve"> </v>
      </c>
      <c r="B1632" s="96" t="str">
        <f t="array" ref="B163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632" s="97" t="str">
        <f t="array" ref="C163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632" s="106" t="str">
        <f t="array" ref="D163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633" spans="1:4" ht="18" x14ac:dyDescent="0.25">
      <c r="A1633" s="96" t="str">
        <f>IF(D1633&lt;&gt;" ",'База данных_основная'!$AE$1," ")</f>
        <v xml:space="preserve"> </v>
      </c>
      <c r="B1633" s="96" t="str">
        <f t="array" ref="B163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633" s="97" t="str">
        <f t="array" ref="C163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633" s="106" t="str">
        <f t="array" ref="D163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634" spans="1:4" ht="18" x14ac:dyDescent="0.25">
      <c r="A1634" s="96" t="str">
        <f>IF(D1634&lt;&gt;" ",'База данных_основная'!$AE$1," ")</f>
        <v xml:space="preserve"> </v>
      </c>
      <c r="B1634" s="96" t="str">
        <f t="array" ref="B163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634" s="97" t="str">
        <f t="array" ref="C163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634" s="106" t="str">
        <f t="array" ref="D163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635" spans="1:4" ht="18" x14ac:dyDescent="0.25">
      <c r="A1635" s="96" t="str">
        <f>IF(D1635&lt;&gt;" ",'База данных_основная'!$AE$1," ")</f>
        <v xml:space="preserve"> </v>
      </c>
      <c r="B1635" s="96" t="str">
        <f t="array" ref="B163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635" s="97" t="str">
        <f t="array" ref="C163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635" s="106" t="str">
        <f t="array" ref="D163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636" spans="1:4" ht="18" x14ac:dyDescent="0.25">
      <c r="A1636" s="96" t="str">
        <f>IF(D1636&lt;&gt;" ",'База данных_основная'!$AE$1," ")</f>
        <v xml:space="preserve"> </v>
      </c>
      <c r="B1636" s="96" t="str">
        <f t="array" ref="B163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636" s="97" t="str">
        <f t="array" ref="C163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636" s="106" t="str">
        <f t="array" ref="D163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637" spans="1:4" ht="18" x14ac:dyDescent="0.25">
      <c r="A1637" s="96" t="str">
        <f>IF(D1637&lt;&gt;" ",'База данных_основная'!$AE$1," ")</f>
        <v xml:space="preserve"> </v>
      </c>
      <c r="B1637" s="96" t="str">
        <f t="array" ref="B163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637" s="97" t="str">
        <f t="array" ref="C163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637" s="106" t="str">
        <f t="array" ref="D163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638" spans="1:4" ht="18" x14ac:dyDescent="0.25">
      <c r="A1638" s="96" t="str">
        <f>IF(D1638&lt;&gt;" ",'База данных_основная'!$AE$1," ")</f>
        <v xml:space="preserve"> </v>
      </c>
      <c r="B1638" s="96" t="str">
        <f t="array" ref="B163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638" s="97" t="str">
        <f t="array" ref="C163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638" s="106" t="str">
        <f t="array" ref="D163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639" spans="1:4" ht="18" x14ac:dyDescent="0.25">
      <c r="A1639" s="96" t="str">
        <f>IF(D1639&lt;&gt;" ",'База данных_основная'!$AE$1," ")</f>
        <v xml:space="preserve"> </v>
      </c>
      <c r="B1639" s="96" t="str">
        <f t="array" ref="B163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639" s="97" t="str">
        <f t="array" ref="C163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639" s="106" t="str">
        <f t="array" ref="D163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640" spans="1:4" ht="18" x14ac:dyDescent="0.25">
      <c r="A1640" s="96" t="str">
        <f>IF(D1640&lt;&gt;" ",'База данных_основная'!$AE$1," ")</f>
        <v xml:space="preserve"> </v>
      </c>
      <c r="B1640" s="96" t="str">
        <f t="array" ref="B164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640" s="97" t="str">
        <f t="array" ref="C164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640" s="106" t="str">
        <f t="array" ref="D164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641" spans="1:4" ht="18" x14ac:dyDescent="0.25">
      <c r="A1641" s="96" t="str">
        <f>IF(D1641&lt;&gt;" ",'База данных_основная'!$AE$1," ")</f>
        <v xml:space="preserve"> </v>
      </c>
      <c r="B1641" s="96" t="str">
        <f t="array" ref="B164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641" s="97" t="str">
        <f t="array" ref="C164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641" s="106" t="str">
        <f t="array" ref="D164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642" spans="1:4" ht="18" x14ac:dyDescent="0.25">
      <c r="A1642" s="96" t="str">
        <f>IF(D1642&lt;&gt;" ",'База данных_основная'!$AE$1," ")</f>
        <v xml:space="preserve"> </v>
      </c>
      <c r="B1642" s="96" t="str">
        <f t="array" ref="B164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642" s="97" t="str">
        <f t="array" ref="C164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642" s="106" t="str">
        <f t="array" ref="D164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643" spans="1:4" ht="18" x14ac:dyDescent="0.25">
      <c r="A1643" s="96" t="str">
        <f>IF(D1643&lt;&gt;" ",'База данных_основная'!$AE$1," ")</f>
        <v xml:space="preserve"> </v>
      </c>
      <c r="B1643" s="96" t="str">
        <f t="array" ref="B164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643" s="97" t="str">
        <f t="array" ref="C164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643" s="106" t="str">
        <f t="array" ref="D164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644" spans="1:4" ht="18" x14ac:dyDescent="0.25">
      <c r="A1644" s="96" t="str">
        <f>IF(D1644&lt;&gt;" ",'База данных_основная'!$AE$1," ")</f>
        <v xml:space="preserve"> </v>
      </c>
      <c r="B1644" s="96" t="str">
        <f t="array" ref="B164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644" s="97" t="str">
        <f t="array" ref="C164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644" s="106" t="str">
        <f t="array" ref="D164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645" spans="1:4" ht="18" x14ac:dyDescent="0.25">
      <c r="A1645" s="96" t="str">
        <f>IF(D1645&lt;&gt;" ",'База данных_основная'!$AE$1," ")</f>
        <v xml:space="preserve"> </v>
      </c>
      <c r="B1645" s="96" t="str">
        <f t="array" ref="B164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645" s="97" t="str">
        <f t="array" ref="C164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645" s="106" t="str">
        <f t="array" ref="D164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646" spans="1:4" ht="18" x14ac:dyDescent="0.25">
      <c r="A1646" s="96" t="str">
        <f>IF(D1646&lt;&gt;" ",'База данных_основная'!$AE$1," ")</f>
        <v xml:space="preserve"> </v>
      </c>
      <c r="B1646" s="96" t="str">
        <f t="array" ref="B164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646" s="97" t="str">
        <f t="array" ref="C164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646" s="106" t="str">
        <f t="array" ref="D164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647" spans="1:4" ht="18" x14ac:dyDescent="0.25">
      <c r="A1647" s="96" t="str">
        <f>IF(D1647&lt;&gt;" ",'База данных_основная'!$AE$1," ")</f>
        <v xml:space="preserve"> </v>
      </c>
      <c r="B1647" s="96" t="str">
        <f t="array" ref="B164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647" s="97" t="str">
        <f t="array" ref="C164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647" s="106" t="str">
        <f t="array" ref="D164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648" spans="1:4" ht="18" x14ac:dyDescent="0.25">
      <c r="A1648" s="96" t="str">
        <f>IF(D1648&lt;&gt;" ",'База данных_основная'!$AE$1," ")</f>
        <v xml:space="preserve"> </v>
      </c>
      <c r="B1648" s="96" t="str">
        <f t="array" ref="B164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648" s="97" t="str">
        <f t="array" ref="C164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648" s="106" t="str">
        <f t="array" ref="D164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649" spans="1:4" ht="18" x14ac:dyDescent="0.25">
      <c r="A1649" s="96" t="str">
        <f>IF(D1649&lt;&gt;" ",'База данных_основная'!$AE$1," ")</f>
        <v xml:space="preserve"> </v>
      </c>
      <c r="B1649" s="96" t="str">
        <f t="array" ref="B164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649" s="97" t="str">
        <f t="array" ref="C164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649" s="106" t="str">
        <f t="array" ref="D164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650" spans="1:4" ht="18" x14ac:dyDescent="0.25">
      <c r="A1650" s="96" t="str">
        <f>IF(D1650&lt;&gt;" ",'База данных_основная'!$AE$1," ")</f>
        <v xml:space="preserve"> </v>
      </c>
      <c r="B1650" s="96" t="str">
        <f t="array" ref="B165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650" s="97" t="str">
        <f t="array" ref="C165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650" s="106" t="str">
        <f t="array" ref="D165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651" spans="1:4" ht="18" x14ac:dyDescent="0.25">
      <c r="A1651" s="96" t="str">
        <f>IF(D1651&lt;&gt;" ",'База данных_основная'!$AE$1," ")</f>
        <v xml:space="preserve"> </v>
      </c>
      <c r="B1651" s="96" t="str">
        <f t="array" ref="B165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651" s="97" t="str">
        <f t="array" ref="C165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651" s="106" t="str">
        <f t="array" ref="D165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652" spans="1:4" ht="18" x14ac:dyDescent="0.25">
      <c r="A1652" s="96" t="str">
        <f>IF(D1652&lt;&gt;" ",'База данных_основная'!$AE$1," ")</f>
        <v xml:space="preserve"> </v>
      </c>
      <c r="B1652" s="96" t="str">
        <f t="array" ref="B165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652" s="97" t="str">
        <f t="array" ref="C165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652" s="106" t="str">
        <f t="array" ref="D165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653" spans="1:4" ht="18" x14ac:dyDescent="0.25">
      <c r="A1653" s="96" t="str">
        <f>IF(D1653&lt;&gt;" ",'База данных_основная'!$AE$1," ")</f>
        <v xml:space="preserve"> </v>
      </c>
      <c r="B1653" s="96" t="str">
        <f t="array" ref="B165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653" s="97" t="str">
        <f t="array" ref="C165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653" s="106" t="str">
        <f t="array" ref="D165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654" spans="1:4" ht="18" x14ac:dyDescent="0.25">
      <c r="A1654" s="96" t="str">
        <f>IF(D1654&lt;&gt;" ",'База данных_основная'!$AE$1," ")</f>
        <v xml:space="preserve"> </v>
      </c>
      <c r="B1654" s="96" t="str">
        <f t="array" ref="B165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654" s="97" t="str">
        <f t="array" ref="C165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654" s="106" t="str">
        <f t="array" ref="D165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655" spans="1:4" ht="18" x14ac:dyDescent="0.25">
      <c r="A1655" s="96" t="str">
        <f>IF(D1655&lt;&gt;" ",'База данных_основная'!$AE$1," ")</f>
        <v xml:space="preserve"> </v>
      </c>
      <c r="B1655" s="96" t="str">
        <f t="array" ref="B165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655" s="97" t="str">
        <f t="array" ref="C165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655" s="106" t="str">
        <f t="array" ref="D165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656" spans="1:4" ht="18" x14ac:dyDescent="0.25">
      <c r="A1656" s="96" t="str">
        <f>IF(D1656&lt;&gt;" ",'База данных_основная'!$AE$1," ")</f>
        <v xml:space="preserve"> </v>
      </c>
      <c r="B1656" s="96" t="str">
        <f t="array" ref="B165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656" s="97" t="str">
        <f t="array" ref="C165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656" s="106" t="str">
        <f t="array" ref="D165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657" spans="1:4" ht="18" x14ac:dyDescent="0.25">
      <c r="A1657" s="96" t="str">
        <f>IF(D1657&lt;&gt;" ",'База данных_основная'!$AE$1," ")</f>
        <v xml:space="preserve"> </v>
      </c>
      <c r="B1657" s="96" t="str">
        <f t="array" ref="B165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657" s="97" t="str">
        <f t="array" ref="C165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657" s="106" t="str">
        <f t="array" ref="D165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658" spans="1:4" ht="18" x14ac:dyDescent="0.25">
      <c r="A1658" s="96" t="str">
        <f>IF(D1658&lt;&gt;" ",'База данных_основная'!$AE$1," ")</f>
        <v xml:space="preserve"> </v>
      </c>
      <c r="B1658" s="96" t="str">
        <f t="array" ref="B165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658" s="97" t="str">
        <f t="array" ref="C165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658" s="106" t="str">
        <f t="array" ref="D165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659" spans="1:4" ht="18" x14ac:dyDescent="0.25">
      <c r="A1659" s="96" t="str">
        <f>IF(D1659&lt;&gt;" ",'База данных_основная'!$AE$1," ")</f>
        <v xml:space="preserve"> </v>
      </c>
      <c r="B1659" s="96" t="str">
        <f t="array" ref="B165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659" s="97" t="str">
        <f t="array" ref="C165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659" s="106" t="str">
        <f t="array" ref="D165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660" spans="1:4" ht="18" x14ac:dyDescent="0.25">
      <c r="A1660" s="96" t="str">
        <f>IF(D1660&lt;&gt;" ",'База данных_основная'!$AE$1," ")</f>
        <v xml:space="preserve"> </v>
      </c>
      <c r="B1660" s="96" t="str">
        <f t="array" ref="B166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660" s="97" t="str">
        <f t="array" ref="C166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660" s="106" t="str">
        <f t="array" ref="D166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661" spans="1:4" ht="18" x14ac:dyDescent="0.25">
      <c r="A1661" s="96" t="str">
        <f>IF(D1661&lt;&gt;" ",'База данных_основная'!$AE$1," ")</f>
        <v xml:space="preserve"> </v>
      </c>
      <c r="B1661" s="96" t="str">
        <f t="array" ref="B166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661" s="97" t="str">
        <f t="array" ref="C166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661" s="106" t="str">
        <f t="array" ref="D166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662" spans="1:4" ht="18" x14ac:dyDescent="0.25">
      <c r="A1662" s="96" t="str">
        <f>IF(D1662&lt;&gt;" ",'База данных_основная'!$AE$1," ")</f>
        <v xml:space="preserve"> </v>
      </c>
      <c r="B1662" s="96" t="str">
        <f t="array" ref="B166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662" s="97" t="str">
        <f t="array" ref="C166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662" s="106" t="str">
        <f t="array" ref="D166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663" spans="1:4" ht="18" x14ac:dyDescent="0.25">
      <c r="A1663" s="96" t="str">
        <f>IF(D1663&lt;&gt;" ",'База данных_основная'!$AE$1," ")</f>
        <v xml:space="preserve"> </v>
      </c>
      <c r="B1663" s="96" t="str">
        <f t="array" ref="B166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663" s="97" t="str">
        <f t="array" ref="C166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663" s="106" t="str">
        <f t="array" ref="D166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664" spans="1:4" ht="18" x14ac:dyDescent="0.25">
      <c r="A1664" s="96" t="str">
        <f>IF(D1664&lt;&gt;" ",'База данных_основная'!$AE$1," ")</f>
        <v xml:space="preserve"> </v>
      </c>
      <c r="B1664" s="96" t="str">
        <f t="array" ref="B166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664" s="97" t="str">
        <f t="array" ref="C166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664" s="106" t="str">
        <f t="array" ref="D166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665" spans="1:4" ht="18" x14ac:dyDescent="0.25">
      <c r="A1665" s="96" t="str">
        <f>IF(D1665&lt;&gt;" ",'База данных_основная'!$AE$1," ")</f>
        <v xml:space="preserve"> </v>
      </c>
      <c r="B1665" s="96" t="str">
        <f t="array" ref="B166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665" s="97" t="str">
        <f t="array" ref="C166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665" s="106" t="str">
        <f t="array" ref="D166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666" spans="1:4" ht="18" x14ac:dyDescent="0.25">
      <c r="A1666" s="96" t="str">
        <f>IF(D1666&lt;&gt;" ",'База данных_основная'!$AE$1," ")</f>
        <v xml:space="preserve"> </v>
      </c>
      <c r="B1666" s="96" t="str">
        <f t="array" ref="B166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666" s="97" t="str">
        <f t="array" ref="C166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666" s="106" t="str">
        <f t="array" ref="D166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667" spans="1:4" ht="18" x14ac:dyDescent="0.25">
      <c r="A1667" s="96" t="str">
        <f>IF(D1667&lt;&gt;" ",'База данных_основная'!$AE$1," ")</f>
        <v xml:space="preserve"> </v>
      </c>
      <c r="B1667" s="96" t="str">
        <f t="array" ref="B166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667" s="97" t="str">
        <f t="array" ref="C166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667" s="106" t="str">
        <f t="array" ref="D166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668" spans="1:4" ht="18" x14ac:dyDescent="0.25">
      <c r="A1668" s="96" t="str">
        <f>IF(D1668&lt;&gt;" ",'База данных_основная'!$AE$1," ")</f>
        <v xml:space="preserve"> </v>
      </c>
      <c r="B1668" s="96" t="str">
        <f t="array" ref="B166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668" s="97" t="str">
        <f t="array" ref="C166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668" s="106" t="str">
        <f t="array" ref="D166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669" spans="1:4" ht="18" x14ac:dyDescent="0.25">
      <c r="A1669" s="96" t="str">
        <f>IF(D1669&lt;&gt;" ",'База данных_основная'!$AE$1," ")</f>
        <v xml:space="preserve"> </v>
      </c>
      <c r="B1669" s="96" t="str">
        <f t="array" ref="B166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669" s="97" t="str">
        <f t="array" ref="C166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669" s="106" t="str">
        <f t="array" ref="D166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670" spans="1:4" ht="18" x14ac:dyDescent="0.25">
      <c r="A1670" s="96" t="str">
        <f>IF(D1670&lt;&gt;" ",'База данных_основная'!$AE$1," ")</f>
        <v xml:space="preserve"> </v>
      </c>
      <c r="B1670" s="96" t="str">
        <f t="array" ref="B167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670" s="97" t="str">
        <f t="array" ref="C167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670" s="106" t="str">
        <f t="array" ref="D167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671" spans="1:4" ht="18" x14ac:dyDescent="0.25">
      <c r="A1671" s="96" t="str">
        <f>IF(D1671&lt;&gt;" ",'База данных_основная'!$AE$1," ")</f>
        <v xml:space="preserve"> </v>
      </c>
      <c r="B1671" s="96" t="str">
        <f t="array" ref="B167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671" s="97" t="str">
        <f t="array" ref="C167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671" s="106" t="str">
        <f t="array" ref="D167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672" spans="1:4" ht="18" x14ac:dyDescent="0.25">
      <c r="A1672" s="96" t="str">
        <f>IF(D1672&lt;&gt;" ",'База данных_основная'!$AE$1," ")</f>
        <v xml:space="preserve"> </v>
      </c>
      <c r="B1672" s="96" t="str">
        <f t="array" ref="B167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672" s="97" t="str">
        <f t="array" ref="C167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672" s="106" t="str">
        <f t="array" ref="D167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673" spans="1:4" ht="18" x14ac:dyDescent="0.25">
      <c r="A1673" s="96" t="str">
        <f>IF(D1673&lt;&gt;" ",'База данных_основная'!$AE$1," ")</f>
        <v xml:space="preserve"> </v>
      </c>
      <c r="B1673" s="96" t="str">
        <f t="array" ref="B167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673" s="97" t="str">
        <f t="array" ref="C167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673" s="106" t="str">
        <f t="array" ref="D167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674" spans="1:4" ht="18" x14ac:dyDescent="0.25">
      <c r="A1674" s="96" t="str">
        <f>IF(D1674&lt;&gt;" ",'База данных_основная'!$AE$1," ")</f>
        <v xml:space="preserve"> </v>
      </c>
      <c r="B1674" s="96" t="str">
        <f t="array" ref="B167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674" s="97" t="str">
        <f t="array" ref="C167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674" s="106" t="str">
        <f t="array" ref="D167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675" spans="1:4" ht="18" x14ac:dyDescent="0.25">
      <c r="A1675" s="96" t="str">
        <f>IF(D1675&lt;&gt;" ",'База данных_основная'!$AE$1," ")</f>
        <v xml:space="preserve"> </v>
      </c>
      <c r="B1675" s="96" t="str">
        <f t="array" ref="B167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675" s="97" t="str">
        <f t="array" ref="C167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675" s="106" t="str">
        <f t="array" ref="D167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676" spans="1:4" ht="18" x14ac:dyDescent="0.25">
      <c r="A1676" s="96" t="str">
        <f>IF(D1676&lt;&gt;" ",'База данных_основная'!$AE$1," ")</f>
        <v xml:space="preserve"> </v>
      </c>
      <c r="B1676" s="96" t="str">
        <f t="array" ref="B167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676" s="97" t="str">
        <f t="array" ref="C167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676" s="106" t="str">
        <f t="array" ref="D167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677" spans="1:4" ht="18" x14ac:dyDescent="0.25">
      <c r="A1677" s="96" t="str">
        <f>IF(D1677&lt;&gt;" ",'База данных_основная'!$AE$1," ")</f>
        <v xml:space="preserve"> </v>
      </c>
      <c r="B1677" s="96" t="str">
        <f t="array" ref="B167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677" s="97" t="str">
        <f t="array" ref="C167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677" s="106" t="str">
        <f t="array" ref="D167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678" spans="1:4" ht="18" x14ac:dyDescent="0.25">
      <c r="A1678" s="96" t="str">
        <f>IF(D1678&lt;&gt;" ",'База данных_основная'!$AE$1," ")</f>
        <v xml:space="preserve"> </v>
      </c>
      <c r="B1678" s="96" t="str">
        <f t="array" ref="B167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678" s="97" t="str">
        <f t="array" ref="C167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678" s="106" t="str">
        <f t="array" ref="D167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679" spans="1:4" ht="18" x14ac:dyDescent="0.25">
      <c r="A1679" s="96" t="str">
        <f>IF(D1679&lt;&gt;" ",'База данных_основная'!$AE$1," ")</f>
        <v xml:space="preserve"> </v>
      </c>
      <c r="B1679" s="96" t="str">
        <f t="array" ref="B167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679" s="97" t="str">
        <f t="array" ref="C167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679" s="106" t="str">
        <f t="array" ref="D167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680" spans="1:4" ht="18" x14ac:dyDescent="0.25">
      <c r="A1680" s="96" t="str">
        <f>IF(D1680&lt;&gt;" ",'База данных_основная'!$AE$1," ")</f>
        <v xml:space="preserve"> </v>
      </c>
      <c r="B1680" s="96" t="str">
        <f t="array" ref="B168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680" s="97" t="str">
        <f t="array" ref="C168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680" s="106" t="str">
        <f t="array" ref="D168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681" spans="1:4" ht="18" x14ac:dyDescent="0.25">
      <c r="A1681" s="96" t="str">
        <f>IF(D1681&lt;&gt;" ",'База данных_основная'!$AE$1," ")</f>
        <v xml:space="preserve"> </v>
      </c>
      <c r="B1681" s="96" t="str">
        <f t="array" ref="B168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681" s="97" t="str">
        <f t="array" ref="C168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681" s="106" t="str">
        <f t="array" ref="D168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682" spans="1:4" ht="18" x14ac:dyDescent="0.25">
      <c r="A1682" s="96" t="str">
        <f>IF(D1682&lt;&gt;" ",'База данных_основная'!$AE$1," ")</f>
        <v xml:space="preserve"> </v>
      </c>
      <c r="B1682" s="96" t="str">
        <f t="array" ref="B168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682" s="97" t="str">
        <f t="array" ref="C168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682" s="106" t="str">
        <f t="array" ref="D168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683" spans="1:4" ht="18" x14ac:dyDescent="0.25">
      <c r="A1683" s="96" t="str">
        <f>IF(D1683&lt;&gt;" ",'База данных_основная'!$AE$1," ")</f>
        <v xml:space="preserve"> </v>
      </c>
      <c r="B1683" s="96" t="str">
        <f t="array" ref="B168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683" s="97" t="str">
        <f t="array" ref="C168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683" s="106" t="str">
        <f t="array" ref="D168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684" spans="1:4" ht="18" x14ac:dyDescent="0.25">
      <c r="A1684" s="96" t="str">
        <f>IF(D1684&lt;&gt;" ",'База данных_основная'!$AE$1," ")</f>
        <v xml:space="preserve"> </v>
      </c>
      <c r="B1684" s="96" t="str">
        <f t="array" ref="B168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684" s="97" t="str">
        <f t="array" ref="C168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684" s="106" t="str">
        <f t="array" ref="D168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685" spans="1:4" ht="18" x14ac:dyDescent="0.25">
      <c r="A1685" s="96" t="str">
        <f>IF(D1685&lt;&gt;" ",'База данных_основная'!$AE$1," ")</f>
        <v xml:space="preserve"> </v>
      </c>
      <c r="B1685" s="96" t="str">
        <f t="array" ref="B168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685" s="97" t="str">
        <f t="array" ref="C168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685" s="106" t="str">
        <f t="array" ref="D168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686" spans="1:4" ht="18" x14ac:dyDescent="0.25">
      <c r="A1686" s="96" t="str">
        <f>IF(D1686&lt;&gt;" ",'База данных_основная'!$AE$1," ")</f>
        <v xml:space="preserve"> </v>
      </c>
      <c r="B1686" s="96" t="str">
        <f t="array" ref="B168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686" s="97" t="str">
        <f t="array" ref="C168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686" s="106" t="str">
        <f t="array" ref="D168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687" spans="1:4" ht="18" x14ac:dyDescent="0.25">
      <c r="A1687" s="96" t="str">
        <f>IF(D1687&lt;&gt;" ",'База данных_основная'!$AE$1," ")</f>
        <v xml:space="preserve"> </v>
      </c>
      <c r="B1687" s="96" t="str">
        <f t="array" ref="B168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687" s="97" t="str">
        <f t="array" ref="C168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687" s="106" t="str">
        <f t="array" ref="D168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688" spans="1:4" ht="18" x14ac:dyDescent="0.25">
      <c r="A1688" s="96" t="str">
        <f>IF(D1688&lt;&gt;" ",'База данных_основная'!$AE$1," ")</f>
        <v xml:space="preserve"> </v>
      </c>
      <c r="B1688" s="96" t="str">
        <f t="array" ref="B168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688" s="97" t="str">
        <f t="array" ref="C168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688" s="106" t="str">
        <f t="array" ref="D168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689" spans="1:4" ht="18" x14ac:dyDescent="0.25">
      <c r="A1689" s="96" t="str">
        <f>IF(D1689&lt;&gt;" ",'База данных_основная'!$AE$1," ")</f>
        <v xml:space="preserve"> </v>
      </c>
      <c r="B1689" s="96" t="str">
        <f t="array" ref="B168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689" s="97" t="str">
        <f t="array" ref="C168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689" s="106" t="str">
        <f t="array" ref="D168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690" spans="1:4" ht="18" x14ac:dyDescent="0.25">
      <c r="A1690" s="96" t="str">
        <f>IF(D1690&lt;&gt;" ",'База данных_основная'!$AE$1," ")</f>
        <v xml:space="preserve"> </v>
      </c>
      <c r="B1690" s="96" t="str">
        <f t="array" ref="B169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690" s="97" t="str">
        <f t="array" ref="C169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690" s="106" t="str">
        <f t="array" ref="D169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691" spans="1:4" ht="18" x14ac:dyDescent="0.25">
      <c r="A1691" s="96" t="str">
        <f>IF(D1691&lt;&gt;" ",'База данных_основная'!$AE$1," ")</f>
        <v xml:space="preserve"> </v>
      </c>
      <c r="B1691" s="96" t="str">
        <f t="array" ref="B169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691" s="97" t="str">
        <f t="array" ref="C169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691" s="106" t="str">
        <f t="array" ref="D169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692" spans="1:4" ht="18" x14ac:dyDescent="0.25">
      <c r="A1692" s="96" t="str">
        <f>IF(D1692&lt;&gt;" ",'База данных_основная'!$AE$1," ")</f>
        <v xml:space="preserve"> </v>
      </c>
      <c r="B1692" s="96" t="str">
        <f t="array" ref="B169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692" s="97" t="str">
        <f t="array" ref="C169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692" s="106" t="str">
        <f t="array" ref="D169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693" spans="1:4" ht="18" x14ac:dyDescent="0.25">
      <c r="A1693" s="96" t="str">
        <f>IF(D1693&lt;&gt;" ",'База данных_основная'!$AE$1," ")</f>
        <v xml:space="preserve"> </v>
      </c>
      <c r="B1693" s="96" t="str">
        <f t="array" ref="B169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693" s="97" t="str">
        <f t="array" ref="C169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693" s="106" t="str">
        <f t="array" ref="D169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694" spans="1:4" ht="18" x14ac:dyDescent="0.25">
      <c r="A1694" s="96" t="str">
        <f>IF(D1694&lt;&gt;" ",'База данных_основная'!$AE$1," ")</f>
        <v xml:space="preserve"> </v>
      </c>
      <c r="B1694" s="96" t="str">
        <f t="array" ref="B169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694" s="97" t="str">
        <f t="array" ref="C169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694" s="106" t="str">
        <f t="array" ref="D169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695" spans="1:4" ht="18" x14ac:dyDescent="0.25">
      <c r="A1695" s="96" t="str">
        <f>IF(D1695&lt;&gt;" ",'База данных_основная'!$AE$1," ")</f>
        <v xml:space="preserve"> </v>
      </c>
      <c r="B1695" s="96" t="str">
        <f t="array" ref="B169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695" s="97" t="str">
        <f t="array" ref="C169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695" s="106" t="str">
        <f t="array" ref="D169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696" spans="1:4" ht="18" x14ac:dyDescent="0.25">
      <c r="A1696" s="96" t="str">
        <f>IF(D1696&lt;&gt;" ",'База данных_основная'!$AE$1," ")</f>
        <v xml:space="preserve"> </v>
      </c>
      <c r="B1696" s="96" t="str">
        <f t="array" ref="B169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696" s="97" t="str">
        <f t="array" ref="C169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696" s="106" t="str">
        <f t="array" ref="D169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697" spans="1:4" ht="18" x14ac:dyDescent="0.25">
      <c r="A1697" s="96" t="str">
        <f>IF(D1697&lt;&gt;" ",'База данных_основная'!$AE$1," ")</f>
        <v xml:space="preserve"> </v>
      </c>
      <c r="B1697" s="96" t="str">
        <f t="array" ref="B169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697" s="97" t="str">
        <f t="array" ref="C169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697" s="106" t="str">
        <f t="array" ref="D169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698" spans="1:4" ht="18" x14ac:dyDescent="0.25">
      <c r="A1698" s="96" t="str">
        <f>IF(D1698&lt;&gt;" ",'База данных_основная'!$AE$1," ")</f>
        <v xml:space="preserve"> </v>
      </c>
      <c r="B1698" s="96" t="str">
        <f t="array" ref="B169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698" s="97" t="str">
        <f t="array" ref="C169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698" s="106" t="str">
        <f t="array" ref="D169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699" spans="1:4" ht="18" x14ac:dyDescent="0.25">
      <c r="A1699" s="96" t="str">
        <f>IF(D1699&lt;&gt;" ",'База данных_основная'!$AE$1," ")</f>
        <v xml:space="preserve"> </v>
      </c>
      <c r="B1699" s="96" t="str">
        <f t="array" ref="B169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699" s="97" t="str">
        <f t="array" ref="C169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699" s="106" t="str">
        <f t="array" ref="D169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700" spans="1:4" ht="18" x14ac:dyDescent="0.25">
      <c r="A1700" s="96" t="str">
        <f>IF(D1700&lt;&gt;" ",'База данных_основная'!$AE$1," ")</f>
        <v xml:space="preserve"> </v>
      </c>
      <c r="B1700" s="96" t="str">
        <f t="array" ref="B170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700" s="97" t="str">
        <f t="array" ref="C170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700" s="106" t="str">
        <f t="array" ref="D170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701" spans="1:4" ht="18" x14ac:dyDescent="0.25">
      <c r="A1701" s="96" t="str">
        <f>IF(D1701&lt;&gt;" ",'База данных_основная'!$AE$1," ")</f>
        <v xml:space="preserve"> </v>
      </c>
      <c r="B1701" s="96" t="str">
        <f t="array" ref="B170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701" s="97" t="str">
        <f t="array" ref="C170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701" s="106" t="str">
        <f t="array" ref="D170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702" spans="1:4" ht="18" x14ac:dyDescent="0.25">
      <c r="A1702" s="96" t="str">
        <f>IF(D1702&lt;&gt;" ",'База данных_основная'!$AE$1," ")</f>
        <v xml:space="preserve"> </v>
      </c>
      <c r="B1702" s="96" t="str">
        <f t="array" ref="B170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702" s="97" t="str">
        <f t="array" ref="C170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702" s="106" t="str">
        <f t="array" ref="D170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703" spans="1:4" ht="18" x14ac:dyDescent="0.25">
      <c r="A1703" s="96" t="str">
        <f>IF(D1703&lt;&gt;" ",'База данных_основная'!$AE$1," ")</f>
        <v xml:space="preserve"> </v>
      </c>
      <c r="B1703" s="96" t="str">
        <f t="array" ref="B170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703" s="97" t="str">
        <f t="array" ref="C170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703" s="106" t="str">
        <f t="array" ref="D170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704" spans="1:4" ht="18" x14ac:dyDescent="0.25">
      <c r="A1704" s="96" t="str">
        <f>IF(D1704&lt;&gt;" ",'База данных_основная'!$AE$1," ")</f>
        <v xml:space="preserve"> </v>
      </c>
      <c r="B1704" s="96" t="str">
        <f t="array" ref="B170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704" s="97" t="str">
        <f t="array" ref="C170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704" s="106" t="str">
        <f t="array" ref="D170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705" spans="1:4" ht="18" x14ac:dyDescent="0.25">
      <c r="A1705" s="96" t="str">
        <f>IF(D1705&lt;&gt;" ",'База данных_основная'!$AE$1," ")</f>
        <v xml:space="preserve"> </v>
      </c>
      <c r="B1705" s="96" t="str">
        <f t="array" ref="B170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705" s="97" t="str">
        <f t="array" ref="C170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705" s="106" t="str">
        <f t="array" ref="D170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706" spans="1:4" ht="18" x14ac:dyDescent="0.25">
      <c r="A1706" s="96" t="str">
        <f>IF(D1706&lt;&gt;" ",'База данных_основная'!$AE$1," ")</f>
        <v xml:space="preserve"> </v>
      </c>
      <c r="B1706" s="96" t="str">
        <f t="array" ref="B170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706" s="97" t="str">
        <f t="array" ref="C170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706" s="106" t="str">
        <f t="array" ref="D170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707" spans="1:4" ht="18" x14ac:dyDescent="0.25">
      <c r="A1707" s="96" t="str">
        <f>IF(D1707&lt;&gt;" ",'База данных_основная'!$AE$1," ")</f>
        <v xml:space="preserve"> </v>
      </c>
      <c r="B1707" s="96" t="str">
        <f t="array" ref="B170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707" s="97" t="str">
        <f t="array" ref="C170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707" s="106" t="str">
        <f t="array" ref="D170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708" spans="1:4" ht="18" x14ac:dyDescent="0.25">
      <c r="A1708" s="96" t="str">
        <f>IF(D1708&lt;&gt;" ",'База данных_основная'!$AE$1," ")</f>
        <v xml:space="preserve"> </v>
      </c>
      <c r="B1708" s="96" t="str">
        <f t="array" ref="B170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708" s="97" t="str">
        <f t="array" ref="C170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708" s="106" t="str">
        <f t="array" ref="D170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709" spans="1:4" ht="18" x14ac:dyDescent="0.25">
      <c r="A1709" s="96" t="str">
        <f>IF(D1709&lt;&gt;" ",'База данных_основная'!$AE$1," ")</f>
        <v xml:space="preserve"> </v>
      </c>
      <c r="B1709" s="96" t="str">
        <f t="array" ref="B170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709" s="97" t="str">
        <f t="array" ref="C170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709" s="106" t="str">
        <f t="array" ref="D170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710" spans="1:4" ht="18" x14ac:dyDescent="0.25">
      <c r="A1710" s="96" t="str">
        <f>IF(D1710&lt;&gt;" ",'База данных_основная'!$AE$1," ")</f>
        <v xml:space="preserve"> </v>
      </c>
      <c r="B1710" s="96" t="str">
        <f t="array" ref="B171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710" s="97" t="str">
        <f t="array" ref="C171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710" s="106" t="str">
        <f t="array" ref="D171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711" spans="1:4" ht="18" x14ac:dyDescent="0.25">
      <c r="A1711" s="96" t="str">
        <f>IF(D1711&lt;&gt;" ",'База данных_основная'!$AE$1," ")</f>
        <v xml:space="preserve"> </v>
      </c>
      <c r="B1711" s="96" t="str">
        <f t="array" ref="B171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711" s="97" t="str">
        <f t="array" ref="C171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711" s="106" t="str">
        <f t="array" ref="D171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712" spans="1:4" ht="18" x14ac:dyDescent="0.25">
      <c r="A1712" s="96" t="str">
        <f>IF(D1712&lt;&gt;" ",'База данных_основная'!$AE$1," ")</f>
        <v xml:space="preserve"> </v>
      </c>
      <c r="B1712" s="96" t="str">
        <f t="array" ref="B171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712" s="97" t="str">
        <f t="array" ref="C171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712" s="106" t="str">
        <f t="array" ref="D171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713" spans="1:4" ht="18" x14ac:dyDescent="0.25">
      <c r="A1713" s="96" t="str">
        <f>IF(D1713&lt;&gt;" ",'База данных_основная'!$AE$1," ")</f>
        <v xml:space="preserve"> </v>
      </c>
      <c r="B1713" s="96" t="str">
        <f t="array" ref="B171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713" s="97" t="str">
        <f t="array" ref="C171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713" s="106" t="str">
        <f t="array" ref="D171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714" spans="1:4" ht="18" x14ac:dyDescent="0.25">
      <c r="A1714" s="96" t="str">
        <f>IF(D1714&lt;&gt;" ",'База данных_основная'!$AE$1," ")</f>
        <v xml:space="preserve"> </v>
      </c>
      <c r="B1714" s="96" t="str">
        <f t="array" ref="B171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714" s="97" t="str">
        <f t="array" ref="C171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714" s="106" t="str">
        <f t="array" ref="D171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715" spans="1:4" ht="18" x14ac:dyDescent="0.25">
      <c r="A1715" s="96" t="str">
        <f>IF(D1715&lt;&gt;" ",'База данных_основная'!$AE$1," ")</f>
        <v xml:space="preserve"> </v>
      </c>
      <c r="B1715" s="96" t="str">
        <f t="array" ref="B171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715" s="97" t="str">
        <f t="array" ref="C171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715" s="106" t="str">
        <f t="array" ref="D171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716" spans="1:4" ht="18" x14ac:dyDescent="0.25">
      <c r="A1716" s="96" t="str">
        <f>IF(D1716&lt;&gt;" ",'База данных_основная'!$AE$1," ")</f>
        <v xml:space="preserve"> </v>
      </c>
      <c r="B1716" s="96" t="str">
        <f t="array" ref="B171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716" s="97" t="str">
        <f t="array" ref="C171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716" s="106" t="str">
        <f t="array" ref="D171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717" spans="1:4" ht="18" x14ac:dyDescent="0.25">
      <c r="A1717" s="96" t="str">
        <f>IF(D1717&lt;&gt;" ",'База данных_основная'!$AE$1," ")</f>
        <v xml:space="preserve"> </v>
      </c>
      <c r="B1717" s="96" t="str">
        <f t="array" ref="B171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717" s="97" t="str">
        <f t="array" ref="C171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717" s="106" t="str">
        <f t="array" ref="D171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718" spans="1:4" ht="18" x14ac:dyDescent="0.25">
      <c r="A1718" s="96" t="str">
        <f>IF(D1718&lt;&gt;" ",'База данных_основная'!$AE$1," ")</f>
        <v xml:space="preserve"> </v>
      </c>
      <c r="B1718" s="96" t="str">
        <f t="array" ref="B171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718" s="97" t="str">
        <f t="array" ref="C171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718" s="106" t="str">
        <f t="array" ref="D171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719" spans="1:4" ht="18" x14ac:dyDescent="0.25">
      <c r="A1719" s="96" t="str">
        <f>IF(D1719&lt;&gt;" ",'База данных_основная'!$AE$1," ")</f>
        <v xml:space="preserve"> </v>
      </c>
      <c r="B1719" s="96" t="str">
        <f t="array" ref="B171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719" s="97" t="str">
        <f t="array" ref="C171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719" s="106" t="str">
        <f t="array" ref="D171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720" spans="1:4" ht="18" x14ac:dyDescent="0.25">
      <c r="A1720" s="96" t="str">
        <f>IF(D1720&lt;&gt;" ",'База данных_основная'!$AE$1," ")</f>
        <v xml:space="preserve"> </v>
      </c>
      <c r="B1720" s="96" t="str">
        <f t="array" ref="B172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720" s="97" t="str">
        <f t="array" ref="C172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720" s="106" t="str">
        <f t="array" ref="D172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721" spans="1:4" ht="18" x14ac:dyDescent="0.25">
      <c r="A1721" s="96" t="str">
        <f>IF(D1721&lt;&gt;" ",'База данных_основная'!$AE$1," ")</f>
        <v xml:space="preserve"> </v>
      </c>
      <c r="B1721" s="96" t="str">
        <f t="array" ref="B172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721" s="97" t="str">
        <f t="array" ref="C172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721" s="106" t="str">
        <f t="array" ref="D172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722" spans="1:4" ht="18" x14ac:dyDescent="0.25">
      <c r="A1722" s="96" t="str">
        <f>IF(D1722&lt;&gt;" ",'База данных_основная'!$AE$1," ")</f>
        <v xml:space="preserve"> </v>
      </c>
      <c r="B1722" s="96" t="str">
        <f t="array" ref="B172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722" s="97" t="str">
        <f t="array" ref="C172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722" s="106" t="str">
        <f t="array" ref="D172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723" spans="1:4" ht="18" x14ac:dyDescent="0.25">
      <c r="A1723" s="96" t="str">
        <f>IF(D1723&lt;&gt;" ",'База данных_основная'!$AE$1," ")</f>
        <v xml:space="preserve"> </v>
      </c>
      <c r="B1723" s="96" t="str">
        <f t="array" ref="B172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723" s="97" t="str">
        <f t="array" ref="C172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723" s="106" t="str">
        <f t="array" ref="D172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724" spans="1:4" ht="18" x14ac:dyDescent="0.25">
      <c r="A1724" s="96" t="str">
        <f>IF(D1724&lt;&gt;" ",'База данных_основная'!$AE$1," ")</f>
        <v xml:space="preserve"> </v>
      </c>
      <c r="B1724" s="96" t="str">
        <f t="array" ref="B172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724" s="97" t="str">
        <f t="array" ref="C172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724" s="106" t="str">
        <f t="array" ref="D172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725" spans="1:4" ht="18" x14ac:dyDescent="0.25">
      <c r="A1725" s="96" t="str">
        <f>IF(D1725&lt;&gt;" ",'База данных_основная'!$AE$1," ")</f>
        <v xml:space="preserve"> </v>
      </c>
      <c r="B1725" s="96" t="str">
        <f t="array" ref="B172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725" s="97" t="str">
        <f t="array" ref="C172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725" s="106" t="str">
        <f t="array" ref="D172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726" spans="1:4" ht="18" x14ac:dyDescent="0.25">
      <c r="A1726" s="96" t="str">
        <f>IF(D1726&lt;&gt;" ",'База данных_основная'!$AE$1," ")</f>
        <v xml:space="preserve"> </v>
      </c>
      <c r="B1726" s="96" t="str">
        <f t="array" ref="B172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726" s="97" t="str">
        <f t="array" ref="C172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726" s="106" t="str">
        <f t="array" ref="D172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727" spans="1:4" ht="18" x14ac:dyDescent="0.25">
      <c r="A1727" s="96" t="str">
        <f>IF(D1727&lt;&gt;" ",'База данных_основная'!$AE$1," ")</f>
        <v xml:space="preserve"> </v>
      </c>
      <c r="B1727" s="96" t="str">
        <f t="array" ref="B172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727" s="97" t="str">
        <f t="array" ref="C172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727" s="106" t="str">
        <f t="array" ref="D172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728" spans="1:4" ht="18" x14ac:dyDescent="0.25">
      <c r="A1728" s="96" t="str">
        <f>IF(D1728&lt;&gt;" ",'База данных_основная'!$AE$1," ")</f>
        <v xml:space="preserve"> </v>
      </c>
      <c r="B1728" s="96" t="str">
        <f t="array" ref="B172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728" s="97" t="str">
        <f t="array" ref="C172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728" s="106" t="str">
        <f t="array" ref="D172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729" spans="1:4" ht="18" x14ac:dyDescent="0.25">
      <c r="A1729" s="96" t="str">
        <f>IF(D1729&lt;&gt;" ",'База данных_основная'!$AE$1," ")</f>
        <v xml:space="preserve"> </v>
      </c>
      <c r="B1729" s="96" t="str">
        <f t="array" ref="B172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729" s="97" t="str">
        <f t="array" ref="C172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729" s="106" t="str">
        <f t="array" ref="D172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730" spans="1:4" ht="18" x14ac:dyDescent="0.25">
      <c r="A1730" s="96" t="str">
        <f>IF(D1730&lt;&gt;" ",'База данных_основная'!$AE$1," ")</f>
        <v xml:space="preserve"> </v>
      </c>
      <c r="B1730" s="96" t="str">
        <f t="array" ref="B173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730" s="97" t="str">
        <f t="array" ref="C173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730" s="106" t="str">
        <f t="array" ref="D173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731" spans="1:4" ht="18" x14ac:dyDescent="0.25">
      <c r="A1731" s="96" t="str">
        <f>IF(D1731&lt;&gt;" ",'База данных_основная'!$AE$1," ")</f>
        <v xml:space="preserve"> </v>
      </c>
      <c r="B1731" s="96" t="str">
        <f t="array" ref="B173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731" s="97" t="str">
        <f t="array" ref="C173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731" s="106" t="str">
        <f t="array" ref="D173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732" spans="1:4" ht="18" x14ac:dyDescent="0.25">
      <c r="A1732" s="96" t="str">
        <f>IF(D1732&lt;&gt;" ",'База данных_основная'!$AE$1," ")</f>
        <v xml:space="preserve"> </v>
      </c>
      <c r="B1732" s="96" t="str">
        <f t="array" ref="B173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732" s="97" t="str">
        <f t="array" ref="C173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732" s="106" t="str">
        <f t="array" ref="D173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733" spans="1:4" ht="18" x14ac:dyDescent="0.25">
      <c r="A1733" s="96" t="str">
        <f>IF(D1733&lt;&gt;" ",'База данных_основная'!$AE$1," ")</f>
        <v xml:space="preserve"> </v>
      </c>
      <c r="B1733" s="96" t="str">
        <f t="array" ref="B173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733" s="97" t="str">
        <f t="array" ref="C173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733" s="106" t="str">
        <f t="array" ref="D173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734" spans="1:4" ht="18" x14ac:dyDescent="0.25">
      <c r="A1734" s="96" t="str">
        <f>IF(D1734&lt;&gt;" ",'База данных_основная'!$AE$1," ")</f>
        <v xml:space="preserve"> </v>
      </c>
      <c r="B1734" s="96" t="str">
        <f t="array" ref="B173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734" s="97" t="str">
        <f t="array" ref="C173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734" s="106" t="str">
        <f t="array" ref="D173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735" spans="1:4" ht="18" x14ac:dyDescent="0.25">
      <c r="A1735" s="96" t="str">
        <f>IF(D1735&lt;&gt;" ",'База данных_основная'!$AE$1," ")</f>
        <v xml:space="preserve"> </v>
      </c>
      <c r="B1735" s="96" t="str">
        <f t="array" ref="B173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735" s="97" t="str">
        <f t="array" ref="C173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735" s="106" t="str">
        <f t="array" ref="D173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736" spans="1:4" ht="18" x14ac:dyDescent="0.25">
      <c r="A1736" s="96" t="str">
        <f>IF(D1736&lt;&gt;" ",'База данных_основная'!$AE$1," ")</f>
        <v xml:space="preserve"> </v>
      </c>
      <c r="B1736" s="96" t="str">
        <f t="array" ref="B173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736" s="97" t="str">
        <f t="array" ref="C173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736" s="106" t="str">
        <f t="array" ref="D173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737" spans="1:4" ht="18" x14ac:dyDescent="0.25">
      <c r="A1737" s="96" t="str">
        <f>IF(D1737&lt;&gt;" ",'База данных_основная'!$AE$1," ")</f>
        <v xml:space="preserve"> </v>
      </c>
      <c r="B1737" s="96" t="str">
        <f t="array" ref="B173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737" s="97" t="str">
        <f t="array" ref="C173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737" s="106" t="str">
        <f t="array" ref="D173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738" spans="1:4" ht="18" x14ac:dyDescent="0.25">
      <c r="A1738" s="96" t="str">
        <f>IF(D1738&lt;&gt;" ",'База данных_основная'!$AE$1," ")</f>
        <v xml:space="preserve"> </v>
      </c>
      <c r="B1738" s="96" t="str">
        <f t="array" ref="B173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738" s="97" t="str">
        <f t="array" ref="C173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738" s="106" t="str">
        <f t="array" ref="D173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739" spans="1:4" ht="18" x14ac:dyDescent="0.25">
      <c r="A1739" s="96" t="str">
        <f>IF(D1739&lt;&gt;" ",'База данных_основная'!$AE$1," ")</f>
        <v xml:space="preserve"> </v>
      </c>
      <c r="B1739" s="96" t="str">
        <f t="array" ref="B173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739" s="97" t="str">
        <f t="array" ref="C173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739" s="106" t="str">
        <f t="array" ref="D173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740" spans="1:4" ht="18" x14ac:dyDescent="0.25">
      <c r="A1740" s="96" t="str">
        <f>IF(D1740&lt;&gt;" ",'База данных_основная'!$AE$1," ")</f>
        <v xml:space="preserve"> </v>
      </c>
      <c r="B1740" s="96" t="str">
        <f t="array" ref="B174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740" s="97" t="str">
        <f t="array" ref="C174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740" s="106" t="str">
        <f t="array" ref="D174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741" spans="1:4" ht="18" x14ac:dyDescent="0.25">
      <c r="A1741" s="96" t="str">
        <f>IF(D1741&lt;&gt;" ",'База данных_основная'!$AE$1," ")</f>
        <v xml:space="preserve"> </v>
      </c>
      <c r="B1741" s="96" t="str">
        <f t="array" ref="B174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741" s="97" t="str">
        <f t="array" ref="C174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741" s="106" t="str">
        <f t="array" ref="D174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742" spans="1:4" ht="18" x14ac:dyDescent="0.25">
      <c r="A1742" s="96" t="str">
        <f>IF(D1742&lt;&gt;" ",'База данных_основная'!$AE$1," ")</f>
        <v xml:space="preserve"> </v>
      </c>
      <c r="B1742" s="96" t="str">
        <f t="array" ref="B174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742" s="97" t="str">
        <f t="array" ref="C174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742" s="106" t="str">
        <f t="array" ref="D174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743" spans="1:4" ht="18" x14ac:dyDescent="0.25">
      <c r="A1743" s="96" t="str">
        <f>IF(D1743&lt;&gt;" ",'База данных_основная'!$AE$1," ")</f>
        <v xml:space="preserve"> </v>
      </c>
      <c r="B1743" s="96" t="str">
        <f t="array" ref="B174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743" s="97" t="str">
        <f t="array" ref="C174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743" s="106" t="str">
        <f t="array" ref="D174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744" spans="1:4" ht="18" x14ac:dyDescent="0.25">
      <c r="A1744" s="96" t="str">
        <f>IF(D1744&lt;&gt;" ",'База данных_основная'!$AE$1," ")</f>
        <v xml:space="preserve"> </v>
      </c>
      <c r="B1744" s="96" t="str">
        <f t="array" ref="B174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744" s="97" t="str">
        <f t="array" ref="C174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744" s="106" t="str">
        <f t="array" ref="D174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745" spans="1:4" ht="18" x14ac:dyDescent="0.25">
      <c r="A1745" s="96" t="str">
        <f>IF(D1745&lt;&gt;" ",'База данных_основная'!$AE$1," ")</f>
        <v xml:space="preserve"> </v>
      </c>
      <c r="B1745" s="96" t="str">
        <f t="array" ref="B174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745" s="97" t="str">
        <f t="array" ref="C174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745" s="106" t="str">
        <f t="array" ref="D174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746" spans="1:4" ht="18" x14ac:dyDescent="0.25">
      <c r="A1746" s="96" t="str">
        <f>IF(D1746&lt;&gt;" ",'База данных_основная'!$AE$1," ")</f>
        <v xml:space="preserve"> </v>
      </c>
      <c r="B1746" s="96" t="str">
        <f t="array" ref="B174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746" s="97" t="str">
        <f t="array" ref="C174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746" s="106" t="str">
        <f t="array" ref="D174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747" spans="1:4" ht="18" x14ac:dyDescent="0.25">
      <c r="A1747" s="96" t="str">
        <f>IF(D1747&lt;&gt;" ",'База данных_основная'!$AE$1," ")</f>
        <v xml:space="preserve"> </v>
      </c>
      <c r="B1747" s="96" t="str">
        <f t="array" ref="B174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747" s="97" t="str">
        <f t="array" ref="C174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747" s="106" t="str">
        <f t="array" ref="D174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748" spans="1:4" ht="18" x14ac:dyDescent="0.25">
      <c r="A1748" s="96" t="str">
        <f>IF(D1748&lt;&gt;" ",'База данных_основная'!$AE$1," ")</f>
        <v xml:space="preserve"> </v>
      </c>
      <c r="B1748" s="96" t="str">
        <f t="array" ref="B174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748" s="97" t="str">
        <f t="array" ref="C174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748" s="106" t="str">
        <f t="array" ref="D174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749" spans="1:4" ht="18" x14ac:dyDescent="0.25">
      <c r="A1749" s="96" t="str">
        <f>IF(D1749&lt;&gt;" ",'База данных_основная'!$AE$1," ")</f>
        <v xml:space="preserve"> </v>
      </c>
      <c r="B1749" s="96" t="str">
        <f t="array" ref="B174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749" s="97" t="str">
        <f t="array" ref="C174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749" s="106" t="str">
        <f t="array" ref="D174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750" spans="1:4" ht="18" x14ac:dyDescent="0.25">
      <c r="A1750" s="96" t="str">
        <f>IF(D1750&lt;&gt;" ",'База данных_основная'!$AE$1," ")</f>
        <v xml:space="preserve"> </v>
      </c>
      <c r="B1750" s="96" t="str">
        <f t="array" ref="B175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750" s="97" t="str">
        <f t="array" ref="C175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750" s="106" t="str">
        <f t="array" ref="D175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751" spans="1:4" ht="18" x14ac:dyDescent="0.25">
      <c r="A1751" s="96" t="str">
        <f>IF(D1751&lt;&gt;" ",'База данных_основная'!$AE$1," ")</f>
        <v xml:space="preserve"> </v>
      </c>
      <c r="B1751" s="96" t="str">
        <f t="array" ref="B175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751" s="97" t="str">
        <f t="array" ref="C175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751" s="106" t="str">
        <f t="array" ref="D175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752" spans="1:4" ht="18" x14ac:dyDescent="0.25">
      <c r="A1752" s="96" t="str">
        <f>IF(D1752&lt;&gt;" ",'База данных_основная'!$AE$1," ")</f>
        <v xml:space="preserve"> </v>
      </c>
      <c r="B1752" s="96" t="str">
        <f t="array" ref="B175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752" s="97" t="str">
        <f t="array" ref="C175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752" s="106" t="str">
        <f t="array" ref="D175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753" spans="1:4" ht="18" x14ac:dyDescent="0.25">
      <c r="A1753" s="96" t="str">
        <f>IF(D1753&lt;&gt;" ",'База данных_основная'!$AE$1," ")</f>
        <v xml:space="preserve"> </v>
      </c>
      <c r="B1753" s="96" t="str">
        <f t="array" ref="B175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753" s="97" t="str">
        <f t="array" ref="C175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753" s="106" t="str">
        <f t="array" ref="D175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754" spans="1:4" ht="18" x14ac:dyDescent="0.25">
      <c r="A1754" s="96" t="str">
        <f>IF(D1754&lt;&gt;" ",'База данных_основная'!$AE$1," ")</f>
        <v xml:space="preserve"> </v>
      </c>
      <c r="B1754" s="96" t="str">
        <f t="array" ref="B175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754" s="97" t="str">
        <f t="array" ref="C175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754" s="106" t="str">
        <f t="array" ref="D175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755" spans="1:4" ht="18" x14ac:dyDescent="0.25">
      <c r="A1755" s="96" t="str">
        <f>IF(D1755&lt;&gt;" ",'База данных_основная'!$AE$1," ")</f>
        <v xml:space="preserve"> </v>
      </c>
      <c r="B1755" s="96" t="str">
        <f t="array" ref="B175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755" s="97" t="str">
        <f t="array" ref="C175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755" s="106" t="str">
        <f t="array" ref="D175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756" spans="1:4" ht="18" x14ac:dyDescent="0.25">
      <c r="A1756" s="96" t="str">
        <f>IF(D1756&lt;&gt;" ",'База данных_основная'!$AE$1," ")</f>
        <v xml:space="preserve"> </v>
      </c>
      <c r="B1756" s="96" t="str">
        <f t="array" ref="B175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756" s="97" t="str">
        <f t="array" ref="C175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756" s="106" t="str">
        <f t="array" ref="D175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757" spans="1:4" ht="18" x14ac:dyDescent="0.25">
      <c r="A1757" s="96" t="str">
        <f>IF(D1757&lt;&gt;" ",'База данных_основная'!$AE$1," ")</f>
        <v xml:space="preserve"> </v>
      </c>
      <c r="B1757" s="96" t="str">
        <f t="array" ref="B175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757" s="97" t="str">
        <f t="array" ref="C175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757" s="106" t="str">
        <f t="array" ref="D175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758" spans="1:4" ht="18" x14ac:dyDescent="0.25">
      <c r="A1758" s="96" t="str">
        <f>IF(D1758&lt;&gt;" ",'База данных_основная'!$AE$1," ")</f>
        <v xml:space="preserve"> </v>
      </c>
      <c r="B1758" s="96" t="str">
        <f t="array" ref="B175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758" s="97" t="str">
        <f t="array" ref="C175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758" s="106" t="str">
        <f t="array" ref="D175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759" spans="1:4" ht="18" x14ac:dyDescent="0.25">
      <c r="A1759" s="96" t="str">
        <f>IF(D1759&lt;&gt;" ",'База данных_основная'!$AE$1," ")</f>
        <v xml:space="preserve"> </v>
      </c>
      <c r="B1759" s="96" t="str">
        <f t="array" ref="B175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759" s="97" t="str">
        <f t="array" ref="C175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759" s="106" t="str">
        <f t="array" ref="D175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760" spans="1:4" ht="18" x14ac:dyDescent="0.25">
      <c r="A1760" s="96" t="str">
        <f>IF(D1760&lt;&gt;" ",'База данных_основная'!$AE$1," ")</f>
        <v xml:space="preserve"> </v>
      </c>
      <c r="B1760" s="96" t="str">
        <f t="array" ref="B176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760" s="97" t="str">
        <f t="array" ref="C176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760" s="106" t="str">
        <f t="array" ref="D176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761" spans="1:4" ht="18" x14ac:dyDescent="0.25">
      <c r="A1761" s="96" t="str">
        <f>IF(D1761&lt;&gt;" ",'База данных_основная'!$AE$1," ")</f>
        <v xml:space="preserve"> </v>
      </c>
      <c r="B1761" s="96" t="str">
        <f t="array" ref="B176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761" s="97" t="str">
        <f t="array" ref="C176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761" s="106" t="str">
        <f t="array" ref="D176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762" spans="1:4" ht="18" x14ac:dyDescent="0.25">
      <c r="A1762" s="96" t="str">
        <f>IF(D1762&lt;&gt;" ",'База данных_основная'!$AE$1," ")</f>
        <v xml:space="preserve"> </v>
      </c>
      <c r="B1762" s="96" t="str">
        <f t="array" ref="B176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762" s="97" t="str">
        <f t="array" ref="C176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762" s="106" t="str">
        <f t="array" ref="D176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763" spans="1:4" ht="18" x14ac:dyDescent="0.25">
      <c r="A1763" s="96" t="str">
        <f>IF(D1763&lt;&gt;" ",'База данных_основная'!$AE$1," ")</f>
        <v xml:space="preserve"> </v>
      </c>
      <c r="B1763" s="96" t="str">
        <f t="array" ref="B176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763" s="97" t="str">
        <f t="array" ref="C176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763" s="106" t="str">
        <f t="array" ref="D176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764" spans="1:4" ht="18" x14ac:dyDescent="0.25">
      <c r="A1764" s="96" t="str">
        <f>IF(D1764&lt;&gt;" ",'База данных_основная'!$AE$1," ")</f>
        <v xml:space="preserve"> </v>
      </c>
      <c r="B1764" s="96" t="str">
        <f t="array" ref="B176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764" s="97" t="str">
        <f t="array" ref="C176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764" s="106" t="str">
        <f t="array" ref="D176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765" spans="1:4" ht="18" x14ac:dyDescent="0.25">
      <c r="A1765" s="96" t="str">
        <f>IF(D1765&lt;&gt;" ",'База данных_основная'!$AE$1," ")</f>
        <v xml:space="preserve"> </v>
      </c>
      <c r="B1765" s="96" t="str">
        <f t="array" ref="B176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765" s="97" t="str">
        <f t="array" ref="C176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765" s="106" t="str">
        <f t="array" ref="D176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766" spans="1:4" ht="18" x14ac:dyDescent="0.25">
      <c r="A1766" s="96" t="str">
        <f>IF(D1766&lt;&gt;" ",'База данных_основная'!$AE$1," ")</f>
        <v xml:space="preserve"> </v>
      </c>
      <c r="B1766" s="96" t="str">
        <f t="array" ref="B176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766" s="97" t="str">
        <f t="array" ref="C176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766" s="106" t="str">
        <f t="array" ref="D176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767" spans="1:4" ht="18" x14ac:dyDescent="0.25">
      <c r="A1767" s="96" t="str">
        <f>IF(D1767&lt;&gt;" ",'База данных_основная'!$AE$1," ")</f>
        <v xml:space="preserve"> </v>
      </c>
      <c r="B1767" s="96" t="str">
        <f t="array" ref="B176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767" s="97" t="str">
        <f t="array" ref="C176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767" s="106" t="str">
        <f t="array" ref="D176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768" spans="1:4" ht="18" x14ac:dyDescent="0.25">
      <c r="A1768" s="96" t="str">
        <f>IF(D1768&lt;&gt;" ",'База данных_основная'!$AE$1," ")</f>
        <v xml:space="preserve"> </v>
      </c>
      <c r="B1768" s="96" t="str">
        <f t="array" ref="B176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768" s="97" t="str">
        <f t="array" ref="C176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768" s="106" t="str">
        <f t="array" ref="D176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769" spans="1:4" ht="18" x14ac:dyDescent="0.25">
      <c r="A1769" s="96" t="str">
        <f>IF(D1769&lt;&gt;" ",'База данных_основная'!$AE$1," ")</f>
        <v xml:space="preserve"> </v>
      </c>
      <c r="B1769" s="96" t="str">
        <f t="array" ref="B176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769" s="97" t="str">
        <f t="array" ref="C176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769" s="106" t="str">
        <f t="array" ref="D176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770" spans="1:4" ht="18" x14ac:dyDescent="0.25">
      <c r="A1770" s="96" t="str">
        <f>IF(D1770&lt;&gt;" ",'База данных_основная'!$AE$1," ")</f>
        <v xml:space="preserve"> </v>
      </c>
      <c r="B1770" s="96" t="str">
        <f t="array" ref="B177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770" s="97" t="str">
        <f t="array" ref="C177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770" s="106" t="str">
        <f t="array" ref="D177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771" spans="1:4" ht="18" x14ac:dyDescent="0.25">
      <c r="A1771" s="96" t="str">
        <f>IF(D1771&lt;&gt;" ",'База данных_основная'!$AE$1," ")</f>
        <v xml:space="preserve"> </v>
      </c>
      <c r="B1771" s="96" t="str">
        <f t="array" ref="B177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771" s="97" t="str">
        <f t="array" ref="C177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771" s="106" t="str">
        <f t="array" ref="D177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772" spans="1:4" ht="18" x14ac:dyDescent="0.25">
      <c r="A1772" s="96" t="str">
        <f>IF(D1772&lt;&gt;" ",'База данных_основная'!$AE$1," ")</f>
        <v xml:space="preserve"> </v>
      </c>
      <c r="B1772" s="96" t="str">
        <f t="array" ref="B177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772" s="97" t="str">
        <f t="array" ref="C177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772" s="106" t="str">
        <f t="array" ref="D177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773" spans="1:4" ht="18" x14ac:dyDescent="0.25">
      <c r="A1773" s="96" t="str">
        <f>IF(D1773&lt;&gt;" ",'База данных_основная'!$AE$1," ")</f>
        <v xml:space="preserve"> </v>
      </c>
      <c r="B1773" s="96" t="str">
        <f t="array" ref="B177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773" s="97" t="str">
        <f t="array" ref="C177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773" s="106" t="str">
        <f t="array" ref="D177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774" spans="1:4" ht="18" x14ac:dyDescent="0.25">
      <c r="A1774" s="96" t="str">
        <f>IF(D1774&lt;&gt;" ",'База данных_основная'!$AE$1," ")</f>
        <v xml:space="preserve"> </v>
      </c>
      <c r="B1774" s="96" t="str">
        <f t="array" ref="B177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774" s="97" t="str">
        <f t="array" ref="C177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774" s="106" t="str">
        <f t="array" ref="D177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775" spans="1:4" ht="18" x14ac:dyDescent="0.25">
      <c r="A1775" s="96" t="str">
        <f>IF(D1775&lt;&gt;" ",'База данных_основная'!$AE$1," ")</f>
        <v xml:space="preserve"> </v>
      </c>
      <c r="B1775" s="96" t="str">
        <f t="array" ref="B177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775" s="97" t="str">
        <f t="array" ref="C177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775" s="106" t="str">
        <f t="array" ref="D177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776" spans="1:4" ht="18" x14ac:dyDescent="0.25">
      <c r="A1776" s="96" t="str">
        <f>IF(D1776&lt;&gt;" ",'База данных_основная'!$AE$1," ")</f>
        <v xml:space="preserve"> </v>
      </c>
      <c r="B1776" s="96" t="str">
        <f t="array" ref="B177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776" s="97" t="str">
        <f t="array" ref="C177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776" s="106" t="str">
        <f t="array" ref="D177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777" spans="1:4" ht="18" x14ac:dyDescent="0.25">
      <c r="A1777" s="96" t="str">
        <f>IF(D1777&lt;&gt;" ",'База данных_основная'!$AE$1," ")</f>
        <v xml:space="preserve"> </v>
      </c>
      <c r="B1777" s="96" t="str">
        <f t="array" ref="B177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777" s="97" t="str">
        <f t="array" ref="C177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777" s="106" t="str">
        <f t="array" ref="D177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778" spans="1:4" ht="18" x14ac:dyDescent="0.25">
      <c r="A1778" s="96" t="str">
        <f>IF(D1778&lt;&gt;" ",'База данных_основная'!$AE$1," ")</f>
        <v xml:space="preserve"> </v>
      </c>
      <c r="B1778" s="96" t="str">
        <f t="array" ref="B177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778" s="97" t="str">
        <f t="array" ref="C177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778" s="106" t="str">
        <f t="array" ref="D177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779" spans="1:4" ht="18" x14ac:dyDescent="0.25">
      <c r="A1779" s="96" t="str">
        <f>IF(D1779&lt;&gt;" ",'База данных_основная'!$AE$1," ")</f>
        <v xml:space="preserve"> </v>
      </c>
      <c r="B1779" s="96" t="str">
        <f t="array" ref="B177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779" s="97" t="str">
        <f t="array" ref="C177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779" s="106" t="str">
        <f t="array" ref="D177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780" spans="1:4" ht="18" x14ac:dyDescent="0.25">
      <c r="A1780" s="96" t="str">
        <f>IF(D1780&lt;&gt;" ",'База данных_основная'!$AE$1," ")</f>
        <v xml:space="preserve"> </v>
      </c>
      <c r="B1780" s="96" t="str">
        <f t="array" ref="B178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780" s="97" t="str">
        <f t="array" ref="C178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780" s="106" t="str">
        <f t="array" ref="D178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781" spans="1:4" ht="18" x14ac:dyDescent="0.25">
      <c r="A1781" s="96" t="str">
        <f>IF(D1781&lt;&gt;" ",'База данных_основная'!$AE$1," ")</f>
        <v xml:space="preserve"> </v>
      </c>
      <c r="B1781" s="96" t="str">
        <f t="array" ref="B178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781" s="97" t="str">
        <f t="array" ref="C178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781" s="106" t="str">
        <f t="array" ref="D178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782" spans="1:4" ht="18" x14ac:dyDescent="0.25">
      <c r="A1782" s="96" t="str">
        <f>IF(D1782&lt;&gt;" ",'База данных_основная'!$AE$1," ")</f>
        <v xml:space="preserve"> </v>
      </c>
      <c r="B1782" s="96" t="str">
        <f t="array" ref="B178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782" s="97" t="str">
        <f t="array" ref="C178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782" s="106" t="str">
        <f t="array" ref="D178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783" spans="1:4" ht="18" x14ac:dyDescent="0.25">
      <c r="A1783" s="96" t="str">
        <f>IF(D1783&lt;&gt;" ",'База данных_основная'!$AE$1," ")</f>
        <v xml:space="preserve"> </v>
      </c>
      <c r="B1783" s="96" t="str">
        <f t="array" ref="B178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783" s="97" t="str">
        <f t="array" ref="C178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783" s="106" t="str">
        <f t="array" ref="D178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784" spans="1:4" ht="18" x14ac:dyDescent="0.25">
      <c r="A1784" s="96" t="str">
        <f>IF(D1784&lt;&gt;" ",'База данных_основная'!$AE$1," ")</f>
        <v xml:space="preserve"> </v>
      </c>
      <c r="B1784" s="96" t="str">
        <f t="array" ref="B178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784" s="97" t="str">
        <f t="array" ref="C178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784" s="106" t="str">
        <f t="array" ref="D178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785" spans="1:4" ht="18" x14ac:dyDescent="0.25">
      <c r="A1785" s="96" t="str">
        <f>IF(D1785&lt;&gt;" ",'База данных_основная'!$AE$1," ")</f>
        <v xml:space="preserve"> </v>
      </c>
      <c r="B1785" s="96" t="str">
        <f t="array" ref="B178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785" s="97" t="str">
        <f t="array" ref="C178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785" s="106" t="str">
        <f t="array" ref="D178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786" spans="1:4" ht="18" x14ac:dyDescent="0.25">
      <c r="A1786" s="96" t="str">
        <f>IF(D1786&lt;&gt;" ",'База данных_основная'!$AE$1," ")</f>
        <v xml:space="preserve"> </v>
      </c>
      <c r="B1786" s="96" t="str">
        <f t="array" ref="B178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786" s="97" t="str">
        <f t="array" ref="C178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786" s="106" t="str">
        <f t="array" ref="D178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787" spans="1:4" ht="18" x14ac:dyDescent="0.25">
      <c r="A1787" s="96" t="str">
        <f>IF(D1787&lt;&gt;" ",'База данных_основная'!$AE$1," ")</f>
        <v xml:space="preserve"> </v>
      </c>
      <c r="B1787" s="96" t="str">
        <f t="array" ref="B178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787" s="97" t="str">
        <f t="array" ref="C178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787" s="106" t="str">
        <f t="array" ref="D178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788" spans="1:4" ht="18" x14ac:dyDescent="0.25">
      <c r="A1788" s="96" t="str">
        <f>IF(D1788&lt;&gt;" ",'База данных_основная'!$AE$1," ")</f>
        <v xml:space="preserve"> </v>
      </c>
      <c r="B1788" s="96" t="str">
        <f t="array" ref="B178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788" s="97" t="str">
        <f t="array" ref="C178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788" s="106" t="str">
        <f t="array" ref="D178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789" spans="1:4" ht="18" x14ac:dyDescent="0.25">
      <c r="A1789" s="96" t="str">
        <f>IF(D1789&lt;&gt;" ",'База данных_основная'!$AE$1," ")</f>
        <v xml:space="preserve"> </v>
      </c>
      <c r="B1789" s="96" t="str">
        <f t="array" ref="B178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789" s="97" t="str">
        <f t="array" ref="C178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789" s="106" t="str">
        <f t="array" ref="D178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790" spans="1:4" ht="18" x14ac:dyDescent="0.25">
      <c r="A1790" s="96" t="str">
        <f>IF(D1790&lt;&gt;" ",'База данных_основная'!$AE$1," ")</f>
        <v xml:space="preserve"> </v>
      </c>
      <c r="B1790" s="96" t="str">
        <f t="array" ref="B179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790" s="97" t="str">
        <f t="array" ref="C179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790" s="106" t="str">
        <f t="array" ref="D179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791" spans="1:4" ht="18" x14ac:dyDescent="0.25">
      <c r="A1791" s="96" t="str">
        <f>IF(D1791&lt;&gt;" ",'База данных_основная'!$AE$1," ")</f>
        <v xml:space="preserve"> </v>
      </c>
      <c r="B1791" s="96" t="str">
        <f t="array" ref="B179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791" s="97" t="str">
        <f t="array" ref="C179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791" s="106" t="str">
        <f t="array" ref="D179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792" spans="1:4" ht="18" x14ac:dyDescent="0.25">
      <c r="A1792" s="96" t="str">
        <f>IF(D1792&lt;&gt;" ",'База данных_основная'!$AE$1," ")</f>
        <v xml:space="preserve"> </v>
      </c>
      <c r="B1792" s="96" t="str">
        <f t="array" ref="B179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792" s="97" t="str">
        <f t="array" ref="C179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792" s="106" t="str">
        <f t="array" ref="D179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793" spans="1:4" ht="18" x14ac:dyDescent="0.25">
      <c r="A1793" s="96" t="str">
        <f>IF(D1793&lt;&gt;" ",'База данных_основная'!$AE$1," ")</f>
        <v xml:space="preserve"> </v>
      </c>
      <c r="B1793" s="96" t="str">
        <f t="array" ref="B179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793" s="97" t="str">
        <f t="array" ref="C179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793" s="106" t="str">
        <f t="array" ref="D179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794" spans="1:4" ht="18" x14ac:dyDescent="0.25">
      <c r="A1794" s="96" t="str">
        <f>IF(D1794&lt;&gt;" ",'База данных_основная'!$AE$1," ")</f>
        <v xml:space="preserve"> </v>
      </c>
      <c r="B1794" s="96" t="str">
        <f t="array" ref="B179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794" s="97" t="str">
        <f t="array" ref="C179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794" s="106" t="str">
        <f t="array" ref="D179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795" spans="1:4" ht="18" x14ac:dyDescent="0.25">
      <c r="A1795" s="96" t="str">
        <f>IF(D1795&lt;&gt;" ",'База данных_основная'!$AE$1," ")</f>
        <v xml:space="preserve"> </v>
      </c>
      <c r="B1795" s="96" t="str">
        <f t="array" ref="B179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795" s="97" t="str">
        <f t="array" ref="C179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795" s="106" t="str">
        <f t="array" ref="D179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796" spans="1:4" ht="18" x14ac:dyDescent="0.25">
      <c r="A1796" s="96" t="str">
        <f>IF(D1796&lt;&gt;" ",'База данных_основная'!$AE$1," ")</f>
        <v xml:space="preserve"> </v>
      </c>
      <c r="B1796" s="96" t="str">
        <f t="array" ref="B179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796" s="97" t="str">
        <f t="array" ref="C179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796" s="106" t="str">
        <f t="array" ref="D179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797" spans="1:4" ht="18" x14ac:dyDescent="0.25">
      <c r="A1797" s="96" t="str">
        <f>IF(D1797&lt;&gt;" ",'База данных_основная'!$AE$1," ")</f>
        <v xml:space="preserve"> </v>
      </c>
      <c r="B1797" s="96" t="str">
        <f t="array" ref="B179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797" s="97" t="str">
        <f t="array" ref="C179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797" s="106" t="str">
        <f t="array" ref="D179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798" spans="1:4" ht="18" x14ac:dyDescent="0.25">
      <c r="A1798" s="96" t="str">
        <f>IF(D1798&lt;&gt;" ",'База данных_основная'!$AE$1," ")</f>
        <v xml:space="preserve"> </v>
      </c>
      <c r="B1798" s="96" t="str">
        <f t="array" ref="B179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798" s="97" t="str">
        <f t="array" ref="C179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798" s="106" t="str">
        <f t="array" ref="D179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799" spans="1:4" ht="18" x14ac:dyDescent="0.25">
      <c r="A1799" s="96" t="str">
        <f>IF(D1799&lt;&gt;" ",'База данных_основная'!$AE$1," ")</f>
        <v xml:space="preserve"> </v>
      </c>
      <c r="B1799" s="96" t="str">
        <f t="array" ref="B179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799" s="97" t="str">
        <f t="array" ref="C179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799" s="106" t="str">
        <f t="array" ref="D179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800" spans="1:4" ht="18" x14ac:dyDescent="0.25">
      <c r="A1800" s="96" t="str">
        <f>IF(D1800&lt;&gt;" ",'База данных_основная'!$AE$1," ")</f>
        <v xml:space="preserve"> </v>
      </c>
      <c r="B1800" s="96" t="str">
        <f t="array" ref="B180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800" s="97" t="str">
        <f t="array" ref="C180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800" s="106" t="str">
        <f t="array" ref="D180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801" spans="1:4" ht="18" x14ac:dyDescent="0.25">
      <c r="A1801" s="96" t="str">
        <f>IF(D1801&lt;&gt;" ",'База данных_основная'!$AE$1," ")</f>
        <v xml:space="preserve"> </v>
      </c>
      <c r="B1801" s="96" t="str">
        <f t="array" ref="B180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801" s="97" t="str">
        <f t="array" ref="C180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801" s="106" t="str">
        <f t="array" ref="D180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802" spans="1:4" ht="18" x14ac:dyDescent="0.25">
      <c r="A1802" s="96" t="str">
        <f>IF(D1802&lt;&gt;" ",'База данных_основная'!$AE$1," ")</f>
        <v xml:space="preserve"> </v>
      </c>
      <c r="B1802" s="96" t="str">
        <f t="array" ref="B180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802" s="97" t="str">
        <f t="array" ref="C180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802" s="106" t="str">
        <f t="array" ref="D180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803" spans="1:4" ht="18" x14ac:dyDescent="0.25">
      <c r="A1803" s="96" t="str">
        <f>IF(D1803&lt;&gt;" ",'База данных_основная'!$AE$1," ")</f>
        <v xml:space="preserve"> </v>
      </c>
      <c r="B1803" s="96" t="str">
        <f t="array" ref="B180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803" s="97" t="str">
        <f t="array" ref="C180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803" s="106" t="str">
        <f t="array" ref="D180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804" spans="1:4" ht="18" x14ac:dyDescent="0.25">
      <c r="A1804" s="96" t="str">
        <f>IF(D1804&lt;&gt;" ",'База данных_основная'!$AE$1," ")</f>
        <v xml:space="preserve"> </v>
      </c>
      <c r="B1804" s="96" t="str">
        <f t="array" ref="B180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804" s="97" t="str">
        <f t="array" ref="C180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804" s="106" t="str">
        <f t="array" ref="D180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805" spans="1:4" ht="18" x14ac:dyDescent="0.25">
      <c r="A1805" s="96" t="str">
        <f>IF(D1805&lt;&gt;" ",'База данных_основная'!$AE$1," ")</f>
        <v xml:space="preserve"> </v>
      </c>
      <c r="B1805" s="96" t="str">
        <f t="array" ref="B180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805" s="97" t="str">
        <f t="array" ref="C180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805" s="106" t="str">
        <f t="array" ref="D180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806" spans="1:4" ht="18" x14ac:dyDescent="0.25">
      <c r="A1806" s="96" t="str">
        <f>IF(D1806&lt;&gt;" ",'База данных_основная'!$AE$1," ")</f>
        <v xml:space="preserve"> </v>
      </c>
      <c r="B1806" s="96" t="str">
        <f t="array" ref="B180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806" s="97" t="str">
        <f t="array" ref="C180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806" s="106" t="str">
        <f t="array" ref="D180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807" spans="1:4" ht="18" x14ac:dyDescent="0.25">
      <c r="A1807" s="96" t="str">
        <f>IF(D1807&lt;&gt;" ",'База данных_основная'!$AE$1," ")</f>
        <v xml:space="preserve"> </v>
      </c>
      <c r="B1807" s="96" t="str">
        <f t="array" ref="B180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807" s="97" t="str">
        <f t="array" ref="C180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807" s="106" t="str">
        <f t="array" ref="D180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808" spans="1:4" ht="18" x14ac:dyDescent="0.25">
      <c r="A1808" s="96" t="str">
        <f>IF(D1808&lt;&gt;" ",'База данных_основная'!$AE$1," ")</f>
        <v xml:space="preserve"> </v>
      </c>
      <c r="B1808" s="96" t="str">
        <f t="array" ref="B180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808" s="97" t="str">
        <f t="array" ref="C180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808" s="106" t="str">
        <f t="array" ref="D180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809" spans="1:4" ht="18" x14ac:dyDescent="0.25">
      <c r="A1809" s="96" t="str">
        <f>IF(D1809&lt;&gt;" ",'База данных_основная'!$AE$1," ")</f>
        <v xml:space="preserve"> </v>
      </c>
      <c r="B1809" s="96" t="str">
        <f t="array" ref="B180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809" s="97" t="str">
        <f t="array" ref="C180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809" s="106" t="str">
        <f t="array" ref="D180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810" spans="1:4" ht="18" x14ac:dyDescent="0.25">
      <c r="A1810" s="96" t="str">
        <f>IF(D1810&lt;&gt;" ",'База данных_основная'!$AE$1," ")</f>
        <v xml:space="preserve"> </v>
      </c>
      <c r="B1810" s="96" t="str">
        <f t="array" ref="B181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810" s="97" t="str">
        <f t="array" ref="C181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810" s="106" t="str">
        <f t="array" ref="D181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811" spans="1:4" ht="18" x14ac:dyDescent="0.25">
      <c r="A1811" s="96" t="str">
        <f>IF(D1811&lt;&gt;" ",'База данных_основная'!$AE$1," ")</f>
        <v xml:space="preserve"> </v>
      </c>
      <c r="B1811" s="96" t="str">
        <f t="array" ref="B181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811" s="97" t="str">
        <f t="array" ref="C181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811" s="106" t="str">
        <f t="array" ref="D181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812" spans="1:4" ht="18" x14ac:dyDescent="0.25">
      <c r="A1812" s="96" t="str">
        <f>IF(D1812&lt;&gt;" ",'База данных_основная'!$AE$1," ")</f>
        <v xml:space="preserve"> </v>
      </c>
      <c r="B1812" s="96" t="str">
        <f t="array" ref="B181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812" s="97" t="str">
        <f t="array" ref="C181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812" s="106" t="str">
        <f t="array" ref="D181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813" spans="1:4" ht="18" x14ac:dyDescent="0.25">
      <c r="A1813" s="96" t="str">
        <f>IF(D1813&lt;&gt;" ",'База данных_основная'!$AE$1," ")</f>
        <v xml:space="preserve"> </v>
      </c>
      <c r="B1813" s="96" t="str">
        <f t="array" ref="B181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813" s="97" t="str">
        <f t="array" ref="C181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813" s="106" t="str">
        <f t="array" ref="D181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814" spans="1:4" ht="18" x14ac:dyDescent="0.25">
      <c r="A1814" s="96" t="str">
        <f>IF(D1814&lt;&gt;" ",'База данных_основная'!$AE$1," ")</f>
        <v xml:space="preserve"> </v>
      </c>
      <c r="B1814" s="96" t="str">
        <f t="array" ref="B181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814" s="97" t="str">
        <f t="array" ref="C181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814" s="106" t="str">
        <f t="array" ref="D181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815" spans="1:4" ht="18" x14ac:dyDescent="0.25">
      <c r="A1815" s="96" t="str">
        <f>IF(D1815&lt;&gt;" ",'База данных_основная'!$AE$1," ")</f>
        <v xml:space="preserve"> </v>
      </c>
      <c r="B1815" s="96" t="str">
        <f t="array" ref="B181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815" s="97" t="str">
        <f t="array" ref="C181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815" s="106" t="str">
        <f t="array" ref="D181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816" spans="1:4" ht="18" x14ac:dyDescent="0.25">
      <c r="A1816" s="96" t="str">
        <f>IF(D1816&lt;&gt;" ",'База данных_основная'!$AE$1," ")</f>
        <v xml:space="preserve"> </v>
      </c>
      <c r="B1816" s="96" t="str">
        <f t="array" ref="B181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816" s="97" t="str">
        <f t="array" ref="C181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816" s="106" t="str">
        <f t="array" ref="D181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817" spans="1:4" ht="18" x14ac:dyDescent="0.25">
      <c r="A1817" s="96" t="str">
        <f>IF(D1817&lt;&gt;" ",'База данных_основная'!$AE$1," ")</f>
        <v xml:space="preserve"> </v>
      </c>
      <c r="B1817" s="96" t="str">
        <f t="array" ref="B181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817" s="97" t="str">
        <f t="array" ref="C181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817" s="106" t="str">
        <f t="array" ref="D181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818" spans="1:4" ht="18" x14ac:dyDescent="0.25">
      <c r="A1818" s="96" t="str">
        <f>IF(D1818&lt;&gt;" ",'База данных_основная'!$AE$1," ")</f>
        <v xml:space="preserve"> </v>
      </c>
      <c r="B1818" s="96" t="str">
        <f t="array" ref="B181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818" s="97" t="str">
        <f t="array" ref="C181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818" s="106" t="str">
        <f t="array" ref="D181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819" spans="1:4" ht="18" x14ac:dyDescent="0.25">
      <c r="A1819" s="96" t="str">
        <f>IF(D1819&lt;&gt;" ",'База данных_основная'!$AE$1," ")</f>
        <v xml:space="preserve"> </v>
      </c>
      <c r="B1819" s="96" t="str">
        <f t="array" ref="B181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819" s="97" t="str">
        <f t="array" ref="C181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819" s="106" t="str">
        <f t="array" ref="D181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820" spans="1:4" ht="18" x14ac:dyDescent="0.25">
      <c r="A1820" s="96" t="str">
        <f>IF(D1820&lt;&gt;" ",'База данных_основная'!$AE$1," ")</f>
        <v xml:space="preserve"> </v>
      </c>
      <c r="B1820" s="96" t="str">
        <f t="array" ref="B182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820" s="97" t="str">
        <f t="array" ref="C182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820" s="106" t="str">
        <f t="array" ref="D182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821" spans="1:4" ht="18" x14ac:dyDescent="0.25">
      <c r="A1821" s="96" t="str">
        <f>IF(D1821&lt;&gt;" ",'База данных_основная'!$AE$1," ")</f>
        <v xml:space="preserve"> </v>
      </c>
      <c r="B1821" s="96" t="str">
        <f t="array" ref="B182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821" s="97" t="str">
        <f t="array" ref="C182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821" s="106" t="str">
        <f t="array" ref="D182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822" spans="1:4" ht="18" x14ac:dyDescent="0.25">
      <c r="A1822" s="96" t="str">
        <f>IF(D1822&lt;&gt;" ",'База данных_основная'!$AE$1," ")</f>
        <v xml:space="preserve"> </v>
      </c>
      <c r="B1822" s="96" t="str">
        <f t="array" ref="B182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822" s="97" t="str">
        <f t="array" ref="C182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822" s="106" t="str">
        <f t="array" ref="D182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823" spans="1:4" ht="18" x14ac:dyDescent="0.25">
      <c r="A1823" s="96" t="str">
        <f>IF(D1823&lt;&gt;" ",'База данных_основная'!$AE$1," ")</f>
        <v xml:space="preserve"> </v>
      </c>
      <c r="B1823" s="96" t="str">
        <f t="array" ref="B182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823" s="97" t="str">
        <f t="array" ref="C182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823" s="106" t="str">
        <f t="array" ref="D182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824" spans="1:4" ht="18" x14ac:dyDescent="0.25">
      <c r="A1824" s="96" t="str">
        <f>IF(D1824&lt;&gt;" ",'База данных_основная'!$AE$1," ")</f>
        <v xml:space="preserve"> </v>
      </c>
      <c r="B1824" s="96" t="str">
        <f t="array" ref="B182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824" s="97" t="str">
        <f t="array" ref="C182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824" s="106" t="str">
        <f t="array" ref="D182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825" spans="1:4" ht="18" x14ac:dyDescent="0.25">
      <c r="A1825" s="96" t="str">
        <f>IF(D1825&lt;&gt;" ",'База данных_основная'!$AE$1," ")</f>
        <v xml:space="preserve"> </v>
      </c>
      <c r="B1825" s="96" t="str">
        <f t="array" ref="B182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825" s="97" t="str">
        <f t="array" ref="C182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825" s="106" t="str">
        <f t="array" ref="D182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826" spans="1:4" ht="18" x14ac:dyDescent="0.25">
      <c r="A1826" s="96" t="str">
        <f>IF(D1826&lt;&gt;" ",'База данных_основная'!$AE$1," ")</f>
        <v xml:space="preserve"> </v>
      </c>
      <c r="B1826" s="96" t="str">
        <f t="array" ref="B182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826" s="97" t="str">
        <f t="array" ref="C182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826" s="106" t="str">
        <f t="array" ref="D182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827" spans="1:4" ht="18" x14ac:dyDescent="0.25">
      <c r="A1827" s="96" t="str">
        <f>IF(D1827&lt;&gt;" ",'База данных_основная'!$AE$1," ")</f>
        <v xml:space="preserve"> </v>
      </c>
      <c r="B1827" s="96" t="str">
        <f t="array" ref="B182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827" s="97" t="str">
        <f t="array" ref="C182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827" s="106" t="str">
        <f t="array" ref="D182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828" spans="1:4" ht="18" x14ac:dyDescent="0.25">
      <c r="A1828" s="96" t="str">
        <f>IF(D1828&lt;&gt;" ",'База данных_основная'!$AE$1," ")</f>
        <v xml:space="preserve"> </v>
      </c>
      <c r="B1828" s="96" t="str">
        <f t="array" ref="B182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828" s="97" t="str">
        <f t="array" ref="C182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828" s="106" t="str">
        <f t="array" ref="D182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829" spans="1:4" ht="18" x14ac:dyDescent="0.25">
      <c r="A1829" s="96" t="str">
        <f>IF(D1829&lt;&gt;" ",'База данных_основная'!$AE$1," ")</f>
        <v xml:space="preserve"> </v>
      </c>
      <c r="B1829" s="96" t="str">
        <f t="array" ref="B182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829" s="97" t="str">
        <f t="array" ref="C182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829" s="106" t="str">
        <f t="array" ref="D182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830" spans="1:4" ht="18" x14ac:dyDescent="0.25">
      <c r="A1830" s="96" t="str">
        <f>IF(D1830&lt;&gt;" ",'База данных_основная'!$AE$1," ")</f>
        <v xml:space="preserve"> </v>
      </c>
      <c r="B1830" s="96" t="str">
        <f t="array" ref="B183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830" s="97" t="str">
        <f t="array" ref="C183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830" s="106" t="str">
        <f t="array" ref="D183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831" spans="1:4" ht="18" x14ac:dyDescent="0.25">
      <c r="A1831" s="96" t="str">
        <f>IF(D1831&lt;&gt;" ",'База данных_основная'!$AE$1," ")</f>
        <v xml:space="preserve"> </v>
      </c>
      <c r="B1831" s="96" t="str">
        <f t="array" ref="B183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831" s="97" t="str">
        <f t="array" ref="C183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831" s="106" t="str">
        <f t="array" ref="D183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832" spans="1:4" ht="18" x14ac:dyDescent="0.25">
      <c r="A1832" s="96" t="str">
        <f>IF(D1832&lt;&gt;" ",'База данных_основная'!$AE$1," ")</f>
        <v xml:space="preserve"> </v>
      </c>
      <c r="B1832" s="96" t="str">
        <f t="array" ref="B183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832" s="97" t="str">
        <f t="array" ref="C183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832" s="106" t="str">
        <f t="array" ref="D183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833" spans="1:4" ht="18" x14ac:dyDescent="0.25">
      <c r="A1833" s="96" t="str">
        <f>IF(D1833&lt;&gt;" ",'База данных_основная'!$AE$1," ")</f>
        <v xml:space="preserve"> </v>
      </c>
      <c r="B1833" s="96" t="str">
        <f t="array" ref="B183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833" s="97" t="str">
        <f t="array" ref="C183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833" s="106" t="str">
        <f t="array" ref="D183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834" spans="1:4" ht="18" x14ac:dyDescent="0.25">
      <c r="A1834" s="96" t="str">
        <f>IF(D1834&lt;&gt;" ",'База данных_основная'!$AE$1," ")</f>
        <v xml:space="preserve"> </v>
      </c>
      <c r="B1834" s="96" t="str">
        <f t="array" ref="B183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834" s="97" t="str">
        <f t="array" ref="C183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834" s="106" t="str">
        <f t="array" ref="D183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835" spans="1:4" ht="18" x14ac:dyDescent="0.25">
      <c r="A1835" s="96" t="str">
        <f>IF(D1835&lt;&gt;" ",'База данных_основная'!$AE$1," ")</f>
        <v xml:space="preserve"> </v>
      </c>
      <c r="B1835" s="96" t="str">
        <f t="array" ref="B183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835" s="97" t="str">
        <f t="array" ref="C183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835" s="106" t="str">
        <f t="array" ref="D183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836" spans="1:4" ht="18" x14ac:dyDescent="0.25">
      <c r="A1836" s="96" t="str">
        <f>IF(D1836&lt;&gt;" ",'База данных_основная'!$AE$1," ")</f>
        <v xml:space="preserve"> </v>
      </c>
      <c r="B1836" s="96" t="str">
        <f t="array" ref="B183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836" s="97" t="str">
        <f t="array" ref="C183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836" s="106" t="str">
        <f t="array" ref="D183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837" spans="1:4" ht="18" x14ac:dyDescent="0.25">
      <c r="A1837" s="96" t="str">
        <f>IF(D1837&lt;&gt;" ",'База данных_основная'!$AE$1," ")</f>
        <v xml:space="preserve"> </v>
      </c>
      <c r="B1837" s="96" t="str">
        <f t="array" ref="B183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837" s="97" t="str">
        <f t="array" ref="C183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837" s="106" t="str">
        <f t="array" ref="D183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838" spans="1:4" ht="18" x14ac:dyDescent="0.25">
      <c r="A1838" s="96" t="str">
        <f>IF(D1838&lt;&gt;" ",'База данных_основная'!$AE$1," ")</f>
        <v xml:space="preserve"> </v>
      </c>
      <c r="B1838" s="96" t="str">
        <f t="array" ref="B183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838" s="97" t="str">
        <f t="array" ref="C183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838" s="106" t="str">
        <f t="array" ref="D183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839" spans="1:4" ht="18" x14ac:dyDescent="0.25">
      <c r="A1839" s="96" t="str">
        <f>IF(D1839&lt;&gt;" ",'База данных_основная'!$AE$1," ")</f>
        <v xml:space="preserve"> </v>
      </c>
      <c r="B1839" s="96" t="str">
        <f t="array" ref="B183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839" s="97" t="str">
        <f t="array" ref="C183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839" s="106" t="str">
        <f t="array" ref="D183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840" spans="1:4" ht="18" x14ac:dyDescent="0.25">
      <c r="A1840" s="96" t="str">
        <f>IF(D1840&lt;&gt;" ",'База данных_основная'!$AE$1," ")</f>
        <v xml:space="preserve"> </v>
      </c>
      <c r="B1840" s="96" t="str">
        <f t="array" ref="B184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840" s="97" t="str">
        <f t="array" ref="C184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840" s="106" t="str">
        <f t="array" ref="D184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841" spans="1:4" ht="18" x14ac:dyDescent="0.25">
      <c r="A1841" s="96" t="str">
        <f>IF(D1841&lt;&gt;" ",'База данных_основная'!$AE$1," ")</f>
        <v xml:space="preserve"> </v>
      </c>
      <c r="B1841" s="96" t="str">
        <f t="array" ref="B184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841" s="97" t="str">
        <f t="array" ref="C184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841" s="106" t="str">
        <f t="array" ref="D184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842" spans="1:4" ht="18" x14ac:dyDescent="0.25">
      <c r="A1842" s="96" t="str">
        <f>IF(D1842&lt;&gt;" ",'База данных_основная'!$AE$1," ")</f>
        <v xml:space="preserve"> </v>
      </c>
      <c r="B1842" s="96" t="str">
        <f t="array" ref="B184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842" s="97" t="str">
        <f t="array" ref="C184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842" s="106" t="str">
        <f t="array" ref="D184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843" spans="1:4" ht="18" x14ac:dyDescent="0.25">
      <c r="A1843" s="96" t="str">
        <f>IF(D1843&lt;&gt;" ",'База данных_основная'!$AE$1," ")</f>
        <v xml:space="preserve"> </v>
      </c>
      <c r="B1843" s="96" t="str">
        <f t="array" ref="B184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843" s="97" t="str">
        <f t="array" ref="C184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843" s="106" t="str">
        <f t="array" ref="D184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844" spans="1:4" ht="18" x14ac:dyDescent="0.25">
      <c r="A1844" s="96" t="str">
        <f>IF(D1844&lt;&gt;" ",'База данных_основная'!$AE$1," ")</f>
        <v xml:space="preserve"> </v>
      </c>
      <c r="B1844" s="96" t="str">
        <f t="array" ref="B184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844" s="97" t="str">
        <f t="array" ref="C184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844" s="106" t="str">
        <f t="array" ref="D184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845" spans="1:4" ht="18" x14ac:dyDescent="0.25">
      <c r="A1845" s="96" t="str">
        <f>IF(D1845&lt;&gt;" ",'База данных_основная'!$AE$1," ")</f>
        <v xml:space="preserve"> </v>
      </c>
      <c r="B1845" s="96" t="str">
        <f t="array" ref="B184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845" s="97" t="str">
        <f t="array" ref="C184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845" s="106" t="str">
        <f t="array" ref="D184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846" spans="1:4" ht="18" x14ac:dyDescent="0.25">
      <c r="A1846" s="96" t="str">
        <f>IF(D1846&lt;&gt;" ",'База данных_основная'!$AE$1," ")</f>
        <v xml:space="preserve"> </v>
      </c>
      <c r="B1846" s="96" t="str">
        <f t="array" ref="B184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846" s="97" t="str">
        <f t="array" ref="C184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846" s="106" t="str">
        <f t="array" ref="D184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847" spans="1:4" ht="18" x14ac:dyDescent="0.25">
      <c r="A1847" s="96" t="str">
        <f>IF(D1847&lt;&gt;" ",'База данных_основная'!$AE$1," ")</f>
        <v xml:space="preserve"> </v>
      </c>
      <c r="B1847" s="96" t="str">
        <f t="array" ref="B184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847" s="97" t="str">
        <f t="array" ref="C184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847" s="106" t="str">
        <f t="array" ref="D184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848" spans="1:4" ht="18" x14ac:dyDescent="0.25">
      <c r="A1848" s="96" t="str">
        <f>IF(D1848&lt;&gt;" ",'База данных_основная'!$AE$1," ")</f>
        <v xml:space="preserve"> </v>
      </c>
      <c r="B1848" s="96" t="str">
        <f t="array" ref="B184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848" s="97" t="str">
        <f t="array" ref="C184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848" s="106" t="str">
        <f t="array" ref="D184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849" spans="1:4" ht="18" x14ac:dyDescent="0.25">
      <c r="A1849" s="96" t="str">
        <f>IF(D1849&lt;&gt;" ",'База данных_основная'!$AE$1," ")</f>
        <v xml:space="preserve"> </v>
      </c>
      <c r="B1849" s="96" t="str">
        <f t="array" ref="B184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849" s="97" t="str">
        <f t="array" ref="C184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849" s="106" t="str">
        <f t="array" ref="D184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850" spans="1:4" ht="18" x14ac:dyDescent="0.25">
      <c r="A1850" s="96" t="str">
        <f>IF(D1850&lt;&gt;" ",'База данных_основная'!$AE$1," ")</f>
        <v xml:space="preserve"> </v>
      </c>
      <c r="B1850" s="96" t="str">
        <f t="array" ref="B185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850" s="97" t="str">
        <f t="array" ref="C185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850" s="106" t="str">
        <f t="array" ref="D185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851" spans="1:4" ht="18" x14ac:dyDescent="0.25">
      <c r="A1851" s="96" t="str">
        <f>IF(D1851&lt;&gt;" ",'База данных_основная'!$AE$1," ")</f>
        <v xml:space="preserve"> </v>
      </c>
      <c r="B1851" s="96" t="str">
        <f t="array" ref="B185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851" s="97" t="str">
        <f t="array" ref="C185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851" s="106" t="str">
        <f t="array" ref="D185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852" spans="1:4" ht="18" x14ac:dyDescent="0.25">
      <c r="A1852" s="96" t="str">
        <f>IF(D1852&lt;&gt;" ",'База данных_основная'!$AE$1," ")</f>
        <v xml:space="preserve"> </v>
      </c>
      <c r="B1852" s="96" t="str">
        <f t="array" ref="B185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852" s="97" t="str">
        <f t="array" ref="C185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852" s="106" t="str">
        <f t="array" ref="D185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853" spans="1:4" ht="18" x14ac:dyDescent="0.25">
      <c r="A1853" s="96" t="str">
        <f>IF(D1853&lt;&gt;" ",'База данных_основная'!$AE$1," ")</f>
        <v xml:space="preserve"> </v>
      </c>
      <c r="B1853" s="96" t="str">
        <f t="array" ref="B185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853" s="97" t="str">
        <f t="array" ref="C185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853" s="106" t="str">
        <f t="array" ref="D185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854" spans="1:4" ht="18" x14ac:dyDescent="0.25">
      <c r="A1854" s="96" t="str">
        <f>IF(D1854&lt;&gt;" ",'База данных_основная'!$AE$1," ")</f>
        <v xml:space="preserve"> </v>
      </c>
      <c r="B1854" s="96" t="str">
        <f t="array" ref="B185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854" s="97" t="str">
        <f t="array" ref="C185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854" s="106" t="str">
        <f t="array" ref="D185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855" spans="1:4" ht="18" x14ac:dyDescent="0.25">
      <c r="A1855" s="96" t="str">
        <f>IF(D1855&lt;&gt;" ",'База данных_основная'!$AE$1," ")</f>
        <v xml:space="preserve"> </v>
      </c>
      <c r="B1855" s="96" t="str">
        <f t="array" ref="B185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855" s="97" t="str">
        <f t="array" ref="C185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855" s="106" t="str">
        <f t="array" ref="D185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856" spans="1:4" ht="18" x14ac:dyDescent="0.25">
      <c r="A1856" s="96" t="str">
        <f>IF(D1856&lt;&gt;" ",'База данных_основная'!$AE$1," ")</f>
        <v xml:space="preserve"> </v>
      </c>
      <c r="B1856" s="96" t="str">
        <f t="array" ref="B185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856" s="97" t="str">
        <f t="array" ref="C185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856" s="106" t="str">
        <f t="array" ref="D185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857" spans="1:4" ht="18" x14ac:dyDescent="0.25">
      <c r="A1857" s="96" t="str">
        <f>IF(D1857&lt;&gt;" ",'База данных_основная'!$AE$1," ")</f>
        <v xml:space="preserve"> </v>
      </c>
      <c r="B1857" s="96" t="str">
        <f t="array" ref="B185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857" s="97" t="str">
        <f t="array" ref="C185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857" s="106" t="str">
        <f t="array" ref="D185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858" spans="1:4" ht="18" x14ac:dyDescent="0.25">
      <c r="A1858" s="96" t="str">
        <f>IF(D1858&lt;&gt;" ",'База данных_основная'!$AE$1," ")</f>
        <v xml:space="preserve"> </v>
      </c>
      <c r="B1858" s="96" t="str">
        <f t="array" ref="B185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858" s="97" t="str">
        <f t="array" ref="C185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858" s="106" t="str">
        <f t="array" ref="D185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859" spans="1:4" ht="18" x14ac:dyDescent="0.25">
      <c r="A1859" s="96" t="str">
        <f>IF(D1859&lt;&gt;" ",'База данных_основная'!$AE$1," ")</f>
        <v xml:space="preserve"> </v>
      </c>
      <c r="B1859" s="96" t="str">
        <f t="array" ref="B185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859" s="97" t="str">
        <f t="array" ref="C185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859" s="106" t="str">
        <f t="array" ref="D185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860" spans="1:4" ht="18" x14ac:dyDescent="0.25">
      <c r="A1860" s="96" t="str">
        <f>IF(D1860&lt;&gt;" ",'База данных_основная'!$AE$1," ")</f>
        <v xml:space="preserve"> </v>
      </c>
      <c r="B1860" s="96" t="str">
        <f t="array" ref="B186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860" s="97" t="str">
        <f t="array" ref="C186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860" s="106" t="str">
        <f t="array" ref="D186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861" spans="1:4" ht="18" x14ac:dyDescent="0.25">
      <c r="A1861" s="96" t="str">
        <f>IF(D1861&lt;&gt;" ",'База данных_основная'!$AE$1," ")</f>
        <v xml:space="preserve"> </v>
      </c>
      <c r="B1861" s="96" t="str">
        <f t="array" ref="B186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861" s="97" t="str">
        <f t="array" ref="C186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861" s="106" t="str">
        <f t="array" ref="D186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862" spans="1:4" ht="18" x14ac:dyDescent="0.25">
      <c r="A1862" s="96" t="str">
        <f>IF(D1862&lt;&gt;" ",'База данных_основная'!$AE$1," ")</f>
        <v xml:space="preserve"> </v>
      </c>
      <c r="B1862" s="96" t="str">
        <f t="array" ref="B186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862" s="97" t="str">
        <f t="array" ref="C186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862" s="106" t="str">
        <f t="array" ref="D186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863" spans="1:4" ht="18" x14ac:dyDescent="0.25">
      <c r="A1863" s="96" t="str">
        <f>IF(D1863&lt;&gt;" ",'База данных_основная'!$AE$1," ")</f>
        <v xml:space="preserve"> </v>
      </c>
      <c r="B1863" s="96" t="str">
        <f t="array" ref="B186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863" s="97" t="str">
        <f t="array" ref="C186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863" s="106" t="str">
        <f t="array" ref="D186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864" spans="1:4" ht="18" x14ac:dyDescent="0.25">
      <c r="A1864" s="96" t="str">
        <f>IF(D1864&lt;&gt;" ",'База данных_основная'!$AE$1," ")</f>
        <v xml:space="preserve"> </v>
      </c>
      <c r="B1864" s="96" t="str">
        <f t="array" ref="B186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864" s="97" t="str">
        <f t="array" ref="C186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864" s="106" t="str">
        <f t="array" ref="D186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865" spans="1:4" ht="18" x14ac:dyDescent="0.25">
      <c r="A1865" s="96" t="str">
        <f>IF(D1865&lt;&gt;" ",'База данных_основная'!$AE$1," ")</f>
        <v xml:space="preserve"> </v>
      </c>
      <c r="B1865" s="96" t="str">
        <f t="array" ref="B186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865" s="97" t="str">
        <f t="array" ref="C186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865" s="106" t="str">
        <f t="array" ref="D186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866" spans="1:4" ht="18" x14ac:dyDescent="0.25">
      <c r="A1866" s="96" t="str">
        <f>IF(D1866&lt;&gt;" ",'База данных_основная'!$AE$1," ")</f>
        <v xml:space="preserve"> </v>
      </c>
      <c r="B1866" s="96" t="str">
        <f t="array" ref="B186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866" s="97" t="str">
        <f t="array" ref="C186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866" s="106" t="str">
        <f t="array" ref="D186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867" spans="1:4" ht="18" x14ac:dyDescent="0.25">
      <c r="A1867" s="96" t="str">
        <f>IF(D1867&lt;&gt;" ",'База данных_основная'!$AE$1," ")</f>
        <v xml:space="preserve"> </v>
      </c>
      <c r="B1867" s="96" t="str">
        <f t="array" ref="B186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867" s="97" t="str">
        <f t="array" ref="C186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867" s="106" t="str">
        <f t="array" ref="D186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868" spans="1:4" ht="18" x14ac:dyDescent="0.25">
      <c r="A1868" s="96" t="str">
        <f>IF(D1868&lt;&gt;" ",'База данных_основная'!$AE$1," ")</f>
        <v xml:space="preserve"> </v>
      </c>
      <c r="B1868" s="96" t="str">
        <f t="array" ref="B186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868" s="97" t="str">
        <f t="array" ref="C186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868" s="106" t="str">
        <f t="array" ref="D186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869" spans="1:4" ht="18" x14ac:dyDescent="0.25">
      <c r="A1869" s="96" t="str">
        <f>IF(D1869&lt;&gt;" ",'База данных_основная'!$AE$1," ")</f>
        <v xml:space="preserve"> </v>
      </c>
      <c r="B1869" s="96" t="str">
        <f t="array" ref="B186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869" s="97" t="str">
        <f t="array" ref="C186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869" s="106" t="str">
        <f t="array" ref="D186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870" spans="1:4" ht="18" x14ac:dyDescent="0.25">
      <c r="A1870" s="96" t="str">
        <f>IF(D1870&lt;&gt;" ",'База данных_основная'!$AE$1," ")</f>
        <v xml:space="preserve"> </v>
      </c>
      <c r="B1870" s="96" t="str">
        <f t="array" ref="B187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870" s="97" t="str">
        <f t="array" ref="C187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870" s="106" t="str">
        <f t="array" ref="D187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871" spans="1:4" ht="18" x14ac:dyDescent="0.25">
      <c r="A1871" s="96" t="str">
        <f>IF(D1871&lt;&gt;" ",'База данных_основная'!$AE$1," ")</f>
        <v xml:space="preserve"> </v>
      </c>
      <c r="B1871" s="96" t="str">
        <f t="array" ref="B187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871" s="97" t="str">
        <f t="array" ref="C187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871" s="106" t="str">
        <f t="array" ref="D187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872" spans="1:4" ht="18" x14ac:dyDescent="0.25">
      <c r="A1872" s="96" t="str">
        <f>IF(D1872&lt;&gt;" ",'База данных_основная'!$AE$1," ")</f>
        <v xml:space="preserve"> </v>
      </c>
      <c r="B1872" s="96" t="str">
        <f t="array" ref="B187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872" s="97" t="str">
        <f t="array" ref="C187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872" s="106" t="str">
        <f t="array" ref="D187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873" spans="1:4" ht="18" x14ac:dyDescent="0.25">
      <c r="A1873" s="96" t="str">
        <f>IF(D1873&lt;&gt;" ",'База данных_основная'!$AE$1," ")</f>
        <v xml:space="preserve"> </v>
      </c>
      <c r="B1873" s="96" t="str">
        <f t="array" ref="B187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873" s="97" t="str">
        <f t="array" ref="C187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873" s="106" t="str">
        <f t="array" ref="D187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874" spans="1:4" ht="18" x14ac:dyDescent="0.25">
      <c r="A1874" s="96" t="str">
        <f>IF(D1874&lt;&gt;" ",'База данных_основная'!$AE$1," ")</f>
        <v xml:space="preserve"> </v>
      </c>
      <c r="B1874" s="96" t="str">
        <f t="array" ref="B187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874" s="97" t="str">
        <f t="array" ref="C187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874" s="106" t="str">
        <f t="array" ref="D187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875" spans="1:4" ht="18" x14ac:dyDescent="0.25">
      <c r="A1875" s="96" t="str">
        <f>IF(D1875&lt;&gt;" ",'База данных_основная'!$AE$1," ")</f>
        <v xml:space="preserve"> </v>
      </c>
      <c r="B1875" s="96" t="str">
        <f t="array" ref="B187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875" s="97" t="str">
        <f t="array" ref="C187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875" s="106" t="str">
        <f t="array" ref="D187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876" spans="1:4" ht="18" x14ac:dyDescent="0.25">
      <c r="A1876" s="96" t="str">
        <f>IF(D1876&lt;&gt;" ",'База данных_основная'!$AE$1," ")</f>
        <v xml:space="preserve"> </v>
      </c>
      <c r="B1876" s="96" t="str">
        <f t="array" ref="B187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876" s="97" t="str">
        <f t="array" ref="C187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876" s="106" t="str">
        <f t="array" ref="D187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877" spans="1:4" ht="18" x14ac:dyDescent="0.25">
      <c r="A1877" s="96" t="str">
        <f>IF(D1877&lt;&gt;" ",'База данных_основная'!$AE$1," ")</f>
        <v xml:space="preserve"> </v>
      </c>
      <c r="B1877" s="96" t="str">
        <f t="array" ref="B187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877" s="97" t="str">
        <f t="array" ref="C187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877" s="106" t="str">
        <f t="array" ref="D187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878" spans="1:4" ht="18" x14ac:dyDescent="0.25">
      <c r="A1878" s="96" t="str">
        <f>IF(D1878&lt;&gt;" ",'База данных_основная'!$AE$1," ")</f>
        <v xml:space="preserve"> </v>
      </c>
      <c r="B1878" s="96" t="str">
        <f t="array" ref="B187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878" s="97" t="str">
        <f t="array" ref="C187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878" s="106" t="str">
        <f t="array" ref="D187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879" spans="1:4" ht="18" x14ac:dyDescent="0.25">
      <c r="A1879" s="96" t="str">
        <f>IF(D1879&lt;&gt;" ",'База данных_основная'!$AE$1," ")</f>
        <v xml:space="preserve"> </v>
      </c>
      <c r="B1879" s="96" t="str">
        <f t="array" ref="B187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879" s="97" t="str">
        <f t="array" ref="C187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879" s="106" t="str">
        <f t="array" ref="D187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880" spans="1:4" ht="18" x14ac:dyDescent="0.25">
      <c r="A1880" s="96" t="str">
        <f>IF(D1880&lt;&gt;" ",'База данных_основная'!$AE$1," ")</f>
        <v xml:space="preserve"> </v>
      </c>
      <c r="B1880" s="96" t="str">
        <f t="array" ref="B188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880" s="97" t="str">
        <f t="array" ref="C188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880" s="106" t="str">
        <f t="array" ref="D188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881" spans="1:4" ht="18" x14ac:dyDescent="0.25">
      <c r="A1881" s="96" t="str">
        <f>IF(D1881&lt;&gt;" ",'База данных_основная'!$AE$1," ")</f>
        <v xml:space="preserve"> </v>
      </c>
      <c r="B1881" s="96" t="str">
        <f t="array" ref="B188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881" s="97" t="str">
        <f t="array" ref="C188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881" s="106" t="str">
        <f t="array" ref="D188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882" spans="1:4" ht="18" x14ac:dyDescent="0.25">
      <c r="A1882" s="96" t="str">
        <f>IF(D1882&lt;&gt;" ",'База данных_основная'!$AE$1," ")</f>
        <v xml:space="preserve"> </v>
      </c>
      <c r="B1882" s="96" t="str">
        <f t="array" ref="B188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882" s="97" t="str">
        <f t="array" ref="C188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882" s="106" t="str">
        <f t="array" ref="D188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883" spans="1:4" ht="18" x14ac:dyDescent="0.25">
      <c r="A1883" s="96" t="str">
        <f>IF(D1883&lt;&gt;" ",'База данных_основная'!$AE$1," ")</f>
        <v xml:space="preserve"> </v>
      </c>
      <c r="B1883" s="96" t="str">
        <f t="array" ref="B188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883" s="97" t="str">
        <f t="array" ref="C188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883" s="106" t="str">
        <f t="array" ref="D188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884" spans="1:4" ht="18" x14ac:dyDescent="0.25">
      <c r="A1884" s="96" t="str">
        <f>IF(D1884&lt;&gt;" ",'База данных_основная'!$AE$1," ")</f>
        <v xml:space="preserve"> </v>
      </c>
      <c r="B1884" s="96" t="str">
        <f t="array" ref="B188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884" s="97" t="str">
        <f t="array" ref="C188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884" s="106" t="str">
        <f t="array" ref="D188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885" spans="1:4" ht="18" x14ac:dyDescent="0.25">
      <c r="A1885" s="96" t="str">
        <f>IF(D1885&lt;&gt;" ",'База данных_основная'!$AE$1," ")</f>
        <v xml:space="preserve"> </v>
      </c>
      <c r="B1885" s="96" t="str">
        <f t="array" ref="B188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885" s="97" t="str">
        <f t="array" ref="C188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885" s="106" t="str">
        <f t="array" ref="D188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886" spans="1:4" ht="18" x14ac:dyDescent="0.25">
      <c r="A1886" s="96" t="str">
        <f>IF(D1886&lt;&gt;" ",'База данных_основная'!$AE$1," ")</f>
        <v xml:space="preserve"> </v>
      </c>
      <c r="B1886" s="96" t="str">
        <f t="array" ref="B188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886" s="97" t="str">
        <f t="array" ref="C188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886" s="106" t="str">
        <f t="array" ref="D188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887" spans="1:4" ht="18" x14ac:dyDescent="0.25">
      <c r="A1887" s="96" t="str">
        <f>IF(D1887&lt;&gt;" ",'База данных_основная'!$AE$1," ")</f>
        <v xml:space="preserve"> </v>
      </c>
      <c r="B1887" s="96" t="str">
        <f t="array" ref="B188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887" s="97" t="str">
        <f t="array" ref="C188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887" s="106" t="str">
        <f t="array" ref="D188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888" spans="1:4" ht="18" x14ac:dyDescent="0.25">
      <c r="A1888" s="96" t="str">
        <f>IF(D1888&lt;&gt;" ",'База данных_основная'!$AE$1," ")</f>
        <v xml:space="preserve"> </v>
      </c>
      <c r="B1888" s="96" t="str">
        <f t="array" ref="B188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888" s="97" t="str">
        <f t="array" ref="C188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888" s="106" t="str">
        <f t="array" ref="D188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889" spans="1:4" ht="18" x14ac:dyDescent="0.25">
      <c r="A1889" s="96" t="str">
        <f>IF(D1889&lt;&gt;" ",'База данных_основная'!$AE$1," ")</f>
        <v xml:space="preserve"> </v>
      </c>
      <c r="B1889" s="96" t="str">
        <f t="array" ref="B188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889" s="97" t="str">
        <f t="array" ref="C188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889" s="106" t="str">
        <f t="array" ref="D188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890" spans="1:4" ht="18" x14ac:dyDescent="0.25">
      <c r="A1890" s="96" t="str">
        <f>IF(D1890&lt;&gt;" ",'База данных_основная'!$AE$1," ")</f>
        <v xml:space="preserve"> </v>
      </c>
      <c r="B1890" s="96" t="str">
        <f t="array" ref="B189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890" s="97" t="str">
        <f t="array" ref="C189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890" s="106" t="str">
        <f t="array" ref="D189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891" spans="1:4" ht="18" x14ac:dyDescent="0.25">
      <c r="A1891" s="96" t="str">
        <f>IF(D1891&lt;&gt;" ",'База данных_основная'!$AE$1," ")</f>
        <v xml:space="preserve"> </v>
      </c>
      <c r="B1891" s="96" t="str">
        <f t="array" ref="B189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891" s="97" t="str">
        <f t="array" ref="C189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891" s="106" t="str">
        <f t="array" ref="D189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892" spans="1:4" ht="18" x14ac:dyDescent="0.25">
      <c r="A1892" s="96" t="str">
        <f>IF(D1892&lt;&gt;" ",'База данных_основная'!$AE$1," ")</f>
        <v xml:space="preserve"> </v>
      </c>
      <c r="B1892" s="96" t="str">
        <f t="array" ref="B189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892" s="97" t="str">
        <f t="array" ref="C189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892" s="106" t="str">
        <f t="array" ref="D189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893" spans="1:4" ht="18" x14ac:dyDescent="0.25">
      <c r="A1893" s="96" t="str">
        <f>IF(D1893&lt;&gt;" ",'База данных_основная'!$AE$1," ")</f>
        <v xml:space="preserve"> </v>
      </c>
      <c r="B1893" s="96" t="str">
        <f t="array" ref="B189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893" s="97" t="str">
        <f t="array" ref="C189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893" s="106" t="str">
        <f t="array" ref="D189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894" spans="1:4" ht="18" x14ac:dyDescent="0.25">
      <c r="A1894" s="96" t="str">
        <f>IF(D1894&lt;&gt;" ",'База данных_основная'!$AE$1," ")</f>
        <v xml:space="preserve"> </v>
      </c>
      <c r="B1894" s="96" t="str">
        <f t="array" ref="B189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894" s="97" t="str">
        <f t="array" ref="C189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894" s="106" t="str">
        <f t="array" ref="D189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895" spans="1:4" ht="18" x14ac:dyDescent="0.25">
      <c r="A1895" s="96" t="str">
        <f>IF(D1895&lt;&gt;" ",'База данных_основная'!$AE$1," ")</f>
        <v xml:space="preserve"> </v>
      </c>
      <c r="B1895" s="96" t="str">
        <f t="array" ref="B189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895" s="97" t="str">
        <f t="array" ref="C189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895" s="106" t="str">
        <f t="array" ref="D189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896" spans="1:4" ht="18" x14ac:dyDescent="0.25">
      <c r="A1896" s="96" t="str">
        <f>IF(D1896&lt;&gt;" ",'База данных_основная'!$AE$1," ")</f>
        <v xml:space="preserve"> </v>
      </c>
      <c r="B1896" s="96" t="str">
        <f t="array" ref="B189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896" s="97" t="str">
        <f t="array" ref="C189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896" s="106" t="str">
        <f t="array" ref="D189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897" spans="1:4" ht="18" x14ac:dyDescent="0.25">
      <c r="A1897" s="96" t="str">
        <f>IF(D1897&lt;&gt;" ",'База данных_основная'!$AE$1," ")</f>
        <v xml:space="preserve"> </v>
      </c>
      <c r="B1897" s="96" t="str">
        <f t="array" ref="B189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897" s="97" t="str">
        <f t="array" ref="C189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897" s="106" t="str">
        <f t="array" ref="D189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898" spans="1:4" ht="18" x14ac:dyDescent="0.25">
      <c r="A1898" s="96" t="str">
        <f>IF(D1898&lt;&gt;" ",'База данных_основная'!$AE$1," ")</f>
        <v xml:space="preserve"> </v>
      </c>
      <c r="B1898" s="96" t="str">
        <f t="array" ref="B189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898" s="97" t="str">
        <f t="array" ref="C189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898" s="106" t="str">
        <f t="array" ref="D189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899" spans="1:4" ht="18" x14ac:dyDescent="0.25">
      <c r="A1899" s="96" t="str">
        <f>IF(D1899&lt;&gt;" ",'База данных_основная'!$AE$1," ")</f>
        <v xml:space="preserve"> </v>
      </c>
      <c r="B1899" s="96" t="str">
        <f t="array" ref="B189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899" s="97" t="str">
        <f t="array" ref="C189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899" s="106" t="str">
        <f t="array" ref="D189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900" spans="1:4" ht="18" x14ac:dyDescent="0.25">
      <c r="A1900" s="96" t="str">
        <f>IF(D1900&lt;&gt;" ",'База данных_основная'!$AE$1," ")</f>
        <v xml:space="preserve"> </v>
      </c>
      <c r="B1900" s="96" t="str">
        <f t="array" ref="B190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900" s="97" t="str">
        <f t="array" ref="C190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900" s="106" t="str">
        <f t="array" ref="D190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901" spans="1:4" ht="18" x14ac:dyDescent="0.25">
      <c r="A1901" s="96" t="str">
        <f>IF(D1901&lt;&gt;" ",'База данных_основная'!$AE$1," ")</f>
        <v xml:space="preserve"> </v>
      </c>
      <c r="B1901" s="96" t="str">
        <f t="array" ref="B190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901" s="97" t="str">
        <f t="array" ref="C190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901" s="106" t="str">
        <f t="array" ref="D190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902" spans="1:4" ht="18" x14ac:dyDescent="0.25">
      <c r="A1902" s="96" t="str">
        <f>IF(D1902&lt;&gt;" ",'База данных_основная'!$AE$1," ")</f>
        <v xml:space="preserve"> </v>
      </c>
      <c r="B1902" s="96" t="str">
        <f t="array" ref="B190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902" s="97" t="str">
        <f t="array" ref="C190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902" s="106" t="str">
        <f t="array" ref="D190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903" spans="1:4" ht="18" x14ac:dyDescent="0.25">
      <c r="A1903" s="96" t="str">
        <f>IF(D1903&lt;&gt;" ",'База данных_основная'!$AE$1," ")</f>
        <v xml:space="preserve"> </v>
      </c>
      <c r="B1903" s="96" t="str">
        <f t="array" ref="B190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903" s="97" t="str">
        <f t="array" ref="C190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903" s="106" t="str">
        <f t="array" ref="D190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904" spans="1:4" ht="18" x14ac:dyDescent="0.25">
      <c r="A1904" s="96" t="str">
        <f>IF(D1904&lt;&gt;" ",'База данных_основная'!$AE$1," ")</f>
        <v xml:space="preserve"> </v>
      </c>
      <c r="B1904" s="96" t="str">
        <f t="array" ref="B190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904" s="97" t="str">
        <f t="array" ref="C190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904" s="106" t="str">
        <f t="array" ref="D190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905" spans="1:4" ht="18" x14ac:dyDescent="0.25">
      <c r="A1905" s="96" t="str">
        <f>IF(D1905&lt;&gt;" ",'База данных_основная'!$AE$1," ")</f>
        <v xml:space="preserve"> </v>
      </c>
      <c r="B1905" s="96" t="str">
        <f t="array" ref="B190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905" s="97" t="str">
        <f t="array" ref="C190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905" s="106" t="str">
        <f t="array" ref="D190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906" spans="1:4" ht="18" x14ac:dyDescent="0.25">
      <c r="A1906" s="96" t="str">
        <f>IF(D1906&lt;&gt;" ",'База данных_основная'!$AE$1," ")</f>
        <v xml:space="preserve"> </v>
      </c>
      <c r="B1906" s="96" t="str">
        <f t="array" ref="B190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906" s="97" t="str">
        <f t="array" ref="C190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906" s="106" t="str">
        <f t="array" ref="D190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907" spans="1:4" ht="18" x14ac:dyDescent="0.25">
      <c r="A1907" s="96" t="str">
        <f>IF(D1907&lt;&gt;" ",'База данных_основная'!$AE$1," ")</f>
        <v xml:space="preserve"> </v>
      </c>
      <c r="B1907" s="96" t="str">
        <f t="array" ref="B190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907" s="97" t="str">
        <f t="array" ref="C190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907" s="106" t="str">
        <f t="array" ref="D190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908" spans="1:4" ht="18" x14ac:dyDescent="0.25">
      <c r="A1908" s="96" t="str">
        <f>IF(D1908&lt;&gt;" ",'База данных_основная'!$AE$1," ")</f>
        <v xml:space="preserve"> </v>
      </c>
      <c r="B1908" s="96" t="str">
        <f t="array" ref="B190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908" s="97" t="str">
        <f t="array" ref="C190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908" s="106" t="str">
        <f t="array" ref="D190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909" spans="1:4" ht="18" x14ac:dyDescent="0.25">
      <c r="A1909" s="96" t="str">
        <f>IF(D1909&lt;&gt;" ",'База данных_основная'!$AE$1," ")</f>
        <v xml:space="preserve"> </v>
      </c>
      <c r="B1909" s="96" t="str">
        <f t="array" ref="B190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909" s="97" t="str">
        <f t="array" ref="C190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909" s="106" t="str">
        <f t="array" ref="D190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910" spans="1:4" ht="18" x14ac:dyDescent="0.25">
      <c r="A1910" s="96" t="str">
        <f>IF(D1910&lt;&gt;" ",'База данных_основная'!$AE$1," ")</f>
        <v xml:space="preserve"> </v>
      </c>
      <c r="B1910" s="96" t="str">
        <f t="array" ref="B191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910" s="97" t="str">
        <f t="array" ref="C191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910" s="106" t="str">
        <f t="array" ref="D191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911" spans="1:4" ht="18" x14ac:dyDescent="0.25">
      <c r="A1911" s="96" t="str">
        <f>IF(D1911&lt;&gt;" ",'База данных_основная'!$AE$1," ")</f>
        <v xml:space="preserve"> </v>
      </c>
      <c r="B1911" s="96" t="str">
        <f t="array" ref="B191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911" s="97" t="str">
        <f t="array" ref="C191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911" s="106" t="str">
        <f t="array" ref="D191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912" spans="1:4" ht="18" x14ac:dyDescent="0.25">
      <c r="A1912" s="96" t="str">
        <f>IF(D1912&lt;&gt;" ",'База данных_основная'!$AE$1," ")</f>
        <v xml:space="preserve"> </v>
      </c>
      <c r="B1912" s="96" t="str">
        <f t="array" ref="B191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912" s="97" t="str">
        <f t="array" ref="C191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912" s="106" t="str">
        <f t="array" ref="D191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913" spans="1:4" ht="18" x14ac:dyDescent="0.25">
      <c r="A1913" s="96" t="str">
        <f>IF(D1913&lt;&gt;" ",'База данных_основная'!$AE$1," ")</f>
        <v xml:space="preserve"> </v>
      </c>
      <c r="B1913" s="96" t="str">
        <f t="array" ref="B191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913" s="97" t="str">
        <f t="array" ref="C191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913" s="106" t="str">
        <f t="array" ref="D191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914" spans="1:4" ht="18" x14ac:dyDescent="0.25">
      <c r="A1914" s="96" t="str">
        <f>IF(D1914&lt;&gt;" ",'База данных_основная'!$AE$1," ")</f>
        <v xml:space="preserve"> </v>
      </c>
      <c r="B1914" s="96" t="str">
        <f t="array" ref="B191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914" s="97" t="str">
        <f t="array" ref="C191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914" s="106" t="str">
        <f t="array" ref="D191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915" spans="1:4" ht="18" x14ac:dyDescent="0.25">
      <c r="A1915" s="96" t="str">
        <f>IF(D1915&lt;&gt;" ",'База данных_основная'!$AE$1," ")</f>
        <v xml:space="preserve"> </v>
      </c>
      <c r="B1915" s="96" t="str">
        <f t="array" ref="B191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915" s="97" t="str">
        <f t="array" ref="C191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915" s="106" t="str">
        <f t="array" ref="D191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916" spans="1:4" ht="18" x14ac:dyDescent="0.25">
      <c r="A1916" s="96" t="str">
        <f>IF(D1916&lt;&gt;" ",'База данных_основная'!$AE$1," ")</f>
        <v xml:space="preserve"> </v>
      </c>
      <c r="B1916" s="96" t="str">
        <f t="array" ref="B191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916" s="97" t="str">
        <f t="array" ref="C191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916" s="106" t="str">
        <f t="array" ref="D191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917" spans="1:4" ht="18" x14ac:dyDescent="0.25">
      <c r="A1917" s="96" t="str">
        <f>IF(D1917&lt;&gt;" ",'База данных_основная'!$AE$1," ")</f>
        <v xml:space="preserve"> </v>
      </c>
      <c r="B1917" s="96" t="str">
        <f t="array" ref="B191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917" s="97" t="str">
        <f t="array" ref="C191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917" s="106" t="str">
        <f t="array" ref="D191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918" spans="1:4" ht="18" x14ac:dyDescent="0.25">
      <c r="A1918" s="96" t="str">
        <f>IF(D1918&lt;&gt;" ",'База данных_основная'!$AE$1," ")</f>
        <v xml:space="preserve"> </v>
      </c>
      <c r="B1918" s="96" t="str">
        <f t="array" ref="B191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918" s="97" t="str">
        <f t="array" ref="C191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918" s="106" t="str">
        <f t="array" ref="D191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919" spans="1:4" ht="18" x14ac:dyDescent="0.25">
      <c r="A1919" s="96" t="str">
        <f>IF(D1919&lt;&gt;" ",'База данных_основная'!$AE$1," ")</f>
        <v xml:space="preserve"> </v>
      </c>
      <c r="B1919" s="96" t="str">
        <f t="array" ref="B191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919" s="97" t="str">
        <f t="array" ref="C191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919" s="106" t="str">
        <f t="array" ref="D191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920" spans="1:4" ht="18" x14ac:dyDescent="0.25">
      <c r="A1920" s="96" t="str">
        <f>IF(D1920&lt;&gt;" ",'База данных_основная'!$AE$1," ")</f>
        <v xml:space="preserve"> </v>
      </c>
      <c r="B1920" s="96" t="str">
        <f t="array" ref="B192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920" s="97" t="str">
        <f t="array" ref="C192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920" s="106" t="str">
        <f t="array" ref="D192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921" spans="1:4" ht="18" x14ac:dyDescent="0.25">
      <c r="A1921" s="96" t="str">
        <f>IF(D1921&lt;&gt;" ",'База данных_основная'!$AE$1," ")</f>
        <v xml:space="preserve"> </v>
      </c>
      <c r="B1921" s="96" t="str">
        <f t="array" ref="B192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921" s="97" t="str">
        <f t="array" ref="C192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921" s="106" t="str">
        <f t="array" ref="D192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922" spans="1:4" ht="18" x14ac:dyDescent="0.25">
      <c r="A1922" s="96" t="str">
        <f>IF(D1922&lt;&gt;" ",'База данных_основная'!$AE$1," ")</f>
        <v xml:space="preserve"> </v>
      </c>
      <c r="B1922" s="96" t="str">
        <f t="array" ref="B192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922" s="97" t="str">
        <f t="array" ref="C192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922" s="106" t="str">
        <f t="array" ref="D192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923" spans="1:4" ht="18" x14ac:dyDescent="0.25">
      <c r="A1923" s="96" t="str">
        <f>IF(D1923&lt;&gt;" ",'База данных_основная'!$AE$1," ")</f>
        <v xml:space="preserve"> </v>
      </c>
      <c r="B1923" s="96" t="str">
        <f t="array" ref="B192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923" s="97" t="str">
        <f t="array" ref="C192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923" s="106" t="str">
        <f t="array" ref="D192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924" spans="1:4" ht="18" x14ac:dyDescent="0.25">
      <c r="A1924" s="96" t="str">
        <f>IF(D1924&lt;&gt;" ",'База данных_основная'!$AE$1," ")</f>
        <v xml:space="preserve"> </v>
      </c>
      <c r="B1924" s="96" t="str">
        <f t="array" ref="B192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924" s="97" t="str">
        <f t="array" ref="C192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924" s="106" t="str">
        <f t="array" ref="D192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925" spans="1:4" ht="18" x14ac:dyDescent="0.25">
      <c r="A1925" s="96" t="str">
        <f>IF(D1925&lt;&gt;" ",'База данных_основная'!$AE$1," ")</f>
        <v xml:space="preserve"> </v>
      </c>
      <c r="B1925" s="96" t="str">
        <f t="array" ref="B192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925" s="97" t="str">
        <f t="array" ref="C192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925" s="106" t="str">
        <f t="array" ref="D192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926" spans="1:4" ht="18" x14ac:dyDescent="0.25">
      <c r="A1926" s="96" t="str">
        <f>IF(D1926&lt;&gt;" ",'База данных_основная'!$AE$1," ")</f>
        <v xml:space="preserve"> </v>
      </c>
      <c r="B1926" s="96" t="str">
        <f t="array" ref="B192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926" s="97" t="str">
        <f t="array" ref="C192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926" s="106" t="str">
        <f t="array" ref="D192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927" spans="1:4" ht="18" x14ac:dyDescent="0.25">
      <c r="A1927" s="96" t="str">
        <f>IF(D1927&lt;&gt;" ",'База данных_основная'!$AE$1," ")</f>
        <v xml:space="preserve"> </v>
      </c>
      <c r="B1927" s="96" t="str">
        <f t="array" ref="B192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927" s="97" t="str">
        <f t="array" ref="C192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927" s="106" t="str">
        <f t="array" ref="D192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928" spans="1:4" ht="18" x14ac:dyDescent="0.25">
      <c r="A1928" s="96" t="str">
        <f>IF(D1928&lt;&gt;" ",'База данных_основная'!$AE$1," ")</f>
        <v xml:space="preserve"> </v>
      </c>
      <c r="B1928" s="96" t="str">
        <f t="array" ref="B192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928" s="97" t="str">
        <f t="array" ref="C192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928" s="106" t="str">
        <f t="array" ref="D192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929" spans="1:4" ht="18" x14ac:dyDescent="0.25">
      <c r="A1929" s="96" t="str">
        <f>IF(D1929&lt;&gt;" ",'База данных_основная'!$AE$1," ")</f>
        <v xml:space="preserve"> </v>
      </c>
      <c r="B1929" s="96" t="str">
        <f t="array" ref="B192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929" s="97" t="str">
        <f t="array" ref="C192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929" s="106" t="str">
        <f t="array" ref="D192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930" spans="1:4" ht="18" x14ac:dyDescent="0.25">
      <c r="A1930" s="96" t="str">
        <f>IF(D1930&lt;&gt;" ",'База данных_основная'!$AE$1," ")</f>
        <v xml:space="preserve"> </v>
      </c>
      <c r="B1930" s="96" t="str">
        <f t="array" ref="B193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930" s="97" t="str">
        <f t="array" ref="C193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930" s="106" t="str">
        <f t="array" ref="D193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931" spans="1:4" ht="18" x14ac:dyDescent="0.25">
      <c r="A1931" s="96" t="str">
        <f>IF(D1931&lt;&gt;" ",'База данных_основная'!$AE$1," ")</f>
        <v xml:space="preserve"> </v>
      </c>
      <c r="B1931" s="96" t="str">
        <f t="array" ref="B193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931" s="97" t="str">
        <f t="array" ref="C193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931" s="106" t="str">
        <f t="array" ref="D193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932" spans="1:4" ht="18" x14ac:dyDescent="0.25">
      <c r="A1932" s="96" t="str">
        <f>IF(D1932&lt;&gt;" ",'База данных_основная'!$AE$1," ")</f>
        <v xml:space="preserve"> </v>
      </c>
      <c r="B1932" s="96" t="str">
        <f t="array" ref="B193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932" s="97" t="str">
        <f t="array" ref="C193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932" s="106" t="str">
        <f t="array" ref="D193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933" spans="1:4" ht="18" x14ac:dyDescent="0.25">
      <c r="A1933" s="96" t="str">
        <f>IF(D1933&lt;&gt;" ",'База данных_основная'!$AE$1," ")</f>
        <v xml:space="preserve"> </v>
      </c>
      <c r="B1933" s="96" t="str">
        <f t="array" ref="B193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933" s="97" t="str">
        <f t="array" ref="C193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933" s="106" t="str">
        <f t="array" ref="D193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934" spans="1:4" ht="18" x14ac:dyDescent="0.25">
      <c r="A1934" s="96" t="str">
        <f>IF(D1934&lt;&gt;" ",'База данных_основная'!$AE$1," ")</f>
        <v xml:space="preserve"> </v>
      </c>
      <c r="B1934" s="96" t="str">
        <f t="array" ref="B193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934" s="97" t="str">
        <f t="array" ref="C193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934" s="106" t="str">
        <f t="array" ref="D193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935" spans="1:4" ht="18" x14ac:dyDescent="0.25">
      <c r="A1935" s="96" t="str">
        <f>IF(D1935&lt;&gt;" ",'База данных_основная'!$AE$1," ")</f>
        <v xml:space="preserve"> </v>
      </c>
      <c r="B1935" s="96" t="str">
        <f t="array" ref="B193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935" s="97" t="str">
        <f t="array" ref="C193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935" s="106" t="str">
        <f t="array" ref="D193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936" spans="1:4" ht="18" x14ac:dyDescent="0.25">
      <c r="A1936" s="96" t="str">
        <f>IF(D1936&lt;&gt;" ",'База данных_основная'!$AE$1," ")</f>
        <v xml:space="preserve"> </v>
      </c>
      <c r="B1936" s="96" t="str">
        <f t="array" ref="B193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936" s="97" t="str">
        <f t="array" ref="C193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936" s="106" t="str">
        <f t="array" ref="D193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937" spans="1:4" ht="18" x14ac:dyDescent="0.25">
      <c r="A1937" s="96" t="str">
        <f>IF(D1937&lt;&gt;" ",'База данных_основная'!$AE$1," ")</f>
        <v xml:space="preserve"> </v>
      </c>
      <c r="B1937" s="96" t="str">
        <f t="array" ref="B193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937" s="97" t="str">
        <f t="array" ref="C193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937" s="106" t="str">
        <f t="array" ref="D193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938" spans="1:4" ht="18" x14ac:dyDescent="0.25">
      <c r="A1938" s="96" t="str">
        <f>IF(D1938&lt;&gt;" ",'База данных_основная'!$AE$1," ")</f>
        <v xml:space="preserve"> </v>
      </c>
      <c r="B1938" s="96" t="str">
        <f t="array" ref="B193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938" s="97" t="str">
        <f t="array" ref="C193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938" s="106" t="str">
        <f t="array" ref="D193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939" spans="1:4" ht="18" x14ac:dyDescent="0.25">
      <c r="A1939" s="96" t="str">
        <f>IF(D1939&lt;&gt;" ",'База данных_основная'!$AE$1," ")</f>
        <v xml:space="preserve"> </v>
      </c>
      <c r="B1939" s="96" t="str">
        <f t="array" ref="B193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939" s="97" t="str">
        <f t="array" ref="C193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939" s="106" t="str">
        <f t="array" ref="D193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940" spans="1:4" ht="18" x14ac:dyDescent="0.25">
      <c r="A1940" s="96" t="str">
        <f>IF(D1940&lt;&gt;" ",'База данных_основная'!$AE$1," ")</f>
        <v xml:space="preserve"> </v>
      </c>
      <c r="B1940" s="96" t="str">
        <f t="array" ref="B194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940" s="97" t="str">
        <f t="array" ref="C194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940" s="106" t="str">
        <f t="array" ref="D194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941" spans="1:4" ht="18" x14ac:dyDescent="0.25">
      <c r="A1941" s="96" t="str">
        <f>IF(D1941&lt;&gt;" ",'База данных_основная'!$AE$1," ")</f>
        <v xml:space="preserve"> </v>
      </c>
      <c r="B1941" s="96" t="str">
        <f t="array" ref="B194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941" s="97" t="str">
        <f t="array" ref="C194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941" s="106" t="str">
        <f t="array" ref="D194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942" spans="1:4" ht="18" x14ac:dyDescent="0.25">
      <c r="A1942" s="96" t="str">
        <f>IF(D1942&lt;&gt;" ",'База данных_основная'!$AE$1," ")</f>
        <v xml:space="preserve"> </v>
      </c>
      <c r="B1942" s="96" t="str">
        <f t="array" ref="B194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942" s="97" t="str">
        <f t="array" ref="C194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942" s="106" t="str">
        <f t="array" ref="D194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943" spans="1:4" ht="18" x14ac:dyDescent="0.25">
      <c r="A1943" s="96" t="str">
        <f>IF(D1943&lt;&gt;" ",'База данных_основная'!$AE$1," ")</f>
        <v xml:space="preserve"> </v>
      </c>
      <c r="B1943" s="96" t="str">
        <f t="array" ref="B194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943" s="97" t="str">
        <f t="array" ref="C194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943" s="106" t="str">
        <f t="array" ref="D194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944" spans="1:4" ht="18" x14ac:dyDescent="0.25">
      <c r="A1944" s="96" t="str">
        <f>IF(D1944&lt;&gt;" ",'База данных_основная'!$AE$1," ")</f>
        <v xml:space="preserve"> </v>
      </c>
      <c r="B1944" s="96" t="str">
        <f t="array" ref="B194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944" s="97" t="str">
        <f t="array" ref="C194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944" s="106" t="str">
        <f t="array" ref="D194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945" spans="1:4" ht="18" x14ac:dyDescent="0.25">
      <c r="A1945" s="96" t="str">
        <f>IF(D1945&lt;&gt;" ",'База данных_основная'!$AE$1," ")</f>
        <v xml:space="preserve"> </v>
      </c>
      <c r="B1945" s="96" t="str">
        <f t="array" ref="B194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945" s="97" t="str">
        <f t="array" ref="C194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945" s="106" t="str">
        <f t="array" ref="D194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946" spans="1:4" ht="18" x14ac:dyDescent="0.25">
      <c r="A1946" s="96" t="str">
        <f>IF(D1946&lt;&gt;" ",'База данных_основная'!$AE$1," ")</f>
        <v xml:space="preserve"> </v>
      </c>
      <c r="B1946" s="96" t="str">
        <f t="array" ref="B194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946" s="97" t="str">
        <f t="array" ref="C194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946" s="106" t="str">
        <f t="array" ref="D194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947" spans="1:4" ht="18" x14ac:dyDescent="0.25">
      <c r="A1947" s="96" t="str">
        <f>IF(D1947&lt;&gt;" ",'База данных_основная'!$AE$1," ")</f>
        <v xml:space="preserve"> </v>
      </c>
      <c r="B1947" s="96" t="str">
        <f t="array" ref="B194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947" s="97" t="str">
        <f t="array" ref="C194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947" s="106" t="str">
        <f t="array" ref="D194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948" spans="1:4" ht="18" x14ac:dyDescent="0.25">
      <c r="A1948" s="96" t="str">
        <f>IF(D1948&lt;&gt;" ",'База данных_основная'!$AE$1," ")</f>
        <v xml:space="preserve"> </v>
      </c>
      <c r="B1948" s="96" t="str">
        <f t="array" ref="B194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948" s="97" t="str">
        <f t="array" ref="C194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948" s="106" t="str">
        <f t="array" ref="D194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949" spans="1:4" ht="18" x14ac:dyDescent="0.25">
      <c r="A1949" s="96" t="str">
        <f>IF(D1949&lt;&gt;" ",'База данных_основная'!$AE$1," ")</f>
        <v xml:space="preserve"> </v>
      </c>
      <c r="B1949" s="96" t="str">
        <f t="array" ref="B194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949" s="97" t="str">
        <f t="array" ref="C194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949" s="106" t="str">
        <f t="array" ref="D194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950" spans="1:4" ht="18" x14ac:dyDescent="0.25">
      <c r="A1950" s="96" t="str">
        <f>IF(D1950&lt;&gt;" ",'База данных_основная'!$AE$1," ")</f>
        <v xml:space="preserve"> </v>
      </c>
      <c r="B1950" s="96" t="str">
        <f t="array" ref="B195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950" s="97" t="str">
        <f t="array" ref="C195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950" s="106" t="str">
        <f t="array" ref="D195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951" spans="1:4" ht="18" x14ac:dyDescent="0.25">
      <c r="A1951" s="96" t="str">
        <f>IF(D1951&lt;&gt;" ",'База данных_основная'!$AE$1," ")</f>
        <v xml:space="preserve"> </v>
      </c>
      <c r="B1951" s="96" t="str">
        <f t="array" ref="B195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951" s="97" t="str">
        <f t="array" ref="C195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951" s="106" t="str">
        <f t="array" ref="D195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952" spans="1:4" ht="18" x14ac:dyDescent="0.25">
      <c r="A1952" s="96" t="str">
        <f>IF(D1952&lt;&gt;" ",'База данных_основная'!$AE$1," ")</f>
        <v xml:space="preserve"> </v>
      </c>
      <c r="B1952" s="96" t="str">
        <f t="array" ref="B195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952" s="97" t="str">
        <f t="array" ref="C195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952" s="106" t="str">
        <f t="array" ref="D195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953" spans="1:4" ht="18" x14ac:dyDescent="0.25">
      <c r="A1953" s="96" t="str">
        <f>IF(D1953&lt;&gt;" ",'База данных_основная'!$AE$1," ")</f>
        <v xml:space="preserve"> </v>
      </c>
      <c r="B1953" s="96" t="str">
        <f t="array" ref="B195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953" s="97" t="str">
        <f t="array" ref="C195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953" s="106" t="str">
        <f t="array" ref="D195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954" spans="1:4" ht="18" x14ac:dyDescent="0.25">
      <c r="A1954" s="96" t="str">
        <f>IF(D1954&lt;&gt;" ",'База данных_основная'!$AE$1," ")</f>
        <v xml:space="preserve"> </v>
      </c>
      <c r="B1954" s="96" t="str">
        <f t="array" ref="B195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954" s="97" t="str">
        <f t="array" ref="C195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954" s="106" t="str">
        <f t="array" ref="D195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955" spans="1:4" ht="18" x14ac:dyDescent="0.25">
      <c r="A1955" s="96" t="str">
        <f>IF(D1955&lt;&gt;" ",'База данных_основная'!$AE$1," ")</f>
        <v xml:space="preserve"> </v>
      </c>
      <c r="B1955" s="96" t="str">
        <f t="array" ref="B195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955" s="97" t="str">
        <f t="array" ref="C195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955" s="106" t="str">
        <f t="array" ref="D195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956" spans="1:4" ht="18" x14ac:dyDescent="0.25">
      <c r="A1956" s="96" t="str">
        <f>IF(D1956&lt;&gt;" ",'База данных_основная'!$AE$1," ")</f>
        <v xml:space="preserve"> </v>
      </c>
      <c r="B1956" s="96" t="str">
        <f t="array" ref="B195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956" s="97" t="str">
        <f t="array" ref="C195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956" s="106" t="str">
        <f t="array" ref="D195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957" spans="1:4" ht="18" x14ac:dyDescent="0.25">
      <c r="A1957" s="96" t="str">
        <f>IF(D1957&lt;&gt;" ",'База данных_основная'!$AE$1," ")</f>
        <v xml:space="preserve"> </v>
      </c>
      <c r="B1957" s="96" t="str">
        <f t="array" ref="B195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957" s="97" t="str">
        <f t="array" ref="C195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957" s="106" t="str">
        <f t="array" ref="D195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958" spans="1:4" ht="18" x14ac:dyDescent="0.25">
      <c r="A1958" s="96" t="str">
        <f>IF(D1958&lt;&gt;" ",'База данных_основная'!$AE$1," ")</f>
        <v xml:space="preserve"> </v>
      </c>
      <c r="B1958" s="96" t="str">
        <f t="array" ref="B195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958" s="97" t="str">
        <f t="array" ref="C195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958" s="106" t="str">
        <f t="array" ref="D195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959" spans="1:4" ht="18" x14ac:dyDescent="0.25">
      <c r="A1959" s="96" t="str">
        <f>IF(D1959&lt;&gt;" ",'База данных_основная'!$AE$1," ")</f>
        <v xml:space="preserve"> </v>
      </c>
      <c r="B1959" s="96" t="str">
        <f t="array" ref="B195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959" s="97" t="str">
        <f t="array" ref="C195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959" s="106" t="str">
        <f t="array" ref="D195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960" spans="1:4" ht="18" x14ac:dyDescent="0.25">
      <c r="A1960" s="96" t="str">
        <f>IF(D1960&lt;&gt;" ",'База данных_основная'!$AE$1," ")</f>
        <v xml:space="preserve"> </v>
      </c>
      <c r="B1960" s="96" t="str">
        <f t="array" ref="B196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960" s="97" t="str">
        <f t="array" ref="C196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960" s="106" t="str">
        <f t="array" ref="D196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961" spans="1:4" ht="18" x14ac:dyDescent="0.25">
      <c r="A1961" s="96" t="str">
        <f>IF(D1961&lt;&gt;" ",'База данных_основная'!$AE$1," ")</f>
        <v xml:space="preserve"> </v>
      </c>
      <c r="B1961" s="96" t="str">
        <f t="array" ref="B196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961" s="97" t="str">
        <f t="array" ref="C196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961" s="106" t="str">
        <f t="array" ref="D196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962" spans="1:4" ht="18" x14ac:dyDescent="0.25">
      <c r="A1962" s="96" t="str">
        <f>IF(D1962&lt;&gt;" ",'База данных_основная'!$AE$1," ")</f>
        <v xml:space="preserve"> </v>
      </c>
      <c r="B1962" s="96" t="str">
        <f t="array" ref="B196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962" s="97" t="str">
        <f t="array" ref="C196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962" s="106" t="str">
        <f t="array" ref="D196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963" spans="1:4" ht="18" x14ac:dyDescent="0.25">
      <c r="A1963" s="96" t="str">
        <f>IF(D1963&lt;&gt;" ",'База данных_основная'!$AE$1," ")</f>
        <v xml:space="preserve"> </v>
      </c>
      <c r="B1963" s="96" t="str">
        <f t="array" ref="B196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963" s="97" t="str">
        <f t="array" ref="C196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963" s="106" t="str">
        <f t="array" ref="D196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964" spans="1:4" ht="18" x14ac:dyDescent="0.25">
      <c r="A1964" s="96" t="str">
        <f>IF(D1964&lt;&gt;" ",'База данных_основная'!$AE$1," ")</f>
        <v xml:space="preserve"> </v>
      </c>
      <c r="B1964" s="96" t="str">
        <f t="array" ref="B196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964" s="97" t="str">
        <f t="array" ref="C196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964" s="106" t="str">
        <f t="array" ref="D196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965" spans="1:4" ht="18" x14ac:dyDescent="0.25">
      <c r="A1965" s="96" t="str">
        <f>IF(D1965&lt;&gt;" ",'База данных_основная'!$AE$1," ")</f>
        <v xml:space="preserve"> </v>
      </c>
      <c r="B1965" s="96" t="str">
        <f t="array" ref="B196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965" s="97" t="str">
        <f t="array" ref="C196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965" s="106" t="str">
        <f t="array" ref="D196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966" spans="1:4" ht="18" x14ac:dyDescent="0.25">
      <c r="A1966" s="96" t="str">
        <f>IF(D1966&lt;&gt;" ",'База данных_основная'!$AE$1," ")</f>
        <v xml:space="preserve"> </v>
      </c>
      <c r="B1966" s="96" t="str">
        <f t="array" ref="B196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966" s="97" t="str">
        <f t="array" ref="C196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966" s="106" t="str">
        <f t="array" ref="D196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967" spans="1:4" ht="18" x14ac:dyDescent="0.25">
      <c r="A1967" s="96" t="str">
        <f>IF(D1967&lt;&gt;" ",'База данных_основная'!$AE$1," ")</f>
        <v xml:space="preserve"> </v>
      </c>
      <c r="B1967" s="96" t="str">
        <f t="array" ref="B196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967" s="97" t="str">
        <f t="array" ref="C196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967" s="106" t="str">
        <f t="array" ref="D196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968" spans="1:4" ht="18" x14ac:dyDescent="0.25">
      <c r="A1968" s="96" t="str">
        <f>IF(D1968&lt;&gt;" ",'База данных_основная'!$AE$1," ")</f>
        <v xml:space="preserve"> </v>
      </c>
      <c r="B1968" s="96" t="str">
        <f t="array" ref="B196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968" s="97" t="str">
        <f t="array" ref="C196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968" s="106" t="str">
        <f t="array" ref="D196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969" spans="1:4" ht="18" x14ac:dyDescent="0.25">
      <c r="A1969" s="96" t="str">
        <f>IF(D1969&lt;&gt;" ",'База данных_основная'!$AE$1," ")</f>
        <v xml:space="preserve"> </v>
      </c>
      <c r="B1969" s="96" t="str">
        <f t="array" ref="B196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969" s="97" t="str">
        <f t="array" ref="C196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969" s="106" t="str">
        <f t="array" ref="D196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970" spans="1:4" ht="18" x14ac:dyDescent="0.25">
      <c r="A1970" s="96" t="str">
        <f>IF(D1970&lt;&gt;" ",'База данных_основная'!$AE$1," ")</f>
        <v xml:space="preserve"> </v>
      </c>
      <c r="B1970" s="96" t="str">
        <f t="array" ref="B197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970" s="97" t="str">
        <f t="array" ref="C197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970" s="106" t="str">
        <f t="array" ref="D197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971" spans="1:4" ht="18" x14ac:dyDescent="0.25">
      <c r="A1971" s="96" t="str">
        <f>IF(D1971&lt;&gt;" ",'База данных_основная'!$AE$1," ")</f>
        <v xml:space="preserve"> </v>
      </c>
      <c r="B1971" s="96" t="str">
        <f t="array" ref="B197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971" s="97" t="str">
        <f t="array" ref="C197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971" s="106" t="str">
        <f t="array" ref="D197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972" spans="1:4" ht="18" x14ac:dyDescent="0.25">
      <c r="A1972" s="96" t="str">
        <f>IF(D1972&lt;&gt;" ",'База данных_основная'!$AE$1," ")</f>
        <v xml:space="preserve"> </v>
      </c>
      <c r="B1972" s="96" t="str">
        <f t="array" ref="B197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972" s="97" t="str">
        <f t="array" ref="C197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972" s="106" t="str">
        <f t="array" ref="D197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973" spans="1:4" ht="18" x14ac:dyDescent="0.25">
      <c r="A1973" s="96" t="str">
        <f>IF(D1973&lt;&gt;" ",'База данных_основная'!$AE$1," ")</f>
        <v xml:space="preserve"> </v>
      </c>
      <c r="B1973" s="96" t="str">
        <f t="array" ref="B197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973" s="97" t="str">
        <f t="array" ref="C197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973" s="106" t="str">
        <f t="array" ref="D197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974" spans="1:4" ht="18" x14ac:dyDescent="0.25">
      <c r="A1974" s="96" t="str">
        <f>IF(D1974&lt;&gt;" ",'База данных_основная'!$AE$1," ")</f>
        <v xml:space="preserve"> </v>
      </c>
      <c r="B1974" s="96" t="str">
        <f t="array" ref="B197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974" s="97" t="str">
        <f t="array" ref="C197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974" s="106" t="str">
        <f t="array" ref="D197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975" spans="1:4" ht="18" x14ac:dyDescent="0.25">
      <c r="A1975" s="96" t="str">
        <f>IF(D1975&lt;&gt;" ",'База данных_основная'!$AE$1," ")</f>
        <v xml:space="preserve"> </v>
      </c>
      <c r="B1975" s="96" t="str">
        <f t="array" ref="B197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975" s="97" t="str">
        <f t="array" ref="C197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975" s="106" t="str">
        <f t="array" ref="D197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976" spans="1:4" ht="18" x14ac:dyDescent="0.25">
      <c r="A1976" s="96" t="str">
        <f>IF(D1976&lt;&gt;" ",'База данных_основная'!$AE$1," ")</f>
        <v xml:space="preserve"> </v>
      </c>
      <c r="B1976" s="96" t="str">
        <f t="array" ref="B197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976" s="97" t="str">
        <f t="array" ref="C197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976" s="106" t="str">
        <f t="array" ref="D197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977" spans="1:4" ht="18" x14ac:dyDescent="0.25">
      <c r="A1977" s="96" t="str">
        <f>IF(D1977&lt;&gt;" ",'База данных_основная'!$AE$1," ")</f>
        <v xml:space="preserve"> </v>
      </c>
      <c r="B1977" s="96" t="str">
        <f t="array" ref="B197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977" s="97" t="str">
        <f t="array" ref="C197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977" s="106" t="str">
        <f t="array" ref="D197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978" spans="1:4" ht="18" x14ac:dyDescent="0.25">
      <c r="A1978" s="96" t="str">
        <f>IF(D1978&lt;&gt;" ",'База данных_основная'!$AE$1," ")</f>
        <v xml:space="preserve"> </v>
      </c>
      <c r="B1978" s="96" t="str">
        <f t="array" ref="B197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978" s="97" t="str">
        <f t="array" ref="C197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978" s="106" t="str">
        <f t="array" ref="D197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979" spans="1:4" ht="18" x14ac:dyDescent="0.25">
      <c r="A1979" s="96" t="str">
        <f>IF(D1979&lt;&gt;" ",'База данных_основная'!$AE$1," ")</f>
        <v xml:space="preserve"> </v>
      </c>
      <c r="B1979" s="96" t="str">
        <f t="array" ref="B197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979" s="97" t="str">
        <f t="array" ref="C197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979" s="106" t="str">
        <f t="array" ref="D197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980" spans="1:4" ht="18" x14ac:dyDescent="0.25">
      <c r="A1980" s="96" t="str">
        <f>IF(D1980&lt;&gt;" ",'База данных_основная'!$AE$1," ")</f>
        <v xml:space="preserve"> </v>
      </c>
      <c r="B1980" s="96" t="str">
        <f t="array" ref="B198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980" s="97" t="str">
        <f t="array" ref="C198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980" s="106" t="str">
        <f t="array" ref="D198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981" spans="1:4" ht="18" x14ac:dyDescent="0.25">
      <c r="A1981" s="96" t="str">
        <f>IF(D1981&lt;&gt;" ",'База данных_основная'!$AE$1," ")</f>
        <v xml:space="preserve"> </v>
      </c>
      <c r="B1981" s="96" t="str">
        <f t="array" ref="B198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981" s="97" t="str">
        <f t="array" ref="C198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981" s="106" t="str">
        <f t="array" ref="D198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982" spans="1:4" ht="18" x14ac:dyDescent="0.25">
      <c r="A1982" s="96" t="str">
        <f>IF(D1982&lt;&gt;" ",'База данных_основная'!$AE$1," ")</f>
        <v xml:space="preserve"> </v>
      </c>
      <c r="B1982" s="96" t="str">
        <f t="array" ref="B198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982" s="97" t="str">
        <f t="array" ref="C198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982" s="106" t="str">
        <f t="array" ref="D198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983" spans="1:4" ht="18" x14ac:dyDescent="0.25">
      <c r="A1983" s="96" t="str">
        <f>IF(D1983&lt;&gt;" ",'База данных_основная'!$AE$1," ")</f>
        <v xml:space="preserve"> </v>
      </c>
      <c r="B1983" s="96" t="str">
        <f t="array" ref="B198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983" s="97" t="str">
        <f t="array" ref="C198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983" s="106" t="str">
        <f t="array" ref="D198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984" spans="1:4" ht="18" x14ac:dyDescent="0.25">
      <c r="A1984" s="96" t="str">
        <f>IF(D1984&lt;&gt;" ",'База данных_основная'!$AE$1," ")</f>
        <v xml:space="preserve"> </v>
      </c>
      <c r="B1984" s="96" t="str">
        <f t="array" ref="B198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984" s="97" t="str">
        <f t="array" ref="C198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984" s="106" t="str">
        <f t="array" ref="D198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985" spans="1:4" ht="18" x14ac:dyDescent="0.25">
      <c r="A1985" s="96" t="str">
        <f>IF(D1985&lt;&gt;" ",'База данных_основная'!$AE$1," ")</f>
        <v xml:space="preserve"> </v>
      </c>
      <c r="B1985" s="96" t="str">
        <f t="array" ref="B198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985" s="97" t="str">
        <f t="array" ref="C198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985" s="106" t="str">
        <f t="array" ref="D198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986" spans="1:4" ht="18" x14ac:dyDescent="0.25">
      <c r="A1986" s="96" t="str">
        <f>IF(D1986&lt;&gt;" ",'База данных_основная'!$AE$1," ")</f>
        <v xml:space="preserve"> </v>
      </c>
      <c r="B1986" s="96" t="str">
        <f t="array" ref="B198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986" s="97" t="str">
        <f t="array" ref="C198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986" s="106" t="str">
        <f t="array" ref="D198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987" spans="1:4" ht="18" x14ac:dyDescent="0.25">
      <c r="A1987" s="96" t="str">
        <f>IF(D1987&lt;&gt;" ",'База данных_основная'!$AE$1," ")</f>
        <v xml:space="preserve"> </v>
      </c>
      <c r="B1987" s="96" t="str">
        <f t="array" ref="B198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987" s="97" t="str">
        <f t="array" ref="C198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987" s="106" t="str">
        <f t="array" ref="D198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988" spans="1:4" ht="18" x14ac:dyDescent="0.25">
      <c r="A1988" s="96" t="str">
        <f>IF(D1988&lt;&gt;" ",'База данных_основная'!$AE$1," ")</f>
        <v xml:space="preserve"> </v>
      </c>
      <c r="B1988" s="96" t="str">
        <f t="array" ref="B198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988" s="97" t="str">
        <f t="array" ref="C198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988" s="106" t="str">
        <f t="array" ref="D198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989" spans="1:4" ht="18" x14ac:dyDescent="0.25">
      <c r="A1989" s="96" t="str">
        <f>IF(D1989&lt;&gt;" ",'База данных_основная'!$AE$1," ")</f>
        <v xml:space="preserve"> </v>
      </c>
      <c r="B1989" s="96" t="str">
        <f t="array" ref="B198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989" s="97" t="str">
        <f t="array" ref="C198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989" s="106" t="str">
        <f t="array" ref="D198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990" spans="1:4" ht="18" x14ac:dyDescent="0.25">
      <c r="A1990" s="96" t="str">
        <f>IF(D1990&lt;&gt;" ",'База данных_основная'!$AE$1," ")</f>
        <v xml:space="preserve"> </v>
      </c>
      <c r="B1990" s="96" t="str">
        <f t="array" ref="B199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990" s="97" t="str">
        <f t="array" ref="C199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990" s="106" t="str">
        <f t="array" ref="D199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991" spans="1:4" ht="18" x14ac:dyDescent="0.25">
      <c r="A1991" s="96" t="str">
        <f>IF(D1991&lt;&gt;" ",'База данных_основная'!$AE$1," ")</f>
        <v xml:space="preserve"> </v>
      </c>
      <c r="B1991" s="96" t="str">
        <f t="array" ref="B199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991" s="97" t="str">
        <f t="array" ref="C199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991" s="106" t="str">
        <f t="array" ref="D199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992" spans="1:4" ht="18" x14ac:dyDescent="0.25">
      <c r="A1992" s="96" t="str">
        <f>IF(D1992&lt;&gt;" ",'База данных_основная'!$AE$1," ")</f>
        <v xml:space="preserve"> </v>
      </c>
      <c r="B1992" s="96" t="str">
        <f t="array" ref="B199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992" s="97" t="str">
        <f t="array" ref="C199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992" s="106" t="str">
        <f t="array" ref="D199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993" spans="1:4" ht="18" x14ac:dyDescent="0.25">
      <c r="A1993" s="96" t="str">
        <f>IF(D1993&lt;&gt;" ",'База данных_основная'!$AE$1," ")</f>
        <v xml:space="preserve"> </v>
      </c>
      <c r="B1993" s="96" t="str">
        <f t="array" ref="B199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993" s="97" t="str">
        <f t="array" ref="C199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993" s="106" t="str">
        <f t="array" ref="D199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994" spans="1:4" ht="18" x14ac:dyDescent="0.25">
      <c r="A1994" s="96" t="str">
        <f>IF(D1994&lt;&gt;" ",'База данных_основная'!$AE$1," ")</f>
        <v xml:space="preserve"> </v>
      </c>
      <c r="B1994" s="96" t="str">
        <f t="array" ref="B199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994" s="97" t="str">
        <f t="array" ref="C199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994" s="106" t="str">
        <f t="array" ref="D199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995" spans="1:4" ht="18" x14ac:dyDescent="0.25">
      <c r="A1995" s="96" t="str">
        <f>IF(D1995&lt;&gt;" ",'База данных_основная'!$AE$1," ")</f>
        <v xml:space="preserve"> </v>
      </c>
      <c r="B1995" s="96" t="str">
        <f t="array" ref="B199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995" s="97" t="str">
        <f t="array" ref="C199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995" s="106" t="str">
        <f t="array" ref="D199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996" spans="1:4" ht="18" x14ac:dyDescent="0.25">
      <c r="A1996" s="96" t="str">
        <f>IF(D1996&lt;&gt;" ",'База данных_основная'!$AE$1," ")</f>
        <v xml:space="preserve"> </v>
      </c>
      <c r="B1996" s="96" t="str">
        <f t="array" ref="B199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996" s="97" t="str">
        <f t="array" ref="C199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996" s="106" t="str">
        <f t="array" ref="D199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997" spans="1:4" ht="18" x14ac:dyDescent="0.25">
      <c r="A1997" s="96" t="str">
        <f>IF(D1997&lt;&gt;" ",'База данных_основная'!$AE$1," ")</f>
        <v xml:space="preserve"> </v>
      </c>
      <c r="B1997" s="96" t="str">
        <f t="array" ref="B199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997" s="97" t="str">
        <f t="array" ref="C199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997" s="106" t="str">
        <f t="array" ref="D199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998" spans="1:4" ht="18" x14ac:dyDescent="0.25">
      <c r="A1998" s="96" t="str">
        <f>IF(D1998&lt;&gt;" ",'База данных_основная'!$AE$1," ")</f>
        <v xml:space="preserve"> </v>
      </c>
      <c r="B1998" s="96" t="str">
        <f t="array" ref="B199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998" s="97" t="str">
        <f t="array" ref="C199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998" s="106" t="str">
        <f t="array" ref="D199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1999" spans="1:4" ht="18" x14ac:dyDescent="0.25">
      <c r="A1999" s="96" t="str">
        <f>IF(D1999&lt;&gt;" ",'База данных_основная'!$AE$1," ")</f>
        <v xml:space="preserve"> </v>
      </c>
      <c r="B1999" s="96" t="str">
        <f t="array" ref="B199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1999" s="97" t="str">
        <f t="array" ref="C199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1999" s="106" t="str">
        <f t="array" ref="D199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2000" spans="1:4" ht="18" x14ac:dyDescent="0.25">
      <c r="A2000" s="96" t="str">
        <f>IF(D2000&lt;&gt;" ",'База данных_основная'!$AE$1," ")</f>
        <v xml:space="preserve"> </v>
      </c>
      <c r="B2000" s="96" t="str">
        <f t="array" ref="B200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2000" s="97" t="str">
        <f t="array" ref="C200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2000" s="106" t="str">
        <f t="array" ref="D200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2001" spans="1:4" ht="18" x14ac:dyDescent="0.25">
      <c r="A2001" s="96" t="str">
        <f>IF(D2001&lt;&gt;" ",'База данных_основная'!$AE$1," ")</f>
        <v xml:space="preserve"> </v>
      </c>
      <c r="B2001" s="96" t="str">
        <f t="array" ref="B200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2001" s="97" t="str">
        <f t="array" ref="C200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2001" s="106" t="str">
        <f t="array" ref="D200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2002" spans="1:4" ht="18" x14ac:dyDescent="0.25">
      <c r="A2002" s="96" t="str">
        <f>IF(D2002&lt;&gt;" ",'База данных_основная'!$AE$1," ")</f>
        <v xml:space="preserve"> </v>
      </c>
      <c r="B2002" s="96" t="str">
        <f t="array" ref="B2002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2002" s="97" t="str">
        <f t="array" ref="C2002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2002" s="106" t="str">
        <f t="array" ref="D2002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2003" spans="1:4" ht="18" x14ac:dyDescent="0.25">
      <c r="A2003" s="96" t="str">
        <f>IF(D2003&lt;&gt;" ",'База данных_основная'!$AE$1," ")</f>
        <v xml:space="preserve"> </v>
      </c>
      <c r="B2003" s="96" t="str">
        <f t="array" ref="B2003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2003" s="97" t="str">
        <f t="array" ref="C2003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2003" s="106" t="str">
        <f t="array" ref="D2003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2004" spans="1:4" ht="18" x14ac:dyDescent="0.25">
      <c r="A2004" s="96" t="str">
        <f>IF(D2004&lt;&gt;" ",'База данных_основная'!$AE$1," ")</f>
        <v xml:space="preserve"> </v>
      </c>
      <c r="B2004" s="96" t="str">
        <f t="array" ref="B2004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2004" s="97" t="str">
        <f t="array" ref="C2004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2004" s="106" t="str">
        <f t="array" ref="D2004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2005" spans="1:4" ht="18" x14ac:dyDescent="0.25">
      <c r="A2005" s="96" t="str">
        <f>IF(D2005&lt;&gt;" ",'База данных_основная'!$AE$1," ")</f>
        <v xml:space="preserve"> </v>
      </c>
      <c r="B2005" s="96" t="str">
        <f t="array" ref="B2005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2005" s="97" t="str">
        <f t="array" ref="C2005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2005" s="106" t="str">
        <f t="array" ref="D2005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2006" spans="1:4" ht="18" x14ac:dyDescent="0.25">
      <c r="A2006" s="96" t="str">
        <f>IF(D2006&lt;&gt;" ",'База данных_основная'!$AE$1," ")</f>
        <v xml:space="preserve"> </v>
      </c>
      <c r="B2006" s="96" t="str">
        <f t="array" ref="B2006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2006" s="97" t="str">
        <f t="array" ref="C2006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2006" s="106" t="str">
        <f t="array" ref="D2006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2007" spans="1:4" ht="18" x14ac:dyDescent="0.25">
      <c r="A2007" s="96" t="str">
        <f>IF(D2007&lt;&gt;" ",'База данных_основная'!$AE$1," ")</f>
        <v xml:space="preserve"> </v>
      </c>
      <c r="B2007" s="96" t="str">
        <f t="array" ref="B2007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2007" s="97" t="str">
        <f t="array" ref="C2007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2007" s="106" t="str">
        <f t="array" ref="D2007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2008" spans="1:4" ht="18" x14ac:dyDescent="0.25">
      <c r="A2008" s="96" t="str">
        <f>IF(D2008&lt;&gt;" ",'База данных_основная'!$AE$1," ")</f>
        <v xml:space="preserve"> </v>
      </c>
      <c r="B2008" s="96" t="str">
        <f t="array" ref="B2008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2008" s="97" t="str">
        <f t="array" ref="C2008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2008" s="106" t="str">
        <f t="array" ref="D2008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2009" spans="1:4" ht="18" x14ac:dyDescent="0.25">
      <c r="A2009" s="96" t="str">
        <f>IF(D2009&lt;&gt;" ",'База данных_основная'!$AE$1," ")</f>
        <v xml:space="preserve"> </v>
      </c>
      <c r="B2009" s="96" t="str">
        <f t="array" ref="B2009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2009" s="97" t="str">
        <f t="array" ref="C2009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2009" s="106" t="str">
        <f t="array" ref="D2009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2010" spans="1:4" ht="18" x14ac:dyDescent="0.25">
      <c r="A2010" s="96" t="str">
        <f>IF(D2010&lt;&gt;" ",'База данных_основная'!$AE$1," ")</f>
        <v xml:space="preserve"> </v>
      </c>
      <c r="B2010" s="96" t="str">
        <f t="array" ref="B2010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2010" s="97" t="str">
        <f t="array" ref="C2010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2010" s="106" t="str">
        <f t="array" ref="D2010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  <row r="2011" spans="1:4" ht="18" x14ac:dyDescent="0.25">
      <c r="A2011" s="96" t="str">
        <f>IF(D2011&lt;&gt;" ",'База данных_основная'!$AE$1," ")</f>
        <v xml:space="preserve"> </v>
      </c>
      <c r="B2011" s="96" t="str">
        <f t="array" ref="B2011">IFERROR(INDEX('База данных_основная'!$AB$3:$AB$1105,SMALL(IF('База данных_основная'!$AA$3:$AA$1105='База данных_основная'!$AE$1,ROW('База данных_основная'!$AB$3:$AB$1105)-2),ROW()-9))," ")</f>
        <v xml:space="preserve"> </v>
      </c>
      <c r="C2011" s="97" t="str">
        <f t="array" ref="C2011">IFERROR(INDEX('База данных_основная'!$AC$3:$AC$1105,SMALL(IF('База данных_основная'!$AA$3:$AA$1105='База данных_основная'!$AE$1,ROW('База данных_основная'!$AC$3:$AC$1105)-2),ROW()-9))," ")</f>
        <v xml:space="preserve"> </v>
      </c>
      <c r="D2011" s="106" t="str">
        <f t="array" ref="D2011">IFERROR(INDEX('База данных_основная'!$AD$3:$AD$1105,SMALL(IF('База данных_основная'!$AA$3:$AA$1105='База данных_основная'!$AE$1,ROW('База данных_основная'!$AD$3:$AD$1105)-2),ROW()-9))," ")</f>
        <v xml:space="preserve"> </v>
      </c>
    </row>
  </sheetData>
  <sheetProtection formatCells="0" formatColumns="0" formatRows="0" insertColumns="0" insertRows="0" insertHyperlinks="0" deleteColumns="0" deleteRows="0" sort="0" autoFilter="0" pivotTables="0"/>
  <mergeCells count="1">
    <mergeCell ref="A1:D8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b 8 0 6 a 5 4 2 - e d d c - 4 c b 4 - b 3 f c - 9 7 d b 9 c c b f f 6 8 "   x m l n s = " h t t p : / / s c h e m a s . m i c r o s o f t . c o m / D a t a M a s h u p " > A A A A A B g D A A B Q S w M E F A A C A A g A a U x T V y 2 n d / S o A A A A + A A A A B I A H A B D b 2 5 m a W c v U G F j a 2 F n Z S 5 4 b W w g o h g A K K A U A A A A A A A A A A A A A A A A A A A A A A A A A A A A h Y 9 B D o I w F E S v Q r q n v 6 1 K l H z K w q 0 k R q N x S 7 B C I x R D i 3 A 3 F x 7 J K 0 i i q D u X M 3 m T v H n c 7 h j 3 V e l d V W N 1 b S L C K S O e M l l 9 1 C a P S O t O / p z E E t d p d k 5 z 5 Q 2 w s W F v d U Q K 5 y 4 h Q N d 1 t J v Q u s l B M M b h k K y 2 W a G q 1 N f G u t R k i n x W x / 8 r I n H / k p G C B p z O + E L Q a c A R x h o T b b 6 I G I w p Q / g p c d m W r m 2 U b F p / s 0 M Y I 8 L 7 h X w C U E s D B B Q A A g A I A G l M U 1 c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p T F N X K I p H u A 4 A A A A R A A A A E w A c A E Z v c m 1 1 b G F z L 1 N l Y 3 R p b 2 4 x L m 0 g o h g A K K A U A A A A A A A A A A A A A A A A A A A A A A A A A A A A K 0 5 N L s n M z 1 M I h t C G 1 g B Q S w E C L Q A U A A I A C A B p T F N X L a d 3 9 K g A A A D 4 A A A A E g A A A A A A A A A A A A A A A A A A A A A A Q 2 9 u Z m l n L 1 B h Y 2 t h Z 2 U u e G 1 s U E s B A i 0 A F A A C A A g A a U x T V w / K 6 a u k A A A A 6 Q A A A B M A A A A A A A A A A A A A A A A A 9 A A A A F t D b 2 5 0 Z W 5 0 X 1 R 5 c G V z X S 5 4 b W x Q S w E C L Q A U A A I A C A B p T F N X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b l z L o 8 l D d U C 9 3 t A W x p p W z Q A A A A A C A A A A A A A D Z g A A w A A A A B A A A A A t 4 L q j Q C g s T o w l m E 3 d Y 6 Y e A A A A A A S A A A C g A A A A E A A A A B n w X I R N A 6 l k m o O 6 N b i U b c B Q A A A A I o v f R T f O S y B e Q U L C t S q R 7 r b O s A j c 9 T n Y C O W + D e m H v Y d q d 6 / G a C B u Y T f + 7 S E s R c 6 I + 0 r 2 D d 6 l v E K h a l 6 a t P y b n A H P 4 k H B E P X T Y k d w s / t X u H E U A A A A e 2 w g t y U t 9 z W d S N g N v 7 A C e X y d O M c = < / D a t a M a s h u p > 
</file>

<file path=customXml/itemProps1.xml><?xml version="1.0" encoding="utf-8"?>
<ds:datastoreItem xmlns:ds="http://schemas.openxmlformats.org/officeDocument/2006/customXml" ds:itemID="{B28FFE74-D04B-4A59-ACB7-E286008169A4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8</vt:i4>
      </vt:variant>
    </vt:vector>
  </HeadingPairs>
  <TitlesOfParts>
    <vt:vector size="19" baseType="lpstr">
      <vt:lpstr>Лист1</vt:lpstr>
      <vt:lpstr>База данных_основная</vt:lpstr>
      <vt:lpstr>Сводная таблица для диаграмм</vt:lpstr>
      <vt:lpstr>Титульный</vt:lpstr>
      <vt:lpstr>Данные по региону</vt:lpstr>
      <vt:lpstr>Данные по региону (детально)</vt:lpstr>
      <vt:lpstr>Муниципалитеты</vt:lpstr>
      <vt:lpstr>Обеспеченность</vt:lpstr>
      <vt:lpstr>Реестр ТСТ</vt:lpstr>
      <vt:lpstr>Рейтинг по показателям</vt:lpstr>
      <vt:lpstr>Глоссарий</vt:lpstr>
      <vt:lpstr>Глоссарий!Область_печати</vt:lpstr>
      <vt:lpstr>'Данные по региону'!Область_печати</vt:lpstr>
      <vt:lpstr>'Данные по региону (детально)'!Область_печати</vt:lpstr>
      <vt:lpstr>Муниципалитеты!Область_печати</vt:lpstr>
      <vt:lpstr>Обеспеченность!Область_печати</vt:lpstr>
      <vt:lpstr>'Реестр ТСТ'!Область_печати</vt:lpstr>
      <vt:lpstr>'Рейтинг по показателям'!Область_печати</vt:lpstr>
      <vt:lpstr>Титульный!Область_печати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Стольников Владислав Сергеевич</cp:lastModifiedBy>
  <cp:lastPrinted>2023-10-20T09:29:37Z</cp:lastPrinted>
  <dcterms:created xsi:type="dcterms:W3CDTF">1996-10-08T23:32:33Z</dcterms:created>
  <dcterms:modified xsi:type="dcterms:W3CDTF">2024-06-20T09:19:20Z</dcterms:modified>
</cp:coreProperties>
</file>